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03"/>
  <workbookPr/>
  <mc:AlternateContent xmlns:mc="http://schemas.openxmlformats.org/markup-compatibility/2006">
    <mc:Choice Requires="x15">
      <x15ac:absPath xmlns:x15ac="http://schemas.microsoft.com/office/spreadsheetml/2010/11/ac" url="https://365cbpp.sharepoint.com/sites/fis/Archive/Applications/Applications Recieved, Accepted, Denied/"/>
    </mc:Choice>
  </mc:AlternateContent>
  <xr:revisionPtr revIDLastSave="2091" documentId="8_{2088593C-4E45-431B-823F-017F3C58995B}" xr6:coauthVersionLast="47" xr6:coauthVersionMax="47" xr10:uidLastSave="{3542C246-E496-4A5F-9B23-ACA4AAF07097}"/>
  <bookViews>
    <workbookView xWindow="1140" yWindow="3620" windowWidth="23160" windowHeight="10800" tabRatio="886" firstSheet="1" activeTab="1" xr2:uid="{00000000-000D-0000-FFFF-FFFF00000000}"/>
  </bookViews>
  <sheets>
    <sheet name="Notes on State Trends" sheetId="21" r:id="rId1"/>
    <sheet name="Annual (by Calendar Year)" sheetId="19" r:id="rId2"/>
    <sheet name="Annual (by Fiscal Year)" sheetId="23" r:id="rId3"/>
    <sheet name="% Approved " sheetId="14" r:id="rId4"/>
    <sheet name="% Denied " sheetId="12" r:id="rId5"/>
    <sheet name="Applications Received" sheetId="17" r:id="rId6"/>
    <sheet name="Applications Approved" sheetId="16" r:id="rId7"/>
    <sheet name="Applications Denied" sheetId="15" r:id="rId8"/>
    <sheet name="Initial Job Search" sheetId="22" state="hidden" r:id="rId9"/>
    <sheet name="Apps Received by Month" sheetId="13" r:id="rId10"/>
    <sheet name="Apps Approved by Month" sheetId="6" r:id="rId11"/>
    <sheet name="Apps Denied by Month" sheetId="7" r:id="rId12"/>
  </sheets>
  <externalReferences>
    <externalReference r:id="rId13"/>
  </externalReferences>
  <definedNames>
    <definedName name="_xlnm._FilterDatabase" localSheetId="3" hidden="1">'% Approved '!$A$4:$U$4</definedName>
    <definedName name="_xlnm._FilterDatabase" localSheetId="4" hidden="1">'% Denied '!$A$4:$U$4</definedName>
    <definedName name="_xlnm._FilterDatabase" localSheetId="5" hidden="1">'Applications Received'!$A$60:$Y$60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4" i="19" l="1"/>
  <c r="M53" i="19"/>
  <c r="M52" i="19"/>
  <c r="M51" i="19"/>
  <c r="M50" i="19"/>
  <c r="M49" i="19"/>
  <c r="M48" i="19"/>
  <c r="N48" i="19" s="1"/>
  <c r="M47" i="19"/>
  <c r="M46" i="19"/>
  <c r="M45" i="19"/>
  <c r="M44" i="19"/>
  <c r="M43" i="19"/>
  <c r="M42" i="19"/>
  <c r="M41" i="19"/>
  <c r="M40" i="19"/>
  <c r="M39" i="19"/>
  <c r="M38" i="19"/>
  <c r="M37" i="19"/>
  <c r="M36" i="19"/>
  <c r="M35" i="19"/>
  <c r="O38" i="19"/>
  <c r="O42" i="19"/>
  <c r="N47" i="19"/>
  <c r="O50" i="19"/>
  <c r="M34" i="19"/>
  <c r="V3" i="15"/>
  <c r="V3" i="16"/>
  <c r="K54" i="19" s="1"/>
  <c r="K53" i="19"/>
  <c r="K52" i="19"/>
  <c r="K51" i="19"/>
  <c r="K50" i="19"/>
  <c r="K49" i="19"/>
  <c r="K48" i="19"/>
  <c r="L48" i="19" s="1"/>
  <c r="K47" i="19"/>
  <c r="K46" i="19"/>
  <c r="K45" i="19"/>
  <c r="K44" i="19"/>
  <c r="K43" i="19"/>
  <c r="K42" i="19"/>
  <c r="K41" i="19"/>
  <c r="K40" i="19"/>
  <c r="K39" i="19"/>
  <c r="K38" i="19"/>
  <c r="K37" i="19"/>
  <c r="K36" i="19"/>
  <c r="K35" i="19"/>
  <c r="L52" i="19"/>
  <c r="K34" i="19"/>
  <c r="L37" i="19"/>
  <c r="L45" i="19"/>
  <c r="L53" i="19"/>
  <c r="L49" i="19"/>
  <c r="J34" i="19"/>
  <c r="L47" i="19"/>
  <c r="V3" i="17"/>
  <c r="J54" i="19" s="1"/>
  <c r="J53" i="19"/>
  <c r="J52" i="19"/>
  <c r="J51" i="19"/>
  <c r="J50" i="19"/>
  <c r="J49" i="19"/>
  <c r="J48" i="19"/>
  <c r="J47" i="19"/>
  <c r="J46" i="19"/>
  <c r="J45" i="19"/>
  <c r="J44" i="19"/>
  <c r="J43" i="19"/>
  <c r="J42" i="19"/>
  <c r="J41" i="19"/>
  <c r="J40" i="19"/>
  <c r="J39" i="19"/>
  <c r="J38" i="19"/>
  <c r="J37" i="19"/>
  <c r="J36" i="19"/>
  <c r="J35" i="19"/>
  <c r="N53" i="19"/>
  <c r="N51" i="19"/>
  <c r="N45" i="19"/>
  <c r="L44" i="19"/>
  <c r="N43" i="19"/>
  <c r="N39" i="19"/>
  <c r="N37" i="19"/>
  <c r="O36" i="19"/>
  <c r="L36" i="19"/>
  <c r="N35" i="19"/>
  <c r="N34" i="19"/>
  <c r="B34" i="19"/>
  <c r="B48" i="19"/>
  <c r="B46" i="19"/>
  <c r="B44" i="19"/>
  <c r="B42" i="19"/>
  <c r="B40" i="19"/>
  <c r="B37" i="19"/>
  <c r="B36" i="19"/>
  <c r="B38" i="19"/>
  <c r="B49" i="19"/>
  <c r="B50" i="19"/>
  <c r="B51" i="19"/>
  <c r="B52" i="19"/>
  <c r="B53" i="19"/>
  <c r="B54" i="19"/>
  <c r="O51" i="19" l="1"/>
  <c r="O39" i="19"/>
  <c r="O45" i="19"/>
  <c r="O54" i="19"/>
  <c r="O43" i="19"/>
  <c r="O52" i="19"/>
  <c r="L46" i="19"/>
  <c r="L41" i="19"/>
  <c r="O41" i="19"/>
  <c r="O49" i="19"/>
  <c r="O44" i="19"/>
  <c r="O34" i="19"/>
  <c r="O37" i="19"/>
  <c r="N46" i="19"/>
  <c r="N50" i="19"/>
  <c r="O35" i="19"/>
  <c r="N38" i="19"/>
  <c r="N42" i="19"/>
  <c r="O53" i="19"/>
  <c r="N54" i="19"/>
  <c r="N41" i="19"/>
  <c r="N49" i="19"/>
  <c r="L40" i="19"/>
  <c r="N40" i="19"/>
  <c r="O40" i="19"/>
  <c r="O48" i="19"/>
  <c r="L34" i="19"/>
  <c r="L50" i="19"/>
  <c r="L54" i="19"/>
  <c r="O47" i="19"/>
  <c r="O46" i="19"/>
  <c r="L35" i="19"/>
  <c r="N36" i="19"/>
  <c r="L39" i="19"/>
  <c r="L43" i="19"/>
  <c r="N44" i="19"/>
  <c r="L51" i="19"/>
  <c r="N52" i="19"/>
  <c r="L42" i="19"/>
  <c r="L38" i="19"/>
  <c r="B47" i="19"/>
  <c r="B41" i="19"/>
  <c r="B45" i="19"/>
  <c r="B43" i="19"/>
  <c r="B35" i="19"/>
  <c r="B39" i="19"/>
  <c r="C54" i="19"/>
  <c r="E54" i="19"/>
  <c r="V7" i="12" a="1"/>
  <c r="V7" i="12" s="1"/>
  <c r="V8" i="12" a="1"/>
  <c r="V8" i="12" s="1"/>
  <c r="V9" i="12" a="1"/>
  <c r="V9" i="12" s="1"/>
  <c r="V10" i="12" a="1"/>
  <c r="V10" i="12" s="1"/>
  <c r="V11" i="12" a="1"/>
  <c r="V11" i="12" s="1"/>
  <c r="V12" i="12" a="1"/>
  <c r="V12" i="12" s="1"/>
  <c r="V13" i="12" a="1"/>
  <c r="V13" i="12" s="1"/>
  <c r="V14" i="12" a="1"/>
  <c r="V14" i="12" s="1"/>
  <c r="V15" i="12" a="1"/>
  <c r="V15" i="12" s="1"/>
  <c r="V16" i="12" a="1"/>
  <c r="V16" i="12" s="1"/>
  <c r="V17" i="12" a="1"/>
  <c r="V17" i="12" s="1"/>
  <c r="V18" i="12" a="1"/>
  <c r="V18" i="12" s="1"/>
  <c r="V19" i="12" a="1"/>
  <c r="V19" i="12" s="1"/>
  <c r="V20" i="12" a="1"/>
  <c r="V20" i="12" s="1"/>
  <c r="V21" i="12" a="1"/>
  <c r="V21" i="12" s="1"/>
  <c r="V22" i="12" a="1"/>
  <c r="V22" i="12" s="1"/>
  <c r="V23" i="12" a="1"/>
  <c r="V23" i="12" s="1"/>
  <c r="V24" i="12" a="1"/>
  <c r="V24" i="12" s="1"/>
  <c r="V25" i="12" a="1"/>
  <c r="V25" i="12" s="1"/>
  <c r="V26" i="12" a="1"/>
  <c r="V26" i="12" s="1"/>
  <c r="V27" i="12" a="1"/>
  <c r="V27" i="12" s="1"/>
  <c r="V28" i="12" a="1"/>
  <c r="V28" i="12" s="1"/>
  <c r="V29" i="12" a="1"/>
  <c r="V29" i="12" s="1"/>
  <c r="V30" i="12" a="1"/>
  <c r="V30" i="12" s="1"/>
  <c r="V31" i="12" a="1"/>
  <c r="V31" i="12" s="1"/>
  <c r="V32" i="12" a="1"/>
  <c r="V32" i="12" s="1"/>
  <c r="V33" i="12" a="1"/>
  <c r="V33" i="12" s="1"/>
  <c r="V34" i="12" a="1"/>
  <c r="V34" i="12" s="1"/>
  <c r="V35" i="12" a="1"/>
  <c r="V35" i="12" s="1"/>
  <c r="V36" i="12" a="1"/>
  <c r="V36" i="12" s="1"/>
  <c r="V37" i="12" a="1"/>
  <c r="V37" i="12" s="1"/>
  <c r="V38" i="12" a="1"/>
  <c r="V38" i="12" s="1"/>
  <c r="V39" i="12" a="1"/>
  <c r="V39" i="12" s="1"/>
  <c r="V40" i="12" a="1"/>
  <c r="V40" i="12" s="1"/>
  <c r="V41" i="12" a="1"/>
  <c r="V41" i="12" s="1"/>
  <c r="V42" i="12" a="1"/>
  <c r="V42" i="12" s="1"/>
  <c r="V43" i="12" a="1"/>
  <c r="V43" i="12" s="1"/>
  <c r="V44" i="12" a="1"/>
  <c r="V44" i="12" s="1"/>
  <c r="V45" i="12" a="1"/>
  <c r="V45" i="12" s="1"/>
  <c r="V46" i="12" a="1"/>
  <c r="V46" i="12" s="1"/>
  <c r="V47" i="12" a="1"/>
  <c r="V47" i="12" s="1"/>
  <c r="V48" i="12" a="1"/>
  <c r="V48" i="12" s="1"/>
  <c r="V49" i="12" a="1"/>
  <c r="V49" i="12" s="1"/>
  <c r="V50" i="12" a="1"/>
  <c r="V50" i="12" s="1"/>
  <c r="V51" i="12" a="1"/>
  <c r="V51" i="12" s="1"/>
  <c r="V52" i="12" a="1"/>
  <c r="V52" i="12" s="1"/>
  <c r="V53" i="12" a="1"/>
  <c r="V53" i="12" s="1"/>
  <c r="V54" i="12" a="1"/>
  <c r="V54" i="12" s="1"/>
  <c r="V55" i="12" a="1"/>
  <c r="V55" i="12" s="1"/>
  <c r="V56" i="12" a="1"/>
  <c r="V56" i="12" s="1"/>
  <c r="V6" i="12" a="1"/>
  <c r="V6" i="12" s="1"/>
  <c r="V7" i="14" a="1"/>
  <c r="V7" i="14" s="1"/>
  <c r="V8" i="14" a="1"/>
  <c r="V8" i="14"/>
  <c r="V9" i="14" a="1"/>
  <c r="V9" i="14"/>
  <c r="V10" i="14" a="1"/>
  <c r="V10" i="14" s="1"/>
  <c r="V11" i="14" a="1"/>
  <c r="V11" i="14" s="1"/>
  <c r="V12" i="14" a="1"/>
  <c r="V12" i="14" s="1"/>
  <c r="V13" i="14" a="1"/>
  <c r="V13" i="14"/>
  <c r="V14" i="14" a="1"/>
  <c r="V14" i="14" s="1"/>
  <c r="V15" i="14" a="1"/>
  <c r="V15" i="14" s="1"/>
  <c r="V16" i="14" a="1"/>
  <c r="V16" i="14" s="1"/>
  <c r="V17" i="14" a="1"/>
  <c r="V17" i="14"/>
  <c r="V18" i="14" a="1"/>
  <c r="V18" i="14" s="1"/>
  <c r="V19" i="14" a="1"/>
  <c r="V19" i="14" s="1"/>
  <c r="V20" i="14" a="1"/>
  <c r="V20" i="14" s="1"/>
  <c r="V21" i="14" a="1"/>
  <c r="V21" i="14"/>
  <c r="V22" i="14" a="1"/>
  <c r="V22" i="14" s="1"/>
  <c r="V23" i="14" a="1"/>
  <c r="V23" i="14" s="1"/>
  <c r="V24" i="14" a="1"/>
  <c r="V24" i="14" s="1"/>
  <c r="V25" i="14" a="1"/>
  <c r="V25" i="14"/>
  <c r="V26" i="14" a="1"/>
  <c r="V26" i="14" s="1"/>
  <c r="V27" i="14" a="1"/>
  <c r="V27" i="14" s="1"/>
  <c r="V28" i="14" a="1"/>
  <c r="V28" i="14" s="1"/>
  <c r="V29" i="14" a="1"/>
  <c r="V29" i="14"/>
  <c r="V30" i="14" a="1"/>
  <c r="V30" i="14" s="1"/>
  <c r="V31" i="14" a="1"/>
  <c r="V31" i="14" s="1"/>
  <c r="V32" i="14" a="1"/>
  <c r="V32" i="14" s="1"/>
  <c r="V33" i="14" a="1"/>
  <c r="V33" i="14"/>
  <c r="V34" i="14" a="1"/>
  <c r="V34" i="14" s="1"/>
  <c r="V35" i="14" a="1"/>
  <c r="V35" i="14" s="1"/>
  <c r="V36" i="14" a="1"/>
  <c r="V36" i="14" s="1"/>
  <c r="V37" i="14" a="1"/>
  <c r="V37" i="14" s="1"/>
  <c r="V38" i="14" a="1"/>
  <c r="V38" i="14" s="1"/>
  <c r="V39" i="14" a="1"/>
  <c r="V39" i="14" s="1"/>
  <c r="V40" i="14" a="1"/>
  <c r="V40" i="14" s="1"/>
  <c r="V41" i="14" a="1"/>
  <c r="V41" i="14" s="1"/>
  <c r="V42" i="14" a="1"/>
  <c r="V42" i="14" s="1"/>
  <c r="V43" i="14" a="1"/>
  <c r="V43" i="14" s="1"/>
  <c r="V44" i="14" a="1"/>
  <c r="V44" i="14" s="1"/>
  <c r="V45" i="14" a="1"/>
  <c r="V45" i="14" s="1"/>
  <c r="V46" i="14" a="1"/>
  <c r="V46" i="14" s="1"/>
  <c r="V47" i="14" a="1"/>
  <c r="V47" i="14" s="1"/>
  <c r="V48" i="14" a="1"/>
  <c r="V48" i="14" s="1"/>
  <c r="V49" i="14" a="1"/>
  <c r="V49" i="14" s="1"/>
  <c r="V50" i="14" a="1"/>
  <c r="V50" i="14" s="1"/>
  <c r="V51" i="14" a="1"/>
  <c r="V51" i="14" s="1"/>
  <c r="V52" i="14" a="1"/>
  <c r="V52" i="14" s="1"/>
  <c r="V53" i="14" a="1"/>
  <c r="V53" i="14" s="1"/>
  <c r="V54" i="14" a="1"/>
  <c r="V54" i="14" s="1"/>
  <c r="V55" i="14" a="1"/>
  <c r="V55" i="14" s="1"/>
  <c r="V56" i="14" a="1"/>
  <c r="V56" i="14" s="1"/>
  <c r="V6" i="14" a="1"/>
  <c r="V6" i="14" s="1"/>
  <c r="V7"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6" i="17"/>
  <c r="V7" i="16"/>
  <c r="V8" i="16"/>
  <c r="V9" i="16"/>
  <c r="V10" i="16"/>
  <c r="V11" i="16"/>
  <c r="V12" i="16"/>
  <c r="V13" i="16"/>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40" i="16"/>
  <c r="V41" i="16"/>
  <c r="V42" i="16"/>
  <c r="V43" i="16"/>
  <c r="V44" i="16"/>
  <c r="V45" i="16"/>
  <c r="V46" i="16"/>
  <c r="V47" i="16"/>
  <c r="V48" i="16"/>
  <c r="V49" i="16"/>
  <c r="V50" i="16"/>
  <c r="V51" i="16"/>
  <c r="V52" i="16"/>
  <c r="V53" i="16"/>
  <c r="V54" i="16"/>
  <c r="V55" i="16"/>
  <c r="V56" i="16"/>
  <c r="V6" i="16"/>
  <c r="V7" i="15"/>
  <c r="V8" i="15"/>
  <c r="V9" i="15"/>
  <c r="V10" i="15"/>
  <c r="V11"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6" i="15"/>
  <c r="IV2" i="7"/>
  <c r="IU2" i="7"/>
  <c r="IT2" i="7"/>
  <c r="IS2" i="7"/>
  <c r="IR2" i="7"/>
  <c r="IQ2" i="7"/>
  <c r="IP2" i="7"/>
  <c r="IO2" i="7"/>
  <c r="IN2" i="7"/>
  <c r="IM2" i="7"/>
  <c r="IL2" i="7"/>
  <c r="IK2" i="7"/>
  <c r="IV2" i="6"/>
  <c r="IU2" i="6"/>
  <c r="IT2" i="6"/>
  <c r="IS2" i="6"/>
  <c r="IR2" i="6"/>
  <c r="IQ2" i="6"/>
  <c r="IP2" i="6"/>
  <c r="IO2" i="6"/>
  <c r="IN2" i="6"/>
  <c r="IM2" i="6"/>
  <c r="IL2" i="6"/>
  <c r="IK2" i="6"/>
  <c r="IV2" i="13"/>
  <c r="IU2" i="13"/>
  <c r="IT2" i="13"/>
  <c r="IS2" i="13"/>
  <c r="IR2" i="13"/>
  <c r="IQ2" i="13"/>
  <c r="IP2" i="13"/>
  <c r="IO2" i="13"/>
  <c r="IN2" i="13"/>
  <c r="IM2" i="13"/>
  <c r="IL2" i="13"/>
  <c r="IK2" i="13"/>
  <c r="C54" i="23"/>
  <c r="E54" i="23"/>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62" i="15"/>
  <c r="W112" i="16"/>
  <c r="X112" i="16"/>
  <c r="Y112" i="16"/>
  <c r="V63" i="16"/>
  <c r="V64" i="16"/>
  <c r="V65" i="16"/>
  <c r="V66" i="16"/>
  <c r="V67" i="16"/>
  <c r="V68" i="16"/>
  <c r="V69" i="16"/>
  <c r="V70" i="16"/>
  <c r="V71" i="16"/>
  <c r="V72" i="16"/>
  <c r="V73" i="16"/>
  <c r="V74" i="16"/>
  <c r="V75" i="16"/>
  <c r="V76" i="16"/>
  <c r="V77" i="16"/>
  <c r="V76" i="14" s="1" a="1"/>
  <c r="V76" i="14" s="1"/>
  <c r="V78" i="16"/>
  <c r="V79" i="16"/>
  <c r="V80" i="16"/>
  <c r="V81" i="16"/>
  <c r="V82" i="16"/>
  <c r="V83" i="16"/>
  <c r="V84" i="16"/>
  <c r="V85" i="16"/>
  <c r="V86" i="16"/>
  <c r="V87" i="16"/>
  <c r="V88" i="16"/>
  <c r="V89" i="16"/>
  <c r="V90" i="16"/>
  <c r="V91" i="16"/>
  <c r="V90" i="14" s="1" a="1"/>
  <c r="V90" i="14" s="1"/>
  <c r="V92" i="16"/>
  <c r="V93" i="16"/>
  <c r="V94" i="16"/>
  <c r="V95" i="16"/>
  <c r="V96" i="16"/>
  <c r="V97" i="16"/>
  <c r="V98" i="16"/>
  <c r="V99" i="16"/>
  <c r="V100" i="16"/>
  <c r="V101" i="16"/>
  <c r="V100" i="14" s="1" a="1"/>
  <c r="V100" i="14" s="1"/>
  <c r="V102" i="16"/>
  <c r="V103" i="16"/>
  <c r="V104" i="16"/>
  <c r="V105" i="16"/>
  <c r="V106" i="16"/>
  <c r="V107" i="16"/>
  <c r="V106" i="14" s="1" a="1"/>
  <c r="V106" i="14" s="1"/>
  <c r="V108" i="16"/>
  <c r="V109" i="16"/>
  <c r="V108" i="14" s="1" a="1"/>
  <c r="V108" i="14" s="1"/>
  <c r="V110" i="16"/>
  <c r="V111" i="16"/>
  <c r="V112" i="16"/>
  <c r="V62" i="16"/>
  <c r="V63" i="17"/>
  <c r="V62" i="12" s="1" a="1"/>
  <c r="V62" i="12" s="1"/>
  <c r="V64" i="17"/>
  <c r="V63" i="12" s="1" a="1"/>
  <c r="V63" i="12" s="1"/>
  <c r="V65" i="17"/>
  <c r="V66" i="17"/>
  <c r="V67" i="17"/>
  <c r="V68" i="17"/>
  <c r="V69" i="17"/>
  <c r="V70" i="17"/>
  <c r="V69" i="12" s="1" a="1"/>
  <c r="V69" i="12" s="1"/>
  <c r="V71" i="17"/>
  <c r="V70" i="12" s="1" a="1"/>
  <c r="V70" i="12" s="1"/>
  <c r="V72" i="17"/>
  <c r="V71" i="14" s="1" a="1"/>
  <c r="V71" i="14" s="1"/>
  <c r="V73" i="17"/>
  <c r="V74" i="17"/>
  <c r="V75" i="17"/>
  <c r="V76" i="17"/>
  <c r="V75" i="12" s="1" a="1"/>
  <c r="V75" i="12" s="1"/>
  <c r="V77" i="17"/>
  <c r="V78" i="17"/>
  <c r="V77" i="12" s="1" a="1"/>
  <c r="V77" i="12" s="1"/>
  <c r="V79" i="17"/>
  <c r="V80" i="17"/>
  <c r="V79" i="14" s="1" a="1"/>
  <c r="V79" i="14" s="1"/>
  <c r="V81" i="17"/>
  <c r="V82" i="17"/>
  <c r="V83" i="17"/>
  <c r="V84" i="17"/>
  <c r="V83" i="12" s="1" a="1"/>
  <c r="V83" i="12" s="1"/>
  <c r="V85" i="17"/>
  <c r="V86" i="17"/>
  <c r="V85" i="12" s="1" a="1"/>
  <c r="V85" i="12" s="1"/>
  <c r="V87" i="17"/>
  <c r="V86" i="12" s="1" a="1"/>
  <c r="V86" i="12" s="1"/>
  <c r="V88" i="17"/>
  <c r="V87" i="12" s="1" a="1"/>
  <c r="V87" i="12" s="1"/>
  <c r="V89" i="17"/>
  <c r="V90" i="17"/>
  <c r="V91" i="17"/>
  <c r="V92" i="17"/>
  <c r="V91" i="14" s="1" a="1"/>
  <c r="V91" i="14" s="1"/>
  <c r="V93" i="17"/>
  <c r="V94" i="17"/>
  <c r="V93" i="12" s="1" a="1"/>
  <c r="V93" i="12" s="1"/>
  <c r="V95" i="17"/>
  <c r="V96" i="17"/>
  <c r="V95" i="14" s="1" a="1"/>
  <c r="V95" i="14" s="1"/>
  <c r="V97" i="17"/>
  <c r="V96" i="14" s="1" a="1"/>
  <c r="V96" i="14" s="1"/>
  <c r="V98" i="17"/>
  <c r="V99" i="17"/>
  <c r="V100" i="17"/>
  <c r="V99" i="14" s="1" a="1"/>
  <c r="V99" i="14" s="1"/>
  <c r="V101" i="17"/>
  <c r="V102" i="17"/>
  <c r="V101" i="12" s="1" a="1"/>
  <c r="V101" i="12" s="1"/>
  <c r="V103" i="17"/>
  <c r="V102" i="12" s="1" a="1"/>
  <c r="V102" i="12" s="1"/>
  <c r="V104" i="17"/>
  <c r="V103" i="12" s="1" a="1"/>
  <c r="V103" i="12" s="1"/>
  <c r="V105" i="17"/>
  <c r="V106" i="17"/>
  <c r="V107" i="17"/>
  <c r="V108" i="17"/>
  <c r="V107" i="12" s="1" a="1"/>
  <c r="V107" i="12" s="1"/>
  <c r="V109" i="17"/>
  <c r="V110" i="17"/>
  <c r="V109" i="12" s="1" a="1"/>
  <c r="V109" i="12" s="1"/>
  <c r="V111" i="17"/>
  <c r="V112" i="17"/>
  <c r="V111" i="14" s="1" a="1"/>
  <c r="V111" i="14" s="1"/>
  <c r="V62" i="17"/>
  <c r="G54" i="19" l="1"/>
  <c r="F54" i="19"/>
  <c r="D54" i="19"/>
  <c r="V94" i="14" a="1"/>
  <c r="V94" i="14" s="1"/>
  <c r="V110" i="14" a="1"/>
  <c r="V110" i="14" s="1"/>
  <c r="V78" i="14" a="1"/>
  <c r="V78" i="14" s="1"/>
  <c r="V68" i="12" a="1"/>
  <c r="V68" i="12" s="1"/>
  <c r="V102" i="14" a="1"/>
  <c r="V102" i="14" s="1"/>
  <c r="V95" i="12" a="1"/>
  <c r="V95" i="12" s="1"/>
  <c r="V111" i="12" a="1"/>
  <c r="V111" i="12" s="1"/>
  <c r="V74" i="14" a="1"/>
  <c r="V74" i="14" s="1"/>
  <c r="V106" i="12" a="1"/>
  <c r="V106" i="12" s="1"/>
  <c r="V98" i="12" a="1"/>
  <c r="V98" i="12" s="1"/>
  <c r="V90" i="12" a="1"/>
  <c r="V90" i="12" s="1"/>
  <c r="V82" i="12" a="1"/>
  <c r="V82" i="12" s="1"/>
  <c r="V74" i="12" a="1"/>
  <c r="V74" i="12" s="1"/>
  <c r="V103" i="14" a="1"/>
  <c r="V103" i="14" s="1"/>
  <c r="V87" i="14" a="1"/>
  <c r="V87" i="14" s="1"/>
  <c r="V63" i="14" a="1"/>
  <c r="V63" i="14" s="1"/>
  <c r="V77" i="14" a="1"/>
  <c r="V77" i="14" s="1"/>
  <c r="V75" i="14" a="1"/>
  <c r="V75" i="14" s="1"/>
  <c r="V69" i="14" a="1"/>
  <c r="V69" i="14" s="1"/>
  <c r="V99" i="12" a="1"/>
  <c r="V99" i="12" s="1"/>
  <c r="V67" i="12" a="1"/>
  <c r="V67" i="12" s="1"/>
  <c r="V70" i="14" a="1"/>
  <c r="V70" i="14" s="1"/>
  <c r="V107" i="14" a="1"/>
  <c r="V107" i="14" s="1"/>
  <c r="V83" i="14" a="1"/>
  <c r="V83" i="14" s="1"/>
  <c r="V67" i="14" a="1"/>
  <c r="V67" i="14" s="1"/>
  <c r="V109" i="14" a="1"/>
  <c r="V109" i="14" s="1"/>
  <c r="V91" i="12" a="1"/>
  <c r="V91" i="12" s="1"/>
  <c r="B54" i="23"/>
  <c r="D54" i="23" s="1"/>
  <c r="G54" i="23"/>
  <c r="V89" i="12" a="1"/>
  <c r="V89" i="12" s="1"/>
  <c r="V61" i="12" a="1"/>
  <c r="V61" i="12" s="1"/>
  <c r="V96" i="12" a="1"/>
  <c r="V96" i="12" s="1"/>
  <c r="V88" i="12" a="1"/>
  <c r="V88" i="12" s="1"/>
  <c r="V100" i="12" a="1"/>
  <c r="V100" i="12" s="1"/>
  <c r="V76" i="12" a="1"/>
  <c r="V76" i="12" s="1"/>
  <c r="V108" i="12" a="1"/>
  <c r="V108" i="12" s="1"/>
  <c r="V84" i="12" a="1"/>
  <c r="V84" i="12" s="1"/>
  <c r="V92" i="12" a="1"/>
  <c r="V92" i="12" s="1"/>
  <c r="V98" i="14" a="1"/>
  <c r="V98" i="14" s="1"/>
  <c r="V82" i="14" a="1"/>
  <c r="V82" i="14" s="1"/>
  <c r="V66" i="14" a="1"/>
  <c r="V66" i="14" s="1"/>
  <c r="V68" i="14" a="1"/>
  <c r="V68" i="14" s="1"/>
  <c r="V105" i="14" a="1"/>
  <c r="V105" i="14" s="1"/>
  <c r="V97" i="14" a="1"/>
  <c r="V97" i="14" s="1"/>
  <c r="V81" i="14" a="1"/>
  <c r="V81" i="14" s="1"/>
  <c r="V73" i="14" a="1"/>
  <c r="V73" i="14" s="1"/>
  <c r="V65" i="14" a="1"/>
  <c r="V65" i="14" s="1"/>
  <c r="V104" i="14" a="1"/>
  <c r="V104" i="14" s="1"/>
  <c r="V80" i="14" a="1"/>
  <c r="V80" i="14" s="1"/>
  <c r="V72" i="14" a="1"/>
  <c r="V72" i="14" s="1"/>
  <c r="V64" i="14" a="1"/>
  <c r="V64" i="14" s="1"/>
  <c r="V89" i="14" a="1"/>
  <c r="V89" i="14" s="1"/>
  <c r="V101" i="14" a="1"/>
  <c r="V101" i="14" s="1"/>
  <c r="V88" i="14" a="1"/>
  <c r="V88" i="14" s="1"/>
  <c r="V62" i="14" a="1"/>
  <c r="V62" i="14" s="1"/>
  <c r="V105" i="12" a="1"/>
  <c r="V105" i="12" s="1"/>
  <c r="V97" i="12" a="1"/>
  <c r="V97" i="12" s="1"/>
  <c r="V81" i="12" a="1"/>
  <c r="V81" i="12" s="1"/>
  <c r="V73" i="12" a="1"/>
  <c r="V73" i="12" s="1"/>
  <c r="V66" i="12" a="1"/>
  <c r="V66" i="12" s="1"/>
  <c r="V104" i="12" a="1"/>
  <c r="V104" i="12" s="1"/>
  <c r="V80" i="12" a="1"/>
  <c r="V80" i="12" s="1"/>
  <c r="V72" i="12" a="1"/>
  <c r="V72" i="12" s="1"/>
  <c r="V65" i="12" a="1"/>
  <c r="V65" i="12" s="1"/>
  <c r="V79" i="12" a="1"/>
  <c r="V79" i="12" s="1"/>
  <c r="V71" i="12" a="1"/>
  <c r="V71" i="12" s="1"/>
  <c r="V61" i="14" a="1"/>
  <c r="V61" i="14" s="1"/>
  <c r="V92" i="14" a="1"/>
  <c r="V92" i="14" s="1"/>
  <c r="V86" i="14" a="1"/>
  <c r="V86" i="14" s="1"/>
  <c r="V110" i="12" a="1"/>
  <c r="V110" i="12" s="1"/>
  <c r="V94" i="12" a="1"/>
  <c r="V94" i="12" s="1"/>
  <c r="V78" i="12" a="1"/>
  <c r="V78" i="12" s="1"/>
  <c r="V64" i="12" a="1"/>
  <c r="V64" i="12" s="1"/>
  <c r="V93" i="14" a="1"/>
  <c r="V93" i="14" s="1"/>
  <c r="V85" i="14" a="1"/>
  <c r="V85" i="14" s="1"/>
  <c r="V84" i="14" a="1"/>
  <c r="V84" i="14" s="1"/>
  <c r="E19" i="22"/>
  <c r="E27" i="22"/>
  <c r="D36" i="22"/>
  <c r="E49" i="22"/>
  <c r="E35" i="19"/>
  <c r="E36" i="19"/>
  <c r="E37" i="19"/>
  <c r="E43" i="19"/>
  <c r="E44" i="19"/>
  <c r="E45" i="19"/>
  <c r="E51" i="19"/>
  <c r="E52" i="19"/>
  <c r="B148" i="12"/>
  <c r="B149" i="12" s="1"/>
  <c r="B147" i="12"/>
  <c r="U59" i="12"/>
  <c r="Y59" i="12" s="1"/>
  <c r="T59" i="12"/>
  <c r="S59" i="12"/>
  <c r="R59" i="12"/>
  <c r="Q59" i="12"/>
  <c r="P59" i="12"/>
  <c r="O59" i="12"/>
  <c r="N59" i="12"/>
  <c r="M59" i="12"/>
  <c r="L59" i="12"/>
  <c r="K59" i="12"/>
  <c r="J59" i="12"/>
  <c r="I59" i="12"/>
  <c r="H59" i="12"/>
  <c r="G59" i="12"/>
  <c r="F59" i="12"/>
  <c r="E59" i="12"/>
  <c r="D59" i="12"/>
  <c r="C59" i="12"/>
  <c r="B59" i="12"/>
  <c r="B97" i="16"/>
  <c r="B34" i="16"/>
  <c r="C34" i="16"/>
  <c r="D34" i="16"/>
  <c r="E34" i="16"/>
  <c r="F34" i="16"/>
  <c r="G34" i="16"/>
  <c r="H34" i="16"/>
  <c r="I34" i="16"/>
  <c r="J34" i="16"/>
  <c r="K34" i="16"/>
  <c r="L34" i="16"/>
  <c r="M34" i="16"/>
  <c r="N34" i="16"/>
  <c r="O34" i="16"/>
  <c r="P34" i="16"/>
  <c r="Q34" i="16"/>
  <c r="R34" i="16"/>
  <c r="S34" i="16"/>
  <c r="T34" i="16"/>
  <c r="U34" i="16"/>
  <c r="D32" i="22" s="1"/>
  <c r="B35" i="16"/>
  <c r="C35" i="16"/>
  <c r="D35" i="16"/>
  <c r="E35" i="16"/>
  <c r="F35" i="16"/>
  <c r="G35" i="16"/>
  <c r="H35" i="16"/>
  <c r="I35" i="16"/>
  <c r="J35" i="16"/>
  <c r="K35" i="16"/>
  <c r="L35" i="16"/>
  <c r="M35" i="16"/>
  <c r="N35" i="16"/>
  <c r="O35" i="16"/>
  <c r="P35" i="16"/>
  <c r="Q35" i="16"/>
  <c r="R35" i="16"/>
  <c r="S35" i="16"/>
  <c r="T35" i="16"/>
  <c r="U35" i="16"/>
  <c r="B36" i="16"/>
  <c r="C36" i="16"/>
  <c r="D36" i="16"/>
  <c r="E36" i="16"/>
  <c r="F36" i="16"/>
  <c r="G36" i="16"/>
  <c r="H36" i="16"/>
  <c r="I36" i="16"/>
  <c r="J36" i="16"/>
  <c r="K36" i="16"/>
  <c r="L36" i="16"/>
  <c r="M36" i="16"/>
  <c r="N36" i="16"/>
  <c r="O36" i="16"/>
  <c r="P36" i="16"/>
  <c r="Q36" i="16"/>
  <c r="R36" i="16"/>
  <c r="S36" i="16"/>
  <c r="T36" i="16"/>
  <c r="U36" i="16"/>
  <c r="B37" i="16"/>
  <c r="C37" i="16"/>
  <c r="D37" i="16"/>
  <c r="E37" i="16"/>
  <c r="F37" i="16"/>
  <c r="G37" i="16"/>
  <c r="H37" i="16"/>
  <c r="I37" i="16"/>
  <c r="J37" i="16"/>
  <c r="K37" i="16"/>
  <c r="L37" i="16"/>
  <c r="M37" i="16"/>
  <c r="N37" i="16"/>
  <c r="O37" i="16"/>
  <c r="P37" i="16"/>
  <c r="Q37" i="16"/>
  <c r="R37" i="16"/>
  <c r="S37" i="16"/>
  <c r="T37" i="16"/>
  <c r="U37" i="16"/>
  <c r="D35" i="22" s="1"/>
  <c r="B38" i="16"/>
  <c r="C38" i="16"/>
  <c r="D38" i="16"/>
  <c r="E38" i="16"/>
  <c r="F38" i="16"/>
  <c r="G38" i="16"/>
  <c r="H38" i="16"/>
  <c r="I38" i="16"/>
  <c r="J38" i="16"/>
  <c r="K38" i="16"/>
  <c r="L38" i="16"/>
  <c r="M38" i="16"/>
  <c r="N38" i="16"/>
  <c r="O38" i="16"/>
  <c r="P38" i="16"/>
  <c r="Q38" i="16"/>
  <c r="R38" i="16"/>
  <c r="S38" i="16"/>
  <c r="T38" i="16"/>
  <c r="U38" i="16"/>
  <c r="B39" i="16"/>
  <c r="C39" i="16"/>
  <c r="D39" i="16"/>
  <c r="E39" i="16"/>
  <c r="F39" i="16"/>
  <c r="G39" i="16"/>
  <c r="H39" i="16"/>
  <c r="I39" i="16"/>
  <c r="J39" i="16"/>
  <c r="K39" i="16"/>
  <c r="L39" i="16"/>
  <c r="M39" i="16"/>
  <c r="N39" i="16"/>
  <c r="O39" i="16"/>
  <c r="P39" i="16"/>
  <c r="Q39" i="16"/>
  <c r="R39" i="16"/>
  <c r="S39" i="16"/>
  <c r="T39" i="16"/>
  <c r="U39" i="16"/>
  <c r="D37" i="22" s="1"/>
  <c r="B40" i="16"/>
  <c r="C40" i="16"/>
  <c r="D40" i="16"/>
  <c r="E40" i="16"/>
  <c r="F40" i="16"/>
  <c r="G40" i="16"/>
  <c r="H40" i="16"/>
  <c r="I40" i="16"/>
  <c r="J40" i="16"/>
  <c r="K40" i="16"/>
  <c r="L40" i="16"/>
  <c r="M40" i="16"/>
  <c r="N40" i="16"/>
  <c r="O40" i="16"/>
  <c r="P40" i="16"/>
  <c r="Q40" i="16"/>
  <c r="R40" i="16"/>
  <c r="S40" i="16"/>
  <c r="T40" i="16"/>
  <c r="U40" i="16"/>
  <c r="B41" i="16"/>
  <c r="C41" i="16"/>
  <c r="D41" i="16"/>
  <c r="E41" i="16"/>
  <c r="F41" i="16"/>
  <c r="G41" i="16"/>
  <c r="H41" i="16"/>
  <c r="I41" i="16"/>
  <c r="J41" i="16"/>
  <c r="K41" i="16"/>
  <c r="L41" i="16"/>
  <c r="M41" i="16"/>
  <c r="N41" i="16"/>
  <c r="O41" i="16"/>
  <c r="P41" i="16"/>
  <c r="Q41" i="16"/>
  <c r="R41" i="16"/>
  <c r="S41" i="16"/>
  <c r="T41" i="16"/>
  <c r="U41" i="16"/>
  <c r="B42" i="16"/>
  <c r="C42" i="16"/>
  <c r="D42" i="16"/>
  <c r="E42" i="16"/>
  <c r="F42" i="16"/>
  <c r="G42" i="16"/>
  <c r="H42" i="16"/>
  <c r="I42" i="16"/>
  <c r="J42" i="16"/>
  <c r="K42" i="16"/>
  <c r="L42" i="16"/>
  <c r="M42" i="16"/>
  <c r="N42" i="16"/>
  <c r="O42" i="16"/>
  <c r="P42" i="16"/>
  <c r="Q42" i="16"/>
  <c r="R42" i="16"/>
  <c r="S42" i="16"/>
  <c r="T42" i="16"/>
  <c r="U42" i="16"/>
  <c r="D40" i="22" s="1"/>
  <c r="B43" i="16"/>
  <c r="C43" i="16"/>
  <c r="D43" i="16"/>
  <c r="E43" i="16"/>
  <c r="F43" i="16"/>
  <c r="G43" i="16"/>
  <c r="H43" i="16"/>
  <c r="I43" i="16"/>
  <c r="J43" i="16"/>
  <c r="K43" i="16"/>
  <c r="L43" i="16"/>
  <c r="M43" i="16"/>
  <c r="N43" i="16"/>
  <c r="O43" i="16"/>
  <c r="P43" i="16"/>
  <c r="Q43" i="16"/>
  <c r="R43" i="16"/>
  <c r="S43" i="16"/>
  <c r="T43" i="16"/>
  <c r="U43" i="16"/>
  <c r="B44" i="16"/>
  <c r="C44" i="16"/>
  <c r="D44" i="16"/>
  <c r="E44" i="16"/>
  <c r="F44" i="16"/>
  <c r="G44" i="16"/>
  <c r="H44" i="16"/>
  <c r="I44" i="16"/>
  <c r="J44" i="16"/>
  <c r="K44" i="16"/>
  <c r="L44" i="16"/>
  <c r="M44" i="16"/>
  <c r="N44" i="16"/>
  <c r="O44" i="16"/>
  <c r="P44" i="16"/>
  <c r="Q44" i="16"/>
  <c r="R44" i="16"/>
  <c r="S44" i="16"/>
  <c r="T44" i="16"/>
  <c r="U44" i="16"/>
  <c r="B45" i="16"/>
  <c r="C45" i="16"/>
  <c r="D45" i="16"/>
  <c r="E45" i="16"/>
  <c r="F45" i="16"/>
  <c r="G45" i="16"/>
  <c r="H45" i="16"/>
  <c r="I45" i="16"/>
  <c r="J45" i="16"/>
  <c r="K45" i="16"/>
  <c r="L45" i="16"/>
  <c r="M45" i="16"/>
  <c r="N45" i="16"/>
  <c r="O45" i="16"/>
  <c r="P45" i="16"/>
  <c r="Q45" i="16"/>
  <c r="R45" i="16"/>
  <c r="S45" i="16"/>
  <c r="T45" i="16"/>
  <c r="U45" i="16"/>
  <c r="B46" i="16"/>
  <c r="C46" i="16"/>
  <c r="D46" i="16"/>
  <c r="E46" i="16"/>
  <c r="F46" i="16"/>
  <c r="G46" i="16"/>
  <c r="H46" i="16"/>
  <c r="I46" i="16"/>
  <c r="J46" i="16"/>
  <c r="K46" i="16"/>
  <c r="L46" i="16"/>
  <c r="M46" i="16"/>
  <c r="N46" i="16"/>
  <c r="O46" i="16"/>
  <c r="P46" i="16"/>
  <c r="Q46" i="16"/>
  <c r="R46" i="16"/>
  <c r="S46" i="16"/>
  <c r="T46" i="16"/>
  <c r="U46" i="16"/>
  <c r="D44" i="22" s="1"/>
  <c r="B47" i="16"/>
  <c r="C47" i="16"/>
  <c r="D47" i="16"/>
  <c r="E47" i="16"/>
  <c r="F47" i="16"/>
  <c r="G47" i="16"/>
  <c r="H47" i="16"/>
  <c r="I47" i="16"/>
  <c r="J47" i="16"/>
  <c r="K47" i="16"/>
  <c r="L47" i="16"/>
  <c r="M47" i="16"/>
  <c r="N47" i="16"/>
  <c r="O47" i="16"/>
  <c r="P47" i="16"/>
  <c r="Q47" i="16"/>
  <c r="R47" i="16"/>
  <c r="S47" i="16"/>
  <c r="T47" i="16"/>
  <c r="U47" i="16"/>
  <c r="B48" i="16"/>
  <c r="C48" i="16"/>
  <c r="D48" i="16"/>
  <c r="E48" i="16"/>
  <c r="F48" i="16"/>
  <c r="G48" i="16"/>
  <c r="H48" i="16"/>
  <c r="I48" i="16"/>
  <c r="J48" i="16"/>
  <c r="K48" i="16"/>
  <c r="L48" i="16"/>
  <c r="M48" i="16"/>
  <c r="N48" i="16"/>
  <c r="O48" i="16"/>
  <c r="P48" i="16"/>
  <c r="Q48" i="16"/>
  <c r="R48" i="16"/>
  <c r="S48" i="16"/>
  <c r="T48" i="16"/>
  <c r="U48" i="16"/>
  <c r="B49" i="16"/>
  <c r="C49" i="16"/>
  <c r="D49" i="16"/>
  <c r="E49" i="16"/>
  <c r="F49" i="16"/>
  <c r="G49" i="16"/>
  <c r="H49" i="16"/>
  <c r="I49" i="16"/>
  <c r="J49" i="16"/>
  <c r="K49" i="16"/>
  <c r="L49" i="16"/>
  <c r="M49" i="16"/>
  <c r="N49" i="16"/>
  <c r="O49" i="16"/>
  <c r="P49" i="16"/>
  <c r="Q49" i="16"/>
  <c r="R49" i="16"/>
  <c r="S49" i="16"/>
  <c r="T49" i="16"/>
  <c r="U49" i="16"/>
  <c r="D47" i="22" s="1"/>
  <c r="B50" i="16"/>
  <c r="C50" i="16"/>
  <c r="D50" i="16"/>
  <c r="E50" i="16"/>
  <c r="F50" i="16"/>
  <c r="G50" i="16"/>
  <c r="H50" i="16"/>
  <c r="I50" i="16"/>
  <c r="J50" i="16"/>
  <c r="K50" i="16"/>
  <c r="L50" i="16"/>
  <c r="M50" i="16"/>
  <c r="N50" i="16"/>
  <c r="O50" i="16"/>
  <c r="P50" i="16"/>
  <c r="Q50" i="16"/>
  <c r="R50" i="16"/>
  <c r="S50" i="16"/>
  <c r="T50" i="16"/>
  <c r="U50" i="16"/>
  <c r="D48" i="22" s="1"/>
  <c r="B51" i="16"/>
  <c r="C51" i="16"/>
  <c r="D51" i="16"/>
  <c r="E51" i="16"/>
  <c r="F51" i="16"/>
  <c r="G51" i="16"/>
  <c r="H51" i="16"/>
  <c r="I51" i="16"/>
  <c r="J51" i="16"/>
  <c r="K51" i="16"/>
  <c r="L51" i="16"/>
  <c r="M51" i="16"/>
  <c r="N51" i="16"/>
  <c r="O51" i="16"/>
  <c r="P51" i="16"/>
  <c r="Q51" i="16"/>
  <c r="R51" i="16"/>
  <c r="S51" i="16"/>
  <c r="T51" i="16"/>
  <c r="U51" i="16"/>
  <c r="D49" i="22" s="1"/>
  <c r="B52" i="16"/>
  <c r="C52" i="16"/>
  <c r="D52" i="16"/>
  <c r="E52" i="16"/>
  <c r="F52" i="16"/>
  <c r="G52" i="16"/>
  <c r="H52" i="16"/>
  <c r="I52" i="16"/>
  <c r="J52" i="16"/>
  <c r="K52" i="16"/>
  <c r="L52" i="16"/>
  <c r="M52" i="16"/>
  <c r="N52" i="16"/>
  <c r="O52" i="16"/>
  <c r="P52" i="16"/>
  <c r="Q52" i="16"/>
  <c r="R52" i="16"/>
  <c r="S52" i="16"/>
  <c r="T52" i="16"/>
  <c r="U52" i="16"/>
  <c r="B53" i="16"/>
  <c r="C53" i="16"/>
  <c r="D53" i="16"/>
  <c r="E53" i="16"/>
  <c r="F53" i="16"/>
  <c r="G53" i="16"/>
  <c r="H53" i="16"/>
  <c r="I53" i="16"/>
  <c r="J53" i="16"/>
  <c r="K53" i="16"/>
  <c r="L53" i="16"/>
  <c r="M53" i="16"/>
  <c r="N53" i="16"/>
  <c r="O53" i="16"/>
  <c r="P53" i="16"/>
  <c r="Q53" i="16"/>
  <c r="R53" i="16"/>
  <c r="S53" i="16"/>
  <c r="T53" i="16"/>
  <c r="U53" i="16"/>
  <c r="D51" i="22" s="1"/>
  <c r="B54" i="16"/>
  <c r="C54" i="16"/>
  <c r="D54" i="16"/>
  <c r="E54" i="16"/>
  <c r="F54" i="16"/>
  <c r="G54" i="16"/>
  <c r="H54" i="16"/>
  <c r="I54" i="16"/>
  <c r="J54" i="16"/>
  <c r="K54" i="16"/>
  <c r="L54" i="16"/>
  <c r="M54" i="16"/>
  <c r="N54" i="16"/>
  <c r="O54" i="16"/>
  <c r="P54" i="16"/>
  <c r="Q54" i="16"/>
  <c r="R54" i="16"/>
  <c r="S54" i="16"/>
  <c r="T54" i="16"/>
  <c r="U54" i="16"/>
  <c r="D52" i="22" s="1"/>
  <c r="B55" i="16"/>
  <c r="C55" i="16"/>
  <c r="D55" i="16"/>
  <c r="E55" i="16"/>
  <c r="F55" i="16"/>
  <c r="G55" i="16"/>
  <c r="H55" i="16"/>
  <c r="I55" i="16"/>
  <c r="J55" i="16"/>
  <c r="K55" i="16"/>
  <c r="L55" i="16"/>
  <c r="M55" i="16"/>
  <c r="N55" i="16"/>
  <c r="O55" i="16"/>
  <c r="P55" i="16"/>
  <c r="Q55" i="16"/>
  <c r="R55" i="16"/>
  <c r="S55" i="16"/>
  <c r="T55" i="16"/>
  <c r="U55" i="16"/>
  <c r="B56" i="16"/>
  <c r="C56" i="16"/>
  <c r="D56" i="16"/>
  <c r="E56" i="16"/>
  <c r="F56" i="16"/>
  <c r="G56" i="16"/>
  <c r="H56" i="16"/>
  <c r="I56" i="16"/>
  <c r="J56" i="16"/>
  <c r="K56" i="16"/>
  <c r="L56" i="16"/>
  <c r="M56" i="16"/>
  <c r="N56" i="16"/>
  <c r="O56" i="16"/>
  <c r="P56" i="16"/>
  <c r="Q56" i="16"/>
  <c r="R56" i="16"/>
  <c r="S56" i="16"/>
  <c r="T56" i="16"/>
  <c r="U56" i="16"/>
  <c r="B148" i="14"/>
  <c r="B149" i="14" s="1"/>
  <c r="B147" i="14"/>
  <c r="B3" i="15"/>
  <c r="C3" i="15"/>
  <c r="D3" i="15"/>
  <c r="E3" i="15"/>
  <c r="F3" i="15"/>
  <c r="G3" i="15"/>
  <c r="H3" i="15"/>
  <c r="I3" i="15"/>
  <c r="J3" i="15"/>
  <c r="K3" i="15"/>
  <c r="L3" i="15"/>
  <c r="M3" i="15"/>
  <c r="N3" i="15"/>
  <c r="O3" i="15"/>
  <c r="P3" i="15"/>
  <c r="Q3" i="15"/>
  <c r="R3" i="15"/>
  <c r="S3" i="15"/>
  <c r="T3" i="15"/>
  <c r="C34" i="15"/>
  <c r="D34" i="15"/>
  <c r="E34" i="15"/>
  <c r="F34" i="15"/>
  <c r="G34" i="15"/>
  <c r="H34" i="15"/>
  <c r="I34" i="15"/>
  <c r="J34" i="15"/>
  <c r="K34" i="15"/>
  <c r="L34" i="15"/>
  <c r="M34" i="15"/>
  <c r="N34" i="15"/>
  <c r="O34" i="15"/>
  <c r="P34" i="15"/>
  <c r="Q34" i="15"/>
  <c r="R34" i="15"/>
  <c r="S34" i="15"/>
  <c r="T34" i="15"/>
  <c r="U34" i="15"/>
  <c r="E32" i="22" s="1"/>
  <c r="C35" i="15"/>
  <c r="D35" i="15"/>
  <c r="E35" i="15"/>
  <c r="F35" i="15"/>
  <c r="G35" i="15"/>
  <c r="H35" i="15"/>
  <c r="I35" i="15"/>
  <c r="J35" i="15"/>
  <c r="K35" i="15"/>
  <c r="L35" i="15"/>
  <c r="M35" i="15"/>
  <c r="N35" i="15"/>
  <c r="O35" i="15"/>
  <c r="P35" i="15"/>
  <c r="Q35" i="15"/>
  <c r="R35" i="15"/>
  <c r="S35" i="15"/>
  <c r="T35" i="15"/>
  <c r="U35" i="15"/>
  <c r="E33" i="22" s="1"/>
  <c r="C36" i="15"/>
  <c r="D36" i="15"/>
  <c r="E36" i="15"/>
  <c r="F36" i="15"/>
  <c r="G36" i="15"/>
  <c r="H36" i="15"/>
  <c r="I36" i="15"/>
  <c r="J36" i="15"/>
  <c r="K36" i="15"/>
  <c r="L36" i="15"/>
  <c r="M36" i="15"/>
  <c r="N36" i="15"/>
  <c r="O36" i="15"/>
  <c r="P36" i="15"/>
  <c r="Q36" i="15"/>
  <c r="R36" i="15"/>
  <c r="S36" i="15"/>
  <c r="T36" i="15"/>
  <c r="U36" i="15"/>
  <c r="E34" i="22" s="1"/>
  <c r="C37" i="15"/>
  <c r="D37" i="15"/>
  <c r="E37" i="15"/>
  <c r="F37" i="15"/>
  <c r="G37" i="15"/>
  <c r="H37" i="15"/>
  <c r="I37" i="15"/>
  <c r="J37" i="15"/>
  <c r="K37" i="15"/>
  <c r="L37" i="15"/>
  <c r="M37" i="15"/>
  <c r="N37" i="15"/>
  <c r="O37" i="15"/>
  <c r="P37" i="15"/>
  <c r="Q37" i="15"/>
  <c r="R37" i="15"/>
  <c r="S37" i="15"/>
  <c r="T37" i="15"/>
  <c r="U37" i="15"/>
  <c r="E35" i="22" s="1"/>
  <c r="C38" i="15"/>
  <c r="D38" i="15"/>
  <c r="E38" i="15"/>
  <c r="F38" i="15"/>
  <c r="G38" i="15"/>
  <c r="H38" i="15"/>
  <c r="I38" i="15"/>
  <c r="J38" i="15"/>
  <c r="K38" i="15"/>
  <c r="L38" i="15"/>
  <c r="M38" i="15"/>
  <c r="N38" i="15"/>
  <c r="O38" i="15"/>
  <c r="P38" i="15"/>
  <c r="Q38" i="15"/>
  <c r="R38" i="15"/>
  <c r="S38" i="15"/>
  <c r="T38" i="15"/>
  <c r="U38" i="15"/>
  <c r="E36" i="22" s="1"/>
  <c r="C39" i="15"/>
  <c r="D39" i="15"/>
  <c r="E39" i="15"/>
  <c r="F39" i="15"/>
  <c r="G39" i="15"/>
  <c r="H39" i="15"/>
  <c r="I39" i="15"/>
  <c r="J39" i="15"/>
  <c r="K39" i="15"/>
  <c r="L39" i="15"/>
  <c r="M39" i="15"/>
  <c r="N39" i="15"/>
  <c r="O39" i="15"/>
  <c r="P39" i="15"/>
  <c r="Q39" i="15"/>
  <c r="R39" i="15"/>
  <c r="S39" i="15"/>
  <c r="T39" i="15"/>
  <c r="U39" i="15"/>
  <c r="E37" i="22" s="1"/>
  <c r="C40" i="15"/>
  <c r="D40" i="15"/>
  <c r="E40" i="15"/>
  <c r="F40" i="15"/>
  <c r="G40" i="15"/>
  <c r="H40" i="15"/>
  <c r="I40" i="15"/>
  <c r="J40" i="15"/>
  <c r="K40" i="15"/>
  <c r="L40" i="15"/>
  <c r="M40" i="15"/>
  <c r="N40" i="15"/>
  <c r="O40" i="15"/>
  <c r="P40" i="15"/>
  <c r="Q40" i="15"/>
  <c r="R40" i="15"/>
  <c r="S40" i="15"/>
  <c r="T40" i="15"/>
  <c r="U40" i="15"/>
  <c r="Y40" i="15" s="1"/>
  <c r="C41" i="15"/>
  <c r="D41" i="15"/>
  <c r="E41" i="15"/>
  <c r="F41" i="15"/>
  <c r="G41" i="15"/>
  <c r="H41" i="15"/>
  <c r="I41" i="15"/>
  <c r="J41" i="15"/>
  <c r="K41" i="15"/>
  <c r="L41" i="15"/>
  <c r="M41" i="15"/>
  <c r="N41" i="15"/>
  <c r="O41" i="15"/>
  <c r="P41" i="15"/>
  <c r="Q41" i="15"/>
  <c r="R41" i="15"/>
  <c r="S41" i="15"/>
  <c r="T41" i="15"/>
  <c r="U41" i="15"/>
  <c r="E39" i="22" s="1"/>
  <c r="C42" i="15"/>
  <c r="D42" i="15"/>
  <c r="E42" i="15"/>
  <c r="F42" i="15"/>
  <c r="G42" i="15"/>
  <c r="H42" i="15"/>
  <c r="I42" i="15"/>
  <c r="J42" i="15"/>
  <c r="K42" i="15"/>
  <c r="L42" i="15"/>
  <c r="M42" i="15"/>
  <c r="N42" i="15"/>
  <c r="O42" i="15"/>
  <c r="P42" i="15"/>
  <c r="Q42" i="15"/>
  <c r="R42" i="15"/>
  <c r="S42" i="15"/>
  <c r="T42" i="15"/>
  <c r="U42" i="15"/>
  <c r="E40" i="22" s="1"/>
  <c r="C43" i="15"/>
  <c r="D43" i="15"/>
  <c r="E43" i="15"/>
  <c r="F43" i="15"/>
  <c r="G43" i="15"/>
  <c r="H43" i="15"/>
  <c r="I43" i="15"/>
  <c r="J43" i="15"/>
  <c r="K43" i="15"/>
  <c r="L43" i="15"/>
  <c r="M43" i="15"/>
  <c r="N43" i="15"/>
  <c r="O43" i="15"/>
  <c r="P43" i="15"/>
  <c r="Q43" i="15"/>
  <c r="R43" i="15"/>
  <c r="S43" i="15"/>
  <c r="T43" i="15"/>
  <c r="U43" i="15"/>
  <c r="E41" i="22" s="1"/>
  <c r="C44" i="15"/>
  <c r="D44" i="15"/>
  <c r="E44" i="15"/>
  <c r="F44" i="15"/>
  <c r="G44" i="15"/>
  <c r="H44" i="15"/>
  <c r="I44" i="15"/>
  <c r="J44" i="15"/>
  <c r="K44" i="15"/>
  <c r="L44" i="15"/>
  <c r="M44" i="15"/>
  <c r="N44" i="15"/>
  <c r="O44" i="15"/>
  <c r="P44" i="15"/>
  <c r="Q44" i="15"/>
  <c r="R44" i="15"/>
  <c r="S44" i="15"/>
  <c r="T44" i="15"/>
  <c r="U44" i="15"/>
  <c r="E42" i="22" s="1"/>
  <c r="C45" i="15"/>
  <c r="D45" i="15"/>
  <c r="E45" i="15"/>
  <c r="F45" i="15"/>
  <c r="G45" i="15"/>
  <c r="H45" i="15"/>
  <c r="I45" i="15"/>
  <c r="J45" i="15"/>
  <c r="K45" i="15"/>
  <c r="L45" i="15"/>
  <c r="M45" i="15"/>
  <c r="N45" i="15"/>
  <c r="O45" i="15"/>
  <c r="P45" i="15"/>
  <c r="Q45" i="15"/>
  <c r="R45" i="15"/>
  <c r="S45" i="15"/>
  <c r="T45" i="15"/>
  <c r="U45" i="15"/>
  <c r="E43" i="22" s="1"/>
  <c r="C46" i="15"/>
  <c r="D46" i="15"/>
  <c r="E46" i="15"/>
  <c r="F46" i="15"/>
  <c r="G46" i="15"/>
  <c r="H46" i="15"/>
  <c r="I46" i="15"/>
  <c r="J46" i="15"/>
  <c r="K46" i="15"/>
  <c r="L46" i="15"/>
  <c r="M46" i="15"/>
  <c r="N46" i="15"/>
  <c r="O46" i="15"/>
  <c r="P46" i="15"/>
  <c r="Q46" i="15"/>
  <c r="R46" i="15"/>
  <c r="S46" i="15"/>
  <c r="T46" i="15"/>
  <c r="U46" i="15"/>
  <c r="E44" i="22" s="1"/>
  <c r="C47" i="15"/>
  <c r="D47" i="15"/>
  <c r="E47" i="15"/>
  <c r="F47" i="15"/>
  <c r="G47" i="15"/>
  <c r="H47" i="15"/>
  <c r="I47" i="15"/>
  <c r="J47" i="15"/>
  <c r="K47" i="15"/>
  <c r="L47" i="15"/>
  <c r="M47" i="15"/>
  <c r="N47" i="15"/>
  <c r="O47" i="15"/>
  <c r="P47" i="15"/>
  <c r="Q47" i="15"/>
  <c r="R47" i="15"/>
  <c r="S47" i="15"/>
  <c r="T47" i="15"/>
  <c r="U47" i="15"/>
  <c r="E45" i="22" s="1"/>
  <c r="C48" i="15"/>
  <c r="D48" i="15"/>
  <c r="E48" i="15"/>
  <c r="F48" i="15"/>
  <c r="G48" i="15"/>
  <c r="H48" i="15"/>
  <c r="I48" i="15"/>
  <c r="J48" i="15"/>
  <c r="K48" i="15"/>
  <c r="L48" i="15"/>
  <c r="M48" i="15"/>
  <c r="N48" i="15"/>
  <c r="O48" i="15"/>
  <c r="P48" i="15"/>
  <c r="Q48" i="15"/>
  <c r="R48" i="15"/>
  <c r="S48" i="15"/>
  <c r="T48" i="15"/>
  <c r="U48" i="15"/>
  <c r="Y48" i="15" s="1"/>
  <c r="C49" i="15"/>
  <c r="D49" i="15"/>
  <c r="E49" i="15"/>
  <c r="F49" i="15"/>
  <c r="G49" i="15"/>
  <c r="H49" i="15"/>
  <c r="I49" i="15"/>
  <c r="J49" i="15"/>
  <c r="K49" i="15"/>
  <c r="L49" i="15"/>
  <c r="M49" i="15"/>
  <c r="N49" i="15"/>
  <c r="O49" i="15"/>
  <c r="P49" i="15"/>
  <c r="Q49" i="15"/>
  <c r="R49" i="15"/>
  <c r="S49" i="15"/>
  <c r="T49" i="15"/>
  <c r="U49" i="15"/>
  <c r="E47" i="22" s="1"/>
  <c r="C50" i="15"/>
  <c r="D50" i="15"/>
  <c r="E50" i="15"/>
  <c r="F50" i="15"/>
  <c r="G50" i="15"/>
  <c r="H50" i="15"/>
  <c r="I50" i="15"/>
  <c r="J50" i="15"/>
  <c r="K50" i="15"/>
  <c r="L50" i="15"/>
  <c r="M50" i="15"/>
  <c r="N50" i="15"/>
  <c r="O50" i="15"/>
  <c r="P50" i="15"/>
  <c r="Q50" i="15"/>
  <c r="R50" i="15"/>
  <c r="S50" i="15"/>
  <c r="T50" i="15"/>
  <c r="U50" i="15"/>
  <c r="E48" i="22" s="1"/>
  <c r="C51" i="15"/>
  <c r="D51" i="15"/>
  <c r="E51" i="15"/>
  <c r="F51" i="15"/>
  <c r="G51" i="15"/>
  <c r="H51" i="15"/>
  <c r="I51" i="15"/>
  <c r="J51" i="15"/>
  <c r="K51" i="15"/>
  <c r="L51" i="15"/>
  <c r="M51" i="15"/>
  <c r="N51" i="15"/>
  <c r="O51" i="15"/>
  <c r="P51" i="15"/>
  <c r="Q51" i="15"/>
  <c r="R51" i="15"/>
  <c r="S51" i="15"/>
  <c r="T51" i="15"/>
  <c r="U51" i="15"/>
  <c r="C52" i="15"/>
  <c r="D52" i="15"/>
  <c r="E52" i="15"/>
  <c r="F52" i="15"/>
  <c r="G52" i="15"/>
  <c r="H52" i="15"/>
  <c r="I52" i="15"/>
  <c r="J52" i="15"/>
  <c r="K52" i="15"/>
  <c r="L52" i="15"/>
  <c r="M52" i="15"/>
  <c r="N52" i="15"/>
  <c r="O52" i="15"/>
  <c r="P52" i="15"/>
  <c r="Q52" i="15"/>
  <c r="R52" i="15"/>
  <c r="S52" i="15"/>
  <c r="T52" i="15"/>
  <c r="U52" i="15"/>
  <c r="E50" i="22" s="1"/>
  <c r="C53" i="15"/>
  <c r="D53" i="15"/>
  <c r="E53" i="15"/>
  <c r="F53" i="15"/>
  <c r="G53" i="15"/>
  <c r="H53" i="15"/>
  <c r="I53" i="15"/>
  <c r="J53" i="15"/>
  <c r="K53" i="15"/>
  <c r="L53" i="15"/>
  <c r="M53" i="15"/>
  <c r="N53" i="15"/>
  <c r="O53" i="15"/>
  <c r="P53" i="15"/>
  <c r="Q53" i="15"/>
  <c r="R53" i="15"/>
  <c r="S53" i="15"/>
  <c r="T53" i="15"/>
  <c r="U53" i="15"/>
  <c r="E51" i="22" s="1"/>
  <c r="C54" i="15"/>
  <c r="D54" i="15"/>
  <c r="E54" i="15"/>
  <c r="F54" i="15"/>
  <c r="G54" i="15"/>
  <c r="H54" i="15"/>
  <c r="I54" i="15"/>
  <c r="J54" i="15"/>
  <c r="K54" i="15"/>
  <c r="L54" i="15"/>
  <c r="M54" i="15"/>
  <c r="N54" i="15"/>
  <c r="O54" i="15"/>
  <c r="P54" i="15"/>
  <c r="Q54" i="15"/>
  <c r="R54" i="15"/>
  <c r="S54" i="15"/>
  <c r="T54" i="15"/>
  <c r="U54" i="15"/>
  <c r="E52" i="22" s="1"/>
  <c r="C55" i="15"/>
  <c r="D55" i="15"/>
  <c r="E55" i="15"/>
  <c r="F55" i="15"/>
  <c r="G55" i="15"/>
  <c r="H55" i="15"/>
  <c r="I55" i="15"/>
  <c r="J55" i="15"/>
  <c r="K55" i="15"/>
  <c r="L55" i="15"/>
  <c r="M55" i="15"/>
  <c r="N55" i="15"/>
  <c r="O55" i="15"/>
  <c r="P55" i="15"/>
  <c r="Q55" i="15"/>
  <c r="R55" i="15"/>
  <c r="S55" i="15"/>
  <c r="T55" i="15"/>
  <c r="U55" i="15"/>
  <c r="E53" i="22" s="1"/>
  <c r="C56" i="15"/>
  <c r="D56" i="15"/>
  <c r="E56" i="15"/>
  <c r="F56" i="15"/>
  <c r="G56" i="15"/>
  <c r="H56" i="15"/>
  <c r="I56" i="15"/>
  <c r="J56" i="15"/>
  <c r="K56" i="15"/>
  <c r="L56" i="15"/>
  <c r="M56" i="15"/>
  <c r="N56" i="15"/>
  <c r="O56" i="15"/>
  <c r="P56" i="15"/>
  <c r="Q56" i="15"/>
  <c r="R56" i="15"/>
  <c r="S56" i="15"/>
  <c r="T56" i="15"/>
  <c r="U56" i="15"/>
  <c r="E54" i="22" s="1"/>
  <c r="C7" i="15"/>
  <c r="D7" i="15"/>
  <c r="E7" i="15"/>
  <c r="E7" i="12" s="1" a="1"/>
  <c r="E7" i="12" s="1"/>
  <c r="F7" i="15"/>
  <c r="G7" i="15"/>
  <c r="H7" i="15"/>
  <c r="I7" i="15"/>
  <c r="J7" i="15"/>
  <c r="K7" i="15"/>
  <c r="L7" i="15"/>
  <c r="M7" i="15"/>
  <c r="N7" i="15"/>
  <c r="O7" i="15"/>
  <c r="P7" i="15"/>
  <c r="Q7" i="15"/>
  <c r="R7" i="15"/>
  <c r="S7" i="15"/>
  <c r="T7" i="15"/>
  <c r="U7" i="15"/>
  <c r="E5" i="22" s="1"/>
  <c r="C8" i="15"/>
  <c r="D8" i="15"/>
  <c r="E8" i="15"/>
  <c r="F8" i="15"/>
  <c r="G8" i="15"/>
  <c r="H8" i="15"/>
  <c r="I8" i="15"/>
  <c r="J8" i="15"/>
  <c r="K8" i="15"/>
  <c r="L8" i="15"/>
  <c r="M8" i="15"/>
  <c r="N8" i="15"/>
  <c r="O8" i="15"/>
  <c r="P8" i="15"/>
  <c r="Q8" i="15"/>
  <c r="R8" i="15"/>
  <c r="S8" i="15"/>
  <c r="T8" i="15"/>
  <c r="U8" i="15"/>
  <c r="E6" i="22" s="1"/>
  <c r="C9" i="15"/>
  <c r="D9" i="15"/>
  <c r="E9" i="15"/>
  <c r="F9" i="15"/>
  <c r="G9" i="15"/>
  <c r="H9" i="15"/>
  <c r="I9" i="15"/>
  <c r="J9" i="15"/>
  <c r="K9" i="15"/>
  <c r="L9" i="15"/>
  <c r="M9" i="15"/>
  <c r="N9" i="15"/>
  <c r="O9" i="15"/>
  <c r="P9" i="15"/>
  <c r="Q9" i="15"/>
  <c r="R9" i="15"/>
  <c r="S9" i="15"/>
  <c r="T9" i="15"/>
  <c r="U9" i="15"/>
  <c r="C10" i="15"/>
  <c r="D10" i="15"/>
  <c r="E10" i="15"/>
  <c r="F10" i="15"/>
  <c r="G10" i="15"/>
  <c r="H10" i="15"/>
  <c r="I10" i="15"/>
  <c r="J10" i="15"/>
  <c r="K10" i="15"/>
  <c r="L10" i="15"/>
  <c r="M10" i="15"/>
  <c r="N10" i="15"/>
  <c r="O10" i="15"/>
  <c r="P10" i="15"/>
  <c r="Q10" i="15"/>
  <c r="R10" i="15"/>
  <c r="S10" i="15"/>
  <c r="T10" i="15"/>
  <c r="U10" i="15"/>
  <c r="E8" i="22" s="1"/>
  <c r="C11" i="15"/>
  <c r="D11" i="15"/>
  <c r="E11" i="15"/>
  <c r="F11" i="15"/>
  <c r="G11" i="15"/>
  <c r="H11" i="15"/>
  <c r="I11" i="15"/>
  <c r="J11" i="15"/>
  <c r="K11" i="15"/>
  <c r="L11" i="15"/>
  <c r="M11" i="15"/>
  <c r="N11" i="15"/>
  <c r="O11" i="15"/>
  <c r="P11" i="15"/>
  <c r="Q11" i="15"/>
  <c r="R11" i="15"/>
  <c r="S11" i="15"/>
  <c r="T11" i="15"/>
  <c r="U11" i="15"/>
  <c r="E9" i="22" s="1"/>
  <c r="C12" i="15"/>
  <c r="D12" i="15"/>
  <c r="E12" i="15"/>
  <c r="F12" i="15"/>
  <c r="G12" i="15"/>
  <c r="H12" i="15"/>
  <c r="I12" i="15"/>
  <c r="J12" i="15"/>
  <c r="K12" i="15"/>
  <c r="L12" i="15"/>
  <c r="M12" i="15"/>
  <c r="N12" i="15"/>
  <c r="O12" i="15"/>
  <c r="P12" i="15"/>
  <c r="Q12" i="15"/>
  <c r="R12" i="15"/>
  <c r="S12" i="15"/>
  <c r="T12" i="15"/>
  <c r="U12" i="15"/>
  <c r="E10" i="22" s="1"/>
  <c r="C13" i="15"/>
  <c r="D13" i="15"/>
  <c r="E13" i="15"/>
  <c r="F13" i="15"/>
  <c r="G13" i="15"/>
  <c r="H13" i="15"/>
  <c r="I13" i="15"/>
  <c r="J13" i="15"/>
  <c r="K13" i="15"/>
  <c r="L13" i="15"/>
  <c r="M13" i="15"/>
  <c r="N13" i="15"/>
  <c r="O13" i="15"/>
  <c r="P13" i="15"/>
  <c r="Q13" i="15"/>
  <c r="R13" i="15"/>
  <c r="S13" i="15"/>
  <c r="T13" i="15"/>
  <c r="U13" i="15"/>
  <c r="E11" i="22" s="1"/>
  <c r="C14" i="15"/>
  <c r="D14" i="15"/>
  <c r="E14" i="15"/>
  <c r="F14" i="15"/>
  <c r="G14" i="15"/>
  <c r="H14" i="15"/>
  <c r="I14" i="15"/>
  <c r="J14" i="15"/>
  <c r="K14" i="15"/>
  <c r="L14" i="15"/>
  <c r="M14" i="15"/>
  <c r="N14" i="15"/>
  <c r="O14" i="15"/>
  <c r="P14" i="15"/>
  <c r="Q14" i="15"/>
  <c r="R14" i="15"/>
  <c r="S14" i="15"/>
  <c r="T14" i="15"/>
  <c r="U14" i="15"/>
  <c r="E12" i="22" s="1"/>
  <c r="C15" i="15"/>
  <c r="D15" i="15"/>
  <c r="E15" i="15"/>
  <c r="F15" i="15"/>
  <c r="G15" i="15"/>
  <c r="H15" i="15"/>
  <c r="I15" i="15"/>
  <c r="J15" i="15"/>
  <c r="K15" i="15"/>
  <c r="L15" i="15"/>
  <c r="M15" i="15"/>
  <c r="N15" i="15"/>
  <c r="O15" i="15"/>
  <c r="P15" i="15"/>
  <c r="Q15" i="15"/>
  <c r="R15" i="15"/>
  <c r="S15" i="15"/>
  <c r="T15" i="15"/>
  <c r="U15" i="15"/>
  <c r="E13" i="22" s="1"/>
  <c r="C16" i="15"/>
  <c r="D16" i="15"/>
  <c r="E16" i="15"/>
  <c r="F16" i="15"/>
  <c r="G16" i="15"/>
  <c r="H16" i="15"/>
  <c r="I16" i="15"/>
  <c r="J16" i="15"/>
  <c r="K16" i="15"/>
  <c r="L16" i="15"/>
  <c r="M16" i="15"/>
  <c r="N16" i="15"/>
  <c r="O16" i="15"/>
  <c r="P16" i="15"/>
  <c r="Q16" i="15"/>
  <c r="R16" i="15"/>
  <c r="S16" i="15"/>
  <c r="T16" i="15"/>
  <c r="U16" i="15"/>
  <c r="E14" i="22" s="1"/>
  <c r="C17" i="15"/>
  <c r="D17" i="15"/>
  <c r="E17" i="15"/>
  <c r="F17" i="15"/>
  <c r="G17" i="15"/>
  <c r="H17" i="15"/>
  <c r="I17" i="15"/>
  <c r="J17" i="15"/>
  <c r="K17" i="15"/>
  <c r="L17" i="15"/>
  <c r="M17" i="15"/>
  <c r="N17" i="15"/>
  <c r="O17" i="15"/>
  <c r="P17" i="15"/>
  <c r="Q17" i="15"/>
  <c r="R17" i="15"/>
  <c r="S17" i="15"/>
  <c r="T17" i="15"/>
  <c r="U17" i="15"/>
  <c r="E15" i="22" s="1"/>
  <c r="C18" i="15"/>
  <c r="D18" i="15"/>
  <c r="E18" i="15"/>
  <c r="F18" i="15"/>
  <c r="G18" i="15"/>
  <c r="H18" i="15"/>
  <c r="I18" i="15"/>
  <c r="J18" i="15"/>
  <c r="K18" i="15"/>
  <c r="L18" i="15"/>
  <c r="M18" i="15"/>
  <c r="N18" i="15"/>
  <c r="O18" i="15"/>
  <c r="P18" i="15"/>
  <c r="Q18" i="15"/>
  <c r="R18" i="15"/>
  <c r="S18" i="15"/>
  <c r="T18" i="15"/>
  <c r="U18" i="15"/>
  <c r="E16" i="22" s="1"/>
  <c r="C19" i="15"/>
  <c r="D19" i="15"/>
  <c r="E19" i="15"/>
  <c r="F19" i="15"/>
  <c r="G19" i="15"/>
  <c r="H19" i="15"/>
  <c r="I19" i="15"/>
  <c r="J19" i="15"/>
  <c r="K19" i="15"/>
  <c r="L19" i="15"/>
  <c r="M19" i="15"/>
  <c r="N19" i="15"/>
  <c r="O19" i="15"/>
  <c r="P19" i="15"/>
  <c r="Q19" i="15"/>
  <c r="R19" i="15"/>
  <c r="S19" i="15"/>
  <c r="T19" i="15"/>
  <c r="U19" i="15"/>
  <c r="E17" i="22" s="1"/>
  <c r="C20" i="15"/>
  <c r="D20" i="15"/>
  <c r="E20" i="15"/>
  <c r="F20" i="15"/>
  <c r="E38" i="19" s="1"/>
  <c r="G20" i="15"/>
  <c r="E39" i="19" s="1"/>
  <c r="H20" i="15"/>
  <c r="E40" i="19" s="1"/>
  <c r="I20" i="15"/>
  <c r="E41" i="19" s="1"/>
  <c r="J20" i="15"/>
  <c r="E42" i="19" s="1"/>
  <c r="K20" i="15"/>
  <c r="L20" i="15"/>
  <c r="M20" i="15"/>
  <c r="N20" i="15"/>
  <c r="E46" i="19" s="1"/>
  <c r="O20" i="15"/>
  <c r="E47" i="19" s="1"/>
  <c r="P20" i="15"/>
  <c r="E48" i="19" s="1"/>
  <c r="Q20" i="15"/>
  <c r="E49" i="19" s="1"/>
  <c r="R20" i="15"/>
  <c r="E50" i="19" s="1"/>
  <c r="S20" i="15"/>
  <c r="T20" i="15"/>
  <c r="U20" i="15"/>
  <c r="E18" i="22" s="1"/>
  <c r="C21" i="15"/>
  <c r="D21" i="15"/>
  <c r="E21" i="15"/>
  <c r="F21" i="15"/>
  <c r="G21" i="15"/>
  <c r="H21" i="15"/>
  <c r="I21" i="15"/>
  <c r="J21" i="15"/>
  <c r="K21" i="15"/>
  <c r="L21" i="15"/>
  <c r="M21" i="15"/>
  <c r="N21" i="15"/>
  <c r="O21" i="15"/>
  <c r="P21" i="15"/>
  <c r="Q21" i="15"/>
  <c r="R21" i="15"/>
  <c r="S21" i="15"/>
  <c r="T21" i="15"/>
  <c r="U21" i="15"/>
  <c r="C22" i="15"/>
  <c r="D22" i="15"/>
  <c r="E22" i="15"/>
  <c r="F22" i="15"/>
  <c r="G22" i="15"/>
  <c r="H22" i="15"/>
  <c r="I22" i="15"/>
  <c r="J22" i="15"/>
  <c r="K22" i="15"/>
  <c r="L22" i="15"/>
  <c r="M22" i="15"/>
  <c r="N22" i="15"/>
  <c r="O22" i="15"/>
  <c r="P22" i="15"/>
  <c r="Q22" i="15"/>
  <c r="R22" i="15"/>
  <c r="S22" i="15"/>
  <c r="T22" i="15"/>
  <c r="U22" i="15"/>
  <c r="E20" i="22" s="1"/>
  <c r="C23" i="15"/>
  <c r="D23" i="15"/>
  <c r="E23" i="15"/>
  <c r="F23" i="15"/>
  <c r="G23" i="15"/>
  <c r="H23" i="15"/>
  <c r="I23" i="15"/>
  <c r="J23" i="15"/>
  <c r="K23" i="15"/>
  <c r="L23" i="15"/>
  <c r="M23" i="15"/>
  <c r="N23" i="15"/>
  <c r="O23" i="15"/>
  <c r="P23" i="15"/>
  <c r="Q23" i="15"/>
  <c r="R23" i="15"/>
  <c r="S23" i="15"/>
  <c r="T23" i="15"/>
  <c r="U23" i="15"/>
  <c r="E21" i="22" s="1"/>
  <c r="C24" i="15"/>
  <c r="D24" i="15"/>
  <c r="E24" i="15"/>
  <c r="F24" i="15"/>
  <c r="G24" i="15"/>
  <c r="H24" i="15"/>
  <c r="I24" i="15"/>
  <c r="J24" i="15"/>
  <c r="K24" i="15"/>
  <c r="L24" i="15"/>
  <c r="M24" i="15"/>
  <c r="N24" i="15"/>
  <c r="O24" i="15"/>
  <c r="P24" i="15"/>
  <c r="Q24" i="15"/>
  <c r="R24" i="15"/>
  <c r="S24" i="15"/>
  <c r="T24" i="15"/>
  <c r="U24" i="15"/>
  <c r="E22" i="22" s="1"/>
  <c r="C25" i="15"/>
  <c r="D25" i="15"/>
  <c r="E25" i="15"/>
  <c r="F25" i="15"/>
  <c r="G25" i="15"/>
  <c r="H25" i="15"/>
  <c r="I25" i="15"/>
  <c r="J25" i="15"/>
  <c r="K25" i="15"/>
  <c r="L25" i="15"/>
  <c r="M25" i="15"/>
  <c r="N25" i="15"/>
  <c r="O25" i="15"/>
  <c r="P25" i="15"/>
  <c r="Q25" i="15"/>
  <c r="R25" i="15"/>
  <c r="S25" i="15"/>
  <c r="T25" i="15"/>
  <c r="U25" i="15"/>
  <c r="E23" i="22" s="1"/>
  <c r="C26" i="15"/>
  <c r="D26" i="15"/>
  <c r="E26" i="15"/>
  <c r="F26" i="15"/>
  <c r="G26" i="15"/>
  <c r="H26" i="15"/>
  <c r="I26" i="15"/>
  <c r="J26" i="15"/>
  <c r="K26" i="15"/>
  <c r="L26" i="15"/>
  <c r="M26" i="15"/>
  <c r="N26" i="15"/>
  <c r="O26" i="15"/>
  <c r="P26" i="15"/>
  <c r="Q26" i="15"/>
  <c r="R26" i="15"/>
  <c r="S26" i="15"/>
  <c r="T26" i="15"/>
  <c r="U26" i="15"/>
  <c r="E24" i="22" s="1"/>
  <c r="C27" i="15"/>
  <c r="D27" i="15"/>
  <c r="E27" i="15"/>
  <c r="F27" i="15"/>
  <c r="G27" i="15"/>
  <c r="H27" i="15"/>
  <c r="I27" i="15"/>
  <c r="J27" i="15"/>
  <c r="K27" i="15"/>
  <c r="L27" i="15"/>
  <c r="M27" i="15"/>
  <c r="N27" i="15"/>
  <c r="O27" i="15"/>
  <c r="P27" i="15"/>
  <c r="Q27" i="15"/>
  <c r="R27" i="15"/>
  <c r="S27" i="15"/>
  <c r="T27" i="15"/>
  <c r="U27" i="15"/>
  <c r="E25" i="22" s="1"/>
  <c r="C28" i="15"/>
  <c r="D28" i="15"/>
  <c r="E28" i="15"/>
  <c r="F28" i="15"/>
  <c r="G28" i="15"/>
  <c r="H28" i="15"/>
  <c r="I28" i="15"/>
  <c r="J28" i="15"/>
  <c r="K28" i="15"/>
  <c r="L28" i="15"/>
  <c r="M28" i="15"/>
  <c r="N28" i="15"/>
  <c r="O28" i="15"/>
  <c r="P28" i="15"/>
  <c r="Q28" i="15"/>
  <c r="R28" i="15"/>
  <c r="S28" i="15"/>
  <c r="T28" i="15"/>
  <c r="U28" i="15"/>
  <c r="E26" i="22" s="1"/>
  <c r="C29" i="15"/>
  <c r="D29" i="15"/>
  <c r="E29" i="15"/>
  <c r="F29" i="15"/>
  <c r="G29" i="15"/>
  <c r="H29" i="15"/>
  <c r="I29" i="15"/>
  <c r="J29" i="15"/>
  <c r="K29" i="15"/>
  <c r="L29" i="15"/>
  <c r="M29" i="15"/>
  <c r="N29" i="15"/>
  <c r="O29" i="15"/>
  <c r="P29" i="15"/>
  <c r="Q29" i="15"/>
  <c r="R29" i="15"/>
  <c r="S29" i="15"/>
  <c r="T29" i="15"/>
  <c r="U29" i="15"/>
  <c r="C30" i="15"/>
  <c r="D30" i="15"/>
  <c r="E30" i="15"/>
  <c r="F30" i="15"/>
  <c r="G30" i="15"/>
  <c r="H30" i="15"/>
  <c r="I30" i="15"/>
  <c r="J30" i="15"/>
  <c r="K30" i="15"/>
  <c r="L30" i="15"/>
  <c r="M30" i="15"/>
  <c r="N30" i="15"/>
  <c r="O30" i="15"/>
  <c r="P30" i="15"/>
  <c r="Q30" i="15"/>
  <c r="R30" i="15"/>
  <c r="S30" i="15"/>
  <c r="T30" i="15"/>
  <c r="U30" i="15"/>
  <c r="E28" i="22" s="1"/>
  <c r="C31" i="15"/>
  <c r="D31" i="15"/>
  <c r="E31" i="15"/>
  <c r="F31" i="15"/>
  <c r="G31" i="15"/>
  <c r="H31" i="15"/>
  <c r="I31" i="15"/>
  <c r="J31" i="15"/>
  <c r="K31" i="15"/>
  <c r="L31" i="15"/>
  <c r="M31" i="15"/>
  <c r="N31" i="15"/>
  <c r="O31" i="15"/>
  <c r="P31" i="15"/>
  <c r="Q31" i="15"/>
  <c r="R31" i="15"/>
  <c r="S31" i="15"/>
  <c r="T31" i="15"/>
  <c r="U31" i="15"/>
  <c r="E29" i="22" s="1"/>
  <c r="C32" i="15"/>
  <c r="D32" i="15"/>
  <c r="E32" i="15"/>
  <c r="F32" i="15"/>
  <c r="G32" i="15"/>
  <c r="H32" i="15"/>
  <c r="I32" i="15"/>
  <c r="J32" i="15"/>
  <c r="K32" i="15"/>
  <c r="L32" i="15"/>
  <c r="M32" i="15"/>
  <c r="N32" i="15"/>
  <c r="O32" i="15"/>
  <c r="P32" i="15"/>
  <c r="Q32" i="15"/>
  <c r="R32" i="15"/>
  <c r="S32" i="15"/>
  <c r="T32" i="15"/>
  <c r="U32" i="15"/>
  <c r="Y32" i="15" s="1"/>
  <c r="C33" i="15"/>
  <c r="D33" i="15"/>
  <c r="E33" i="15"/>
  <c r="F33" i="15"/>
  <c r="G33" i="15"/>
  <c r="H33" i="15"/>
  <c r="I33" i="15"/>
  <c r="J33" i="15"/>
  <c r="K33" i="15"/>
  <c r="L33" i="15"/>
  <c r="M33" i="15"/>
  <c r="N33" i="15"/>
  <c r="O33" i="15"/>
  <c r="P33" i="15"/>
  <c r="Q33" i="15"/>
  <c r="R33" i="15"/>
  <c r="S33" i="15"/>
  <c r="T33" i="15"/>
  <c r="U33" i="15"/>
  <c r="E31" i="22" s="1"/>
  <c r="C6" i="15"/>
  <c r="D6" i="15"/>
  <c r="E6" i="15"/>
  <c r="F6" i="15"/>
  <c r="G6" i="15"/>
  <c r="H6" i="15"/>
  <c r="I6" i="15"/>
  <c r="J6" i="15"/>
  <c r="K6" i="15"/>
  <c r="L6" i="15"/>
  <c r="M6" i="15"/>
  <c r="N6" i="15"/>
  <c r="O6" i="15"/>
  <c r="P6" i="15"/>
  <c r="Q6" i="15"/>
  <c r="R6" i="15"/>
  <c r="S6" i="15"/>
  <c r="T6" i="15"/>
  <c r="U6" i="15"/>
  <c r="E4" i="22" s="1"/>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6" i="15"/>
  <c r="B3" i="16"/>
  <c r="C3" i="16"/>
  <c r="D3" i="16"/>
  <c r="E3" i="16"/>
  <c r="F3" i="16"/>
  <c r="G3" i="16"/>
  <c r="H3" i="16"/>
  <c r="I3" i="16"/>
  <c r="J3" i="16"/>
  <c r="K3" i="16"/>
  <c r="L3" i="16"/>
  <c r="M3" i="16"/>
  <c r="N3" i="16"/>
  <c r="O3" i="16"/>
  <c r="P3" i="16"/>
  <c r="Q3" i="16"/>
  <c r="R3" i="16"/>
  <c r="S3" i="16"/>
  <c r="T3" i="16"/>
  <c r="H22" i="16"/>
  <c r="I22" i="16"/>
  <c r="J22" i="16"/>
  <c r="K22" i="16"/>
  <c r="L22" i="16"/>
  <c r="M22" i="16"/>
  <c r="N22" i="16"/>
  <c r="O22" i="16"/>
  <c r="P22" i="16"/>
  <c r="Q22" i="16"/>
  <c r="R22" i="16"/>
  <c r="S22" i="16"/>
  <c r="T22" i="16"/>
  <c r="U22" i="16"/>
  <c r="D20" i="22" s="1"/>
  <c r="H23" i="16"/>
  <c r="I23" i="16"/>
  <c r="J23" i="16"/>
  <c r="K23" i="16"/>
  <c r="L23" i="16"/>
  <c r="M23" i="16"/>
  <c r="N23" i="16"/>
  <c r="O23" i="16"/>
  <c r="P23" i="16"/>
  <c r="Q23" i="16"/>
  <c r="R23" i="16"/>
  <c r="S23" i="16"/>
  <c r="T23" i="16"/>
  <c r="U23" i="16"/>
  <c r="H24" i="16"/>
  <c r="I24" i="16"/>
  <c r="J24" i="16"/>
  <c r="K24" i="16"/>
  <c r="L24" i="16"/>
  <c r="M24" i="16"/>
  <c r="N24" i="16"/>
  <c r="O24" i="16"/>
  <c r="P24" i="16"/>
  <c r="Q24" i="16"/>
  <c r="R24" i="16"/>
  <c r="S24" i="16"/>
  <c r="T24" i="16"/>
  <c r="U24" i="16"/>
  <c r="H25" i="16"/>
  <c r="I25" i="16"/>
  <c r="J25" i="16"/>
  <c r="K25" i="16"/>
  <c r="L25" i="16"/>
  <c r="M25" i="16"/>
  <c r="N25" i="16"/>
  <c r="O25" i="16"/>
  <c r="P25" i="16"/>
  <c r="Q25" i="16"/>
  <c r="R25" i="16"/>
  <c r="S25" i="16"/>
  <c r="T25" i="16"/>
  <c r="U25" i="16"/>
  <c r="D23" i="22" s="1"/>
  <c r="H26" i="16"/>
  <c r="I26" i="16"/>
  <c r="J26" i="16"/>
  <c r="K26" i="16"/>
  <c r="L26" i="16"/>
  <c r="M26" i="16"/>
  <c r="N26" i="16"/>
  <c r="O26" i="16"/>
  <c r="P26" i="16"/>
  <c r="Q26" i="16"/>
  <c r="R26" i="16"/>
  <c r="S26" i="16"/>
  <c r="T26" i="16"/>
  <c r="U26" i="16"/>
  <c r="D24" i="22" s="1"/>
  <c r="H27" i="16"/>
  <c r="I27" i="16"/>
  <c r="J27" i="16"/>
  <c r="K27" i="16"/>
  <c r="L27" i="16"/>
  <c r="M27" i="16"/>
  <c r="N27" i="16"/>
  <c r="O27" i="16"/>
  <c r="P27" i="16"/>
  <c r="Q27" i="16"/>
  <c r="R27" i="16"/>
  <c r="S27" i="16"/>
  <c r="T27" i="16"/>
  <c r="U27" i="16"/>
  <c r="H28" i="16"/>
  <c r="I28" i="16"/>
  <c r="J28" i="16"/>
  <c r="K28" i="16"/>
  <c r="L28" i="16"/>
  <c r="M28" i="16"/>
  <c r="N28" i="16"/>
  <c r="O28" i="16"/>
  <c r="P28" i="16"/>
  <c r="Q28" i="16"/>
  <c r="R28" i="16"/>
  <c r="S28" i="16"/>
  <c r="T28" i="16"/>
  <c r="U28" i="16"/>
  <c r="D26" i="22" s="1"/>
  <c r="H29" i="16"/>
  <c r="I29" i="16"/>
  <c r="J29" i="16"/>
  <c r="K29" i="16"/>
  <c r="L29" i="16"/>
  <c r="M29" i="16"/>
  <c r="N29" i="16"/>
  <c r="O29" i="16"/>
  <c r="P29" i="16"/>
  <c r="Q29" i="16"/>
  <c r="R29" i="16"/>
  <c r="S29" i="16"/>
  <c r="T29" i="16"/>
  <c r="U29" i="16"/>
  <c r="H30" i="16"/>
  <c r="I30" i="16"/>
  <c r="J30" i="16"/>
  <c r="K30" i="16"/>
  <c r="L30" i="16"/>
  <c r="M30" i="16"/>
  <c r="N30" i="16"/>
  <c r="O30" i="16"/>
  <c r="P30" i="16"/>
  <c r="Q30" i="16"/>
  <c r="R30" i="16"/>
  <c r="S30" i="16"/>
  <c r="T30" i="16"/>
  <c r="U30" i="16"/>
  <c r="D28" i="22" s="1"/>
  <c r="H31" i="16"/>
  <c r="I31" i="16"/>
  <c r="J31" i="16"/>
  <c r="K31" i="16"/>
  <c r="L31" i="16"/>
  <c r="M31" i="16"/>
  <c r="N31" i="16"/>
  <c r="O31" i="16"/>
  <c r="P31" i="16"/>
  <c r="Q31" i="16"/>
  <c r="R31" i="16"/>
  <c r="S31" i="16"/>
  <c r="T31" i="16"/>
  <c r="U31" i="16"/>
  <c r="H32" i="16"/>
  <c r="I32" i="16"/>
  <c r="J32" i="16"/>
  <c r="K32" i="16"/>
  <c r="L32" i="16"/>
  <c r="M32" i="16"/>
  <c r="N32" i="16"/>
  <c r="O32" i="16"/>
  <c r="P32" i="16"/>
  <c r="Q32" i="16"/>
  <c r="R32" i="16"/>
  <c r="S32" i="16"/>
  <c r="T32" i="16"/>
  <c r="U32" i="16"/>
  <c r="D30" i="22" s="1"/>
  <c r="H33" i="16"/>
  <c r="I33" i="16"/>
  <c r="J33" i="16"/>
  <c r="K33" i="16"/>
  <c r="L33" i="16"/>
  <c r="M33" i="16"/>
  <c r="N33" i="16"/>
  <c r="O33" i="16"/>
  <c r="P33" i="16"/>
  <c r="Q33" i="16"/>
  <c r="R33" i="16"/>
  <c r="S33" i="16"/>
  <c r="T33" i="16"/>
  <c r="U33" i="16"/>
  <c r="B7" i="16"/>
  <c r="C7" i="16"/>
  <c r="D7" i="16"/>
  <c r="E7" i="16"/>
  <c r="F7" i="16"/>
  <c r="G7" i="16"/>
  <c r="H7" i="16"/>
  <c r="I7" i="16"/>
  <c r="J7" i="16"/>
  <c r="K7" i="16"/>
  <c r="L7" i="16"/>
  <c r="M7" i="16"/>
  <c r="N7" i="16"/>
  <c r="O7" i="16"/>
  <c r="P7" i="16"/>
  <c r="Q7" i="16"/>
  <c r="R7" i="16"/>
  <c r="S7" i="16"/>
  <c r="T7" i="16"/>
  <c r="U7" i="16"/>
  <c r="B8" i="16"/>
  <c r="C8" i="16"/>
  <c r="D8" i="16"/>
  <c r="E8" i="16"/>
  <c r="F8" i="16"/>
  <c r="G8" i="16"/>
  <c r="H8" i="16"/>
  <c r="I8" i="16"/>
  <c r="J8" i="16"/>
  <c r="K8" i="16"/>
  <c r="L8" i="16"/>
  <c r="M8" i="16"/>
  <c r="N8" i="16"/>
  <c r="O8" i="16"/>
  <c r="P8" i="16"/>
  <c r="Q8" i="16"/>
  <c r="R8" i="16"/>
  <c r="S8" i="16"/>
  <c r="T8" i="16"/>
  <c r="U8" i="16"/>
  <c r="B9" i="16"/>
  <c r="C9" i="16"/>
  <c r="D9" i="16"/>
  <c r="E9" i="16"/>
  <c r="F9" i="16"/>
  <c r="G9" i="16"/>
  <c r="H9" i="16"/>
  <c r="I9" i="16"/>
  <c r="J9" i="16"/>
  <c r="K9" i="16"/>
  <c r="L9" i="16"/>
  <c r="M9" i="16"/>
  <c r="N9" i="16"/>
  <c r="O9" i="16"/>
  <c r="P9" i="16"/>
  <c r="Q9" i="16"/>
  <c r="R9" i="16"/>
  <c r="S9" i="16"/>
  <c r="T9" i="16"/>
  <c r="U9" i="16"/>
  <c r="B10" i="16"/>
  <c r="C10" i="16"/>
  <c r="D10" i="16"/>
  <c r="E10" i="16"/>
  <c r="F10" i="16"/>
  <c r="G10" i="16"/>
  <c r="H10" i="16"/>
  <c r="I10" i="16"/>
  <c r="J10" i="16"/>
  <c r="K10" i="16"/>
  <c r="L10" i="16"/>
  <c r="M10" i="16"/>
  <c r="N10" i="16"/>
  <c r="O10" i="16"/>
  <c r="P10" i="16"/>
  <c r="Q10" i="16"/>
  <c r="R10" i="16"/>
  <c r="S10" i="16"/>
  <c r="T10" i="16"/>
  <c r="U10" i="16"/>
  <c r="B11" i="16"/>
  <c r="C11" i="16"/>
  <c r="D11" i="16"/>
  <c r="E11" i="16"/>
  <c r="F11" i="16"/>
  <c r="G11" i="16"/>
  <c r="H11" i="16"/>
  <c r="I11" i="16"/>
  <c r="J11" i="16"/>
  <c r="K11" i="16"/>
  <c r="L11" i="16"/>
  <c r="M11" i="16"/>
  <c r="N11" i="16"/>
  <c r="O11" i="16"/>
  <c r="P11" i="16"/>
  <c r="Q11" i="16"/>
  <c r="R11" i="16"/>
  <c r="S11" i="16"/>
  <c r="T11" i="16"/>
  <c r="U11" i="16"/>
  <c r="D9" i="22" s="1"/>
  <c r="B12" i="16"/>
  <c r="C12" i="16"/>
  <c r="D12" i="16"/>
  <c r="E12" i="16"/>
  <c r="F12" i="16"/>
  <c r="G12" i="16"/>
  <c r="H12" i="16"/>
  <c r="I12" i="16"/>
  <c r="J12" i="16"/>
  <c r="K12" i="16"/>
  <c r="L12" i="16"/>
  <c r="M12" i="16"/>
  <c r="N12" i="16"/>
  <c r="O12" i="16"/>
  <c r="P12" i="16"/>
  <c r="Q12" i="16"/>
  <c r="R12" i="16"/>
  <c r="S12" i="16"/>
  <c r="T12" i="16"/>
  <c r="U12" i="16"/>
  <c r="B13" i="16"/>
  <c r="C13" i="16"/>
  <c r="D13" i="16"/>
  <c r="E13" i="16"/>
  <c r="F13" i="16"/>
  <c r="G13" i="16"/>
  <c r="H13" i="16"/>
  <c r="I13" i="16"/>
  <c r="J13" i="16"/>
  <c r="K13" i="16"/>
  <c r="L13" i="16"/>
  <c r="M13" i="16"/>
  <c r="N13" i="16"/>
  <c r="O13" i="16"/>
  <c r="P13" i="16"/>
  <c r="Q13" i="16"/>
  <c r="R13" i="16"/>
  <c r="S13" i="16"/>
  <c r="T13" i="16"/>
  <c r="U13" i="16"/>
  <c r="B14" i="16"/>
  <c r="C14" i="16"/>
  <c r="D14" i="16"/>
  <c r="E14" i="16"/>
  <c r="F14" i="16"/>
  <c r="G14" i="16"/>
  <c r="H14" i="16"/>
  <c r="I14" i="16"/>
  <c r="J14" i="16"/>
  <c r="K14" i="16"/>
  <c r="L14" i="16"/>
  <c r="M14" i="16"/>
  <c r="N14" i="16"/>
  <c r="O14" i="16"/>
  <c r="P14" i="16"/>
  <c r="Q14" i="16"/>
  <c r="R14" i="16"/>
  <c r="S14" i="16"/>
  <c r="T14" i="16"/>
  <c r="U14" i="16"/>
  <c r="B15" i="16"/>
  <c r="C15" i="16"/>
  <c r="D15" i="16"/>
  <c r="E15" i="16"/>
  <c r="F15" i="16"/>
  <c r="G15" i="16"/>
  <c r="H15" i="16"/>
  <c r="I15" i="16"/>
  <c r="J15" i="16"/>
  <c r="K15" i="16"/>
  <c r="L15" i="16"/>
  <c r="M15" i="16"/>
  <c r="N15" i="16"/>
  <c r="O15" i="16"/>
  <c r="P15" i="16"/>
  <c r="Q15" i="16"/>
  <c r="R15" i="16"/>
  <c r="S15" i="16"/>
  <c r="T15" i="16"/>
  <c r="U15" i="16"/>
  <c r="B16" i="16"/>
  <c r="C16" i="16"/>
  <c r="D16" i="16"/>
  <c r="E16" i="16"/>
  <c r="F16" i="16"/>
  <c r="G16" i="16"/>
  <c r="H16" i="16"/>
  <c r="I16" i="16"/>
  <c r="J16" i="16"/>
  <c r="K16" i="16"/>
  <c r="L16" i="16"/>
  <c r="M16" i="16"/>
  <c r="N16" i="16"/>
  <c r="O16" i="16"/>
  <c r="P16" i="16"/>
  <c r="Q16" i="16"/>
  <c r="R16" i="16"/>
  <c r="S16" i="16"/>
  <c r="T16" i="16"/>
  <c r="U16" i="16"/>
  <c r="B17" i="16"/>
  <c r="C17" i="16"/>
  <c r="D17" i="16"/>
  <c r="E17" i="16"/>
  <c r="F17" i="16"/>
  <c r="G17" i="16"/>
  <c r="H17" i="16"/>
  <c r="I17" i="16"/>
  <c r="J17" i="16"/>
  <c r="K17" i="16"/>
  <c r="L17" i="16"/>
  <c r="M17" i="16"/>
  <c r="N17" i="16"/>
  <c r="O17" i="16"/>
  <c r="P17" i="16"/>
  <c r="Q17" i="16"/>
  <c r="R17" i="16"/>
  <c r="S17" i="16"/>
  <c r="T17" i="16"/>
  <c r="U17" i="16"/>
  <c r="B18" i="16"/>
  <c r="C18" i="16"/>
  <c r="D18" i="16"/>
  <c r="E18" i="16"/>
  <c r="F18" i="16"/>
  <c r="G18" i="16"/>
  <c r="H18" i="16"/>
  <c r="I18" i="16"/>
  <c r="J18" i="16"/>
  <c r="K18" i="16"/>
  <c r="L18" i="16"/>
  <c r="M18" i="16"/>
  <c r="N18" i="16"/>
  <c r="O18" i="16"/>
  <c r="P18" i="16"/>
  <c r="Q18" i="16"/>
  <c r="R18" i="16"/>
  <c r="S18" i="16"/>
  <c r="T18" i="16"/>
  <c r="U18" i="16"/>
  <c r="B19" i="16"/>
  <c r="C19" i="16"/>
  <c r="D19" i="16"/>
  <c r="E19" i="16"/>
  <c r="F19" i="16"/>
  <c r="G19" i="16"/>
  <c r="H19" i="16"/>
  <c r="I19" i="16"/>
  <c r="J19" i="16"/>
  <c r="K19" i="16"/>
  <c r="L19" i="16"/>
  <c r="M19" i="16"/>
  <c r="N19" i="16"/>
  <c r="O19" i="16"/>
  <c r="P19" i="16"/>
  <c r="Q19" i="16"/>
  <c r="R19" i="16"/>
  <c r="S19" i="16"/>
  <c r="T19" i="16"/>
  <c r="U19" i="16"/>
  <c r="D17" i="22" s="1"/>
  <c r="B20" i="16"/>
  <c r="C20" i="16"/>
  <c r="D20" i="16"/>
  <c r="E20" i="16"/>
  <c r="F20" i="16"/>
  <c r="G20" i="16"/>
  <c r="H20" i="16"/>
  <c r="I20" i="16"/>
  <c r="J20" i="16"/>
  <c r="K20" i="16"/>
  <c r="L20" i="16"/>
  <c r="M20" i="16"/>
  <c r="N20" i="16"/>
  <c r="O20" i="16"/>
  <c r="P20" i="16"/>
  <c r="Q20" i="16"/>
  <c r="R20" i="16"/>
  <c r="S20" i="16"/>
  <c r="T20" i="16"/>
  <c r="U20" i="16"/>
  <c r="B21" i="16"/>
  <c r="C21" i="16"/>
  <c r="D21" i="16"/>
  <c r="E21" i="16"/>
  <c r="F21" i="16"/>
  <c r="G21" i="16"/>
  <c r="H21" i="16"/>
  <c r="I21" i="16"/>
  <c r="J21" i="16"/>
  <c r="K21" i="16"/>
  <c r="L21" i="16"/>
  <c r="M21" i="16"/>
  <c r="N21" i="16"/>
  <c r="O21" i="16"/>
  <c r="P21" i="16"/>
  <c r="Q21" i="16"/>
  <c r="R21" i="16"/>
  <c r="S21" i="16"/>
  <c r="T21" i="16"/>
  <c r="U21" i="16"/>
  <c r="B22" i="16"/>
  <c r="C22" i="16"/>
  <c r="D22" i="16"/>
  <c r="E22" i="16"/>
  <c r="F22" i="16"/>
  <c r="G22" i="16"/>
  <c r="B23" i="16"/>
  <c r="C23" i="16"/>
  <c r="D23" i="16"/>
  <c r="E23" i="16"/>
  <c r="F23" i="16"/>
  <c r="G23" i="16"/>
  <c r="B24" i="16"/>
  <c r="C24" i="16"/>
  <c r="D24" i="16"/>
  <c r="E24" i="16"/>
  <c r="F24" i="16"/>
  <c r="G24" i="16"/>
  <c r="B25" i="16"/>
  <c r="C25" i="16"/>
  <c r="D25" i="16"/>
  <c r="E25" i="16"/>
  <c r="F25" i="16"/>
  <c r="G25" i="16"/>
  <c r="B26" i="16"/>
  <c r="C26" i="16"/>
  <c r="D26" i="16"/>
  <c r="E26" i="16"/>
  <c r="F26" i="16"/>
  <c r="G26" i="16"/>
  <c r="B27" i="16"/>
  <c r="C27" i="16"/>
  <c r="D27" i="16"/>
  <c r="E27" i="16"/>
  <c r="F27" i="16"/>
  <c r="G27" i="16"/>
  <c r="B28" i="16"/>
  <c r="C28" i="16"/>
  <c r="D28" i="16"/>
  <c r="E28" i="16"/>
  <c r="F28" i="16"/>
  <c r="G28" i="16"/>
  <c r="B29" i="16"/>
  <c r="C29" i="16"/>
  <c r="D29" i="16"/>
  <c r="E29" i="16"/>
  <c r="F29" i="16"/>
  <c r="G29" i="16"/>
  <c r="B30" i="16"/>
  <c r="C30" i="16"/>
  <c r="D30" i="16"/>
  <c r="E30" i="16"/>
  <c r="F30" i="16"/>
  <c r="G30" i="16"/>
  <c r="B31" i="16"/>
  <c r="C31" i="16"/>
  <c r="D31" i="16"/>
  <c r="E31" i="16"/>
  <c r="F31" i="16"/>
  <c r="G31" i="16"/>
  <c r="B32" i="16"/>
  <c r="C32" i="16"/>
  <c r="D32" i="16"/>
  <c r="E32" i="16"/>
  <c r="F32" i="16"/>
  <c r="G32" i="16"/>
  <c r="B33" i="16"/>
  <c r="C33" i="16"/>
  <c r="D33" i="16"/>
  <c r="E33" i="16"/>
  <c r="F33" i="16"/>
  <c r="G33" i="16"/>
  <c r="U6" i="16"/>
  <c r="T6" i="16"/>
  <c r="S6" i="16"/>
  <c r="R6" i="16"/>
  <c r="Q6" i="16"/>
  <c r="P6" i="16"/>
  <c r="O6" i="16"/>
  <c r="N6" i="16"/>
  <c r="M6" i="16"/>
  <c r="L6" i="16"/>
  <c r="K6" i="16"/>
  <c r="J6" i="16"/>
  <c r="I6" i="16"/>
  <c r="H6" i="16"/>
  <c r="G6" i="16"/>
  <c r="F6" i="16"/>
  <c r="E6" i="16"/>
  <c r="D6" i="16"/>
  <c r="C6" i="16"/>
  <c r="B6" i="16"/>
  <c r="C3" i="17"/>
  <c r="D3" i="17"/>
  <c r="E3" i="17"/>
  <c r="F3" i="17"/>
  <c r="G3" i="17"/>
  <c r="H3" i="17"/>
  <c r="I3" i="17"/>
  <c r="J3" i="17"/>
  <c r="K3" i="17"/>
  <c r="L3" i="17"/>
  <c r="M3" i="17"/>
  <c r="N3" i="17"/>
  <c r="O3" i="17"/>
  <c r="P3" i="17"/>
  <c r="Q3" i="17"/>
  <c r="R3" i="17"/>
  <c r="S3" i="17"/>
  <c r="T3" i="17"/>
  <c r="B3" i="17"/>
  <c r="B8" i="17"/>
  <c r="B6" i="17"/>
  <c r="B6" i="14" s="1" a="1"/>
  <c r="B6" i="14" s="1"/>
  <c r="U6" i="17"/>
  <c r="D7" i="17"/>
  <c r="E7" i="17"/>
  <c r="F7" i="17"/>
  <c r="G7" i="17"/>
  <c r="H7" i="17"/>
  <c r="I7" i="17"/>
  <c r="J7" i="17"/>
  <c r="J7" i="14" s="1" a="1"/>
  <c r="J7" i="14" s="1"/>
  <c r="K7" i="17"/>
  <c r="L7" i="17"/>
  <c r="M7" i="17"/>
  <c r="N7" i="17"/>
  <c r="O7" i="17"/>
  <c r="P7" i="17"/>
  <c r="Q7" i="17"/>
  <c r="R7" i="17"/>
  <c r="R7" i="14" s="1" a="1"/>
  <c r="R7" i="14" s="1"/>
  <c r="S7" i="17"/>
  <c r="T7" i="17"/>
  <c r="U7" i="17"/>
  <c r="D8" i="17"/>
  <c r="D8" i="14" s="1" a="1"/>
  <c r="D8" i="14" s="1"/>
  <c r="E8" i="17"/>
  <c r="E8" i="14" s="1" a="1"/>
  <c r="E8" i="14" s="1"/>
  <c r="F8" i="17"/>
  <c r="G8" i="17"/>
  <c r="H8" i="17"/>
  <c r="I8" i="17"/>
  <c r="J8" i="17"/>
  <c r="K8" i="17"/>
  <c r="L8" i="17"/>
  <c r="L8" i="14" s="1" a="1"/>
  <c r="L8" i="14" s="1"/>
  <c r="M8" i="17"/>
  <c r="M8" i="14" s="1" a="1"/>
  <c r="M8" i="14" s="1"/>
  <c r="N8" i="17"/>
  <c r="O8" i="17"/>
  <c r="P8" i="17"/>
  <c r="Q8" i="17"/>
  <c r="R8" i="17"/>
  <c r="S8" i="17"/>
  <c r="T8" i="17"/>
  <c r="T8" i="14" s="1" a="1"/>
  <c r="T8" i="14" s="1"/>
  <c r="U8" i="17"/>
  <c r="D9" i="17"/>
  <c r="E9" i="17"/>
  <c r="F9" i="17"/>
  <c r="F9" i="14" s="1" a="1"/>
  <c r="F9" i="14" s="1"/>
  <c r="G9" i="17"/>
  <c r="H9" i="17"/>
  <c r="I9" i="17"/>
  <c r="J9" i="17"/>
  <c r="K9" i="17"/>
  <c r="K9" i="14" s="1" a="1"/>
  <c r="K9" i="14" s="1"/>
  <c r="L9" i="17"/>
  <c r="M9" i="17"/>
  <c r="N9" i="17"/>
  <c r="N9" i="14" s="1" a="1"/>
  <c r="N9" i="14" s="1"/>
  <c r="O9" i="17"/>
  <c r="P9" i="17"/>
  <c r="Q9" i="17"/>
  <c r="R9" i="17"/>
  <c r="S9" i="17"/>
  <c r="S9" i="14" s="1" a="1"/>
  <c r="S9" i="14" s="1"/>
  <c r="T9" i="17"/>
  <c r="U9" i="17"/>
  <c r="D10" i="17"/>
  <c r="E10" i="17"/>
  <c r="F10" i="17"/>
  <c r="G10" i="17"/>
  <c r="H10" i="17"/>
  <c r="I10" i="17"/>
  <c r="J10" i="17"/>
  <c r="K10" i="17"/>
  <c r="L10" i="17"/>
  <c r="M10" i="17"/>
  <c r="N10" i="17"/>
  <c r="O10" i="17"/>
  <c r="P10" i="17"/>
  <c r="Q10" i="17"/>
  <c r="R10" i="17"/>
  <c r="S10" i="17"/>
  <c r="T10" i="17"/>
  <c r="U10" i="17"/>
  <c r="D11" i="17"/>
  <c r="E11" i="17"/>
  <c r="F11" i="17"/>
  <c r="G11" i="17"/>
  <c r="H11" i="17"/>
  <c r="I11" i="17"/>
  <c r="J11" i="17"/>
  <c r="J11" i="14" s="1" a="1"/>
  <c r="J11" i="14" s="1"/>
  <c r="K11" i="17"/>
  <c r="L11" i="17"/>
  <c r="M11" i="17"/>
  <c r="N11" i="17"/>
  <c r="O11" i="17"/>
  <c r="P11" i="17"/>
  <c r="Q11" i="17"/>
  <c r="R11" i="17"/>
  <c r="R11" i="14" s="1" a="1"/>
  <c r="R11" i="14" s="1"/>
  <c r="S11" i="17"/>
  <c r="T11" i="17"/>
  <c r="U11" i="17"/>
  <c r="C9" i="22" s="1"/>
  <c r="D12" i="17"/>
  <c r="D12" i="14" s="1" a="1"/>
  <c r="D12" i="14" s="1"/>
  <c r="E12" i="17"/>
  <c r="E12" i="14" s="1" a="1"/>
  <c r="E12" i="14" s="1"/>
  <c r="F12" i="17"/>
  <c r="G12" i="17"/>
  <c r="H12" i="17"/>
  <c r="I12" i="17"/>
  <c r="J12" i="17"/>
  <c r="K12" i="17"/>
  <c r="L12" i="17"/>
  <c r="L12" i="14" s="1" a="1"/>
  <c r="L12" i="14" s="1"/>
  <c r="M12" i="17"/>
  <c r="M12" i="14" s="1" a="1"/>
  <c r="M12" i="14" s="1"/>
  <c r="N12" i="17"/>
  <c r="O12" i="17"/>
  <c r="P12" i="17"/>
  <c r="Q12" i="17"/>
  <c r="R12" i="17"/>
  <c r="S12" i="17"/>
  <c r="T12" i="17"/>
  <c r="T12" i="14" s="1" a="1"/>
  <c r="T12" i="14" s="1"/>
  <c r="U12" i="17"/>
  <c r="D13" i="17"/>
  <c r="E13" i="17"/>
  <c r="F13" i="17"/>
  <c r="F13" i="14" s="1" a="1"/>
  <c r="F13" i="14" s="1"/>
  <c r="G13" i="17"/>
  <c r="H13" i="17"/>
  <c r="I13" i="17"/>
  <c r="J13" i="17"/>
  <c r="K13" i="17"/>
  <c r="K13" i="14" s="1" a="1"/>
  <c r="K13" i="14" s="1"/>
  <c r="L13" i="17"/>
  <c r="M13" i="17"/>
  <c r="N13" i="17"/>
  <c r="N13" i="14" s="1" a="1"/>
  <c r="N13" i="14" s="1"/>
  <c r="O13" i="17"/>
  <c r="P13" i="17"/>
  <c r="Q13" i="17"/>
  <c r="R13" i="17"/>
  <c r="S13" i="17"/>
  <c r="S13" i="14" s="1" a="1"/>
  <c r="S13" i="14" s="1"/>
  <c r="T13" i="17"/>
  <c r="U13" i="17"/>
  <c r="D14" i="17"/>
  <c r="E14" i="17"/>
  <c r="F14" i="17"/>
  <c r="G14" i="17"/>
  <c r="H14" i="17"/>
  <c r="I14" i="17"/>
  <c r="J14" i="17"/>
  <c r="K14" i="17"/>
  <c r="L14" i="17"/>
  <c r="M14" i="17"/>
  <c r="N14" i="17"/>
  <c r="O14" i="17"/>
  <c r="P14" i="17"/>
  <c r="Q14" i="17"/>
  <c r="R14" i="17"/>
  <c r="S14" i="17"/>
  <c r="T14" i="17"/>
  <c r="U14" i="17"/>
  <c r="D15" i="17"/>
  <c r="E15" i="17"/>
  <c r="F15" i="17"/>
  <c r="G15" i="17"/>
  <c r="H15" i="17"/>
  <c r="I15" i="17"/>
  <c r="J15" i="17"/>
  <c r="J15" i="14" s="1" a="1"/>
  <c r="J15" i="14" s="1"/>
  <c r="K15" i="17"/>
  <c r="L15" i="17"/>
  <c r="M15" i="17"/>
  <c r="N15" i="17"/>
  <c r="O15" i="17"/>
  <c r="P15" i="17"/>
  <c r="Q15" i="17"/>
  <c r="R15" i="17"/>
  <c r="R15" i="14" s="1" a="1"/>
  <c r="R15" i="14" s="1"/>
  <c r="S15" i="17"/>
  <c r="T15" i="17"/>
  <c r="U15" i="17"/>
  <c r="D16" i="17"/>
  <c r="D16" i="14" s="1" a="1"/>
  <c r="D16" i="14" s="1"/>
  <c r="E16" i="17"/>
  <c r="E16" i="14" s="1" a="1"/>
  <c r="E16" i="14" s="1"/>
  <c r="F16" i="17"/>
  <c r="G16" i="17"/>
  <c r="H16" i="17"/>
  <c r="I16" i="17"/>
  <c r="J16" i="17"/>
  <c r="K16" i="17"/>
  <c r="L16" i="17"/>
  <c r="L16" i="14" s="1" a="1"/>
  <c r="L16" i="14" s="1"/>
  <c r="M16" i="17"/>
  <c r="M16" i="14" s="1" a="1"/>
  <c r="M16" i="14" s="1"/>
  <c r="N16" i="17"/>
  <c r="O16" i="17"/>
  <c r="P16" i="17"/>
  <c r="Q16" i="17"/>
  <c r="R16" i="17"/>
  <c r="S16" i="17"/>
  <c r="T16" i="17"/>
  <c r="T16" i="14" s="1" a="1"/>
  <c r="T16" i="14" s="1"/>
  <c r="U16" i="17"/>
  <c r="D17" i="17"/>
  <c r="E17" i="17"/>
  <c r="F17" i="17"/>
  <c r="F17" i="14" s="1" a="1"/>
  <c r="F17" i="14" s="1"/>
  <c r="G17" i="17"/>
  <c r="H17" i="17"/>
  <c r="I17" i="17"/>
  <c r="J17" i="17"/>
  <c r="K17" i="17"/>
  <c r="K17" i="14" s="1" a="1"/>
  <c r="K17" i="14" s="1"/>
  <c r="L17" i="17"/>
  <c r="M17" i="17"/>
  <c r="N17" i="17"/>
  <c r="N17" i="14" s="1" a="1"/>
  <c r="N17" i="14" s="1"/>
  <c r="O17" i="17"/>
  <c r="P17" i="17"/>
  <c r="Q17" i="17"/>
  <c r="R17" i="17"/>
  <c r="S17" i="17"/>
  <c r="S17" i="14" s="1" a="1"/>
  <c r="S17" i="14" s="1"/>
  <c r="T17" i="17"/>
  <c r="U17" i="17"/>
  <c r="D18" i="17"/>
  <c r="E18" i="17"/>
  <c r="F18" i="17"/>
  <c r="G18" i="17"/>
  <c r="H18" i="17"/>
  <c r="I18" i="17"/>
  <c r="J18" i="17"/>
  <c r="K18" i="17"/>
  <c r="L18" i="17"/>
  <c r="M18" i="17"/>
  <c r="N18" i="17"/>
  <c r="O18" i="17"/>
  <c r="P18" i="17"/>
  <c r="Q18" i="17"/>
  <c r="R18" i="17"/>
  <c r="S18" i="17"/>
  <c r="T18" i="17"/>
  <c r="U18" i="17"/>
  <c r="D19" i="17"/>
  <c r="E19" i="17"/>
  <c r="E19" i="14" s="1" a="1"/>
  <c r="E19" i="14" s="1"/>
  <c r="F19" i="17"/>
  <c r="G19" i="17"/>
  <c r="H19" i="17"/>
  <c r="I19" i="17"/>
  <c r="J19" i="17"/>
  <c r="J19" i="14" s="1" a="1"/>
  <c r="J19" i="14" s="1"/>
  <c r="K19" i="17"/>
  <c r="L19" i="17"/>
  <c r="M19" i="17"/>
  <c r="M19" i="14" s="1" a="1"/>
  <c r="M19" i="14" s="1"/>
  <c r="N19" i="17"/>
  <c r="O19" i="17"/>
  <c r="P19" i="17"/>
  <c r="Q19" i="17"/>
  <c r="R19" i="17"/>
  <c r="R19" i="14" s="1" a="1"/>
  <c r="R19" i="14" s="1"/>
  <c r="S19" i="17"/>
  <c r="T19" i="17"/>
  <c r="U19" i="17"/>
  <c r="D20" i="17"/>
  <c r="E20" i="17"/>
  <c r="F20" i="17"/>
  <c r="G20" i="17"/>
  <c r="H20" i="17"/>
  <c r="I20" i="17"/>
  <c r="J20" i="17"/>
  <c r="K20" i="17"/>
  <c r="L20" i="17"/>
  <c r="M20" i="17"/>
  <c r="N20" i="17"/>
  <c r="O20" i="17"/>
  <c r="P20" i="17"/>
  <c r="Q20" i="17"/>
  <c r="R20" i="17"/>
  <c r="S20" i="17"/>
  <c r="T20" i="17"/>
  <c r="U20" i="17"/>
  <c r="D21" i="17"/>
  <c r="E21" i="17"/>
  <c r="F21" i="17"/>
  <c r="F21" i="14" s="1" a="1"/>
  <c r="F21" i="14" s="1"/>
  <c r="G21" i="17"/>
  <c r="H21" i="17"/>
  <c r="I21" i="17"/>
  <c r="J21" i="17"/>
  <c r="K21" i="17"/>
  <c r="K21" i="14" s="1" a="1"/>
  <c r="K21" i="14" s="1"/>
  <c r="L21" i="17"/>
  <c r="M21" i="17"/>
  <c r="N21" i="17"/>
  <c r="N21" i="14" s="1" a="1"/>
  <c r="N21" i="14" s="1"/>
  <c r="O21" i="17"/>
  <c r="P21" i="17"/>
  <c r="Q21" i="17"/>
  <c r="R21" i="17"/>
  <c r="S21" i="17"/>
  <c r="S21" i="14" s="1" a="1"/>
  <c r="S21" i="14" s="1"/>
  <c r="T21" i="17"/>
  <c r="U21" i="17"/>
  <c r="D22" i="17"/>
  <c r="E22" i="17"/>
  <c r="F22" i="17"/>
  <c r="G22" i="17"/>
  <c r="H22" i="17"/>
  <c r="I22" i="17"/>
  <c r="I22" i="14" s="1" a="1"/>
  <c r="I22" i="14" s="1"/>
  <c r="J22" i="17"/>
  <c r="K22" i="17"/>
  <c r="L22" i="17"/>
  <c r="L22" i="14" s="1" a="1"/>
  <c r="L22" i="14" s="1"/>
  <c r="M22" i="17"/>
  <c r="N22" i="17"/>
  <c r="O22" i="17"/>
  <c r="P22" i="17"/>
  <c r="Q22" i="17"/>
  <c r="Q22" i="14" s="1" a="1"/>
  <c r="Q22" i="14" s="1"/>
  <c r="R22" i="17"/>
  <c r="S22" i="17"/>
  <c r="T22" i="17"/>
  <c r="T22" i="14" s="1" a="1"/>
  <c r="T22" i="14" s="1"/>
  <c r="U22" i="17"/>
  <c r="D23" i="17"/>
  <c r="E23" i="17"/>
  <c r="F23" i="17"/>
  <c r="F23" i="14" s="1" a="1"/>
  <c r="F23" i="14" s="1"/>
  <c r="G23" i="17"/>
  <c r="G23" i="14" s="1" a="1"/>
  <c r="G23" i="14" s="1"/>
  <c r="H23" i="17"/>
  <c r="I23" i="17"/>
  <c r="J23" i="17"/>
  <c r="J23" i="14" s="1" a="1"/>
  <c r="J23" i="14" s="1"/>
  <c r="K23" i="17"/>
  <c r="L23" i="17"/>
  <c r="M23" i="17"/>
  <c r="N23" i="17"/>
  <c r="O23" i="17"/>
  <c r="O23" i="14" s="1" a="1"/>
  <c r="O23" i="14" s="1"/>
  <c r="P23" i="17"/>
  <c r="Q23" i="17"/>
  <c r="R23" i="17"/>
  <c r="R23" i="14" s="1" a="1"/>
  <c r="R23" i="14" s="1"/>
  <c r="S23" i="17"/>
  <c r="T23" i="17"/>
  <c r="U23" i="17"/>
  <c r="D24" i="17"/>
  <c r="E24" i="17"/>
  <c r="F24" i="17"/>
  <c r="G24" i="17"/>
  <c r="H24" i="17"/>
  <c r="H24" i="14" s="1" a="1"/>
  <c r="H24" i="14" s="1"/>
  <c r="I24" i="17"/>
  <c r="J24" i="17"/>
  <c r="K24" i="17"/>
  <c r="L24" i="17"/>
  <c r="M24" i="17"/>
  <c r="M24" i="14" s="1" a="1"/>
  <c r="M24" i="14" s="1"/>
  <c r="N24" i="17"/>
  <c r="O24" i="17"/>
  <c r="P24" i="17"/>
  <c r="P24" i="14" s="1" a="1"/>
  <c r="P24" i="14" s="1"/>
  <c r="Q24" i="17"/>
  <c r="R24" i="17"/>
  <c r="S24" i="17"/>
  <c r="T24" i="17"/>
  <c r="U24" i="17"/>
  <c r="D25" i="17"/>
  <c r="E25" i="17"/>
  <c r="F25" i="17"/>
  <c r="G25" i="17"/>
  <c r="H25" i="17"/>
  <c r="I25" i="17"/>
  <c r="J25" i="17"/>
  <c r="K25" i="17"/>
  <c r="K25" i="14" s="1" a="1"/>
  <c r="K25" i="14" s="1"/>
  <c r="L25" i="17"/>
  <c r="M25" i="17"/>
  <c r="N25" i="17"/>
  <c r="N25" i="14" s="1" a="1"/>
  <c r="N25" i="14" s="1"/>
  <c r="O25" i="17"/>
  <c r="P25" i="17"/>
  <c r="Q25" i="17"/>
  <c r="R25" i="17"/>
  <c r="S25" i="17"/>
  <c r="S25" i="14" s="1" a="1"/>
  <c r="S25" i="14" s="1"/>
  <c r="T25" i="17"/>
  <c r="U25" i="17"/>
  <c r="D26" i="17"/>
  <c r="E26" i="17"/>
  <c r="F26" i="17"/>
  <c r="G26" i="17"/>
  <c r="H26" i="17"/>
  <c r="I26" i="17"/>
  <c r="I26" i="14" s="1" a="1"/>
  <c r="I26" i="14" s="1"/>
  <c r="J26" i="17"/>
  <c r="K26" i="17"/>
  <c r="L26" i="17"/>
  <c r="L26" i="14" s="1" a="1"/>
  <c r="L26" i="14" s="1"/>
  <c r="M26" i="17"/>
  <c r="N26" i="17"/>
  <c r="O26" i="17"/>
  <c r="P26" i="17"/>
  <c r="Q26" i="17"/>
  <c r="Q26" i="14" s="1" a="1"/>
  <c r="Q26" i="14" s="1"/>
  <c r="R26" i="17"/>
  <c r="S26" i="17"/>
  <c r="T26" i="17"/>
  <c r="T26" i="14" s="1" a="1"/>
  <c r="T26" i="14" s="1"/>
  <c r="U26" i="17"/>
  <c r="D27" i="17"/>
  <c r="E27" i="17"/>
  <c r="F27" i="17"/>
  <c r="F27" i="14" s="1" a="1"/>
  <c r="F27" i="14" s="1"/>
  <c r="G27" i="17"/>
  <c r="G27" i="14" s="1" a="1"/>
  <c r="G27" i="14" s="1"/>
  <c r="H27" i="17"/>
  <c r="I27" i="17"/>
  <c r="J27" i="17"/>
  <c r="J27" i="14" s="1" a="1"/>
  <c r="J27" i="14" s="1"/>
  <c r="K27" i="17"/>
  <c r="L27" i="17"/>
  <c r="M27" i="17"/>
  <c r="N27" i="17"/>
  <c r="O27" i="17"/>
  <c r="O27" i="14" s="1" a="1"/>
  <c r="O27" i="14" s="1"/>
  <c r="P27" i="17"/>
  <c r="Q27" i="17"/>
  <c r="R27" i="17"/>
  <c r="R27" i="14" s="1" a="1"/>
  <c r="R27" i="14" s="1"/>
  <c r="S27" i="17"/>
  <c r="T27" i="17"/>
  <c r="U27" i="17"/>
  <c r="D28" i="17"/>
  <c r="E28" i="17"/>
  <c r="E28" i="14" s="1" a="1"/>
  <c r="E28" i="14" s="1"/>
  <c r="F28" i="17"/>
  <c r="G28" i="17"/>
  <c r="H28" i="17"/>
  <c r="H28" i="14" s="1" a="1"/>
  <c r="H28" i="14" s="1"/>
  <c r="I28" i="17"/>
  <c r="J28" i="17"/>
  <c r="K28" i="17"/>
  <c r="L28" i="17"/>
  <c r="M28" i="17"/>
  <c r="M28" i="14" s="1" a="1"/>
  <c r="M28" i="14" s="1"/>
  <c r="N28" i="17"/>
  <c r="O28" i="17"/>
  <c r="P28" i="17"/>
  <c r="P28" i="14" s="1" a="1"/>
  <c r="P28" i="14" s="1"/>
  <c r="Q28" i="17"/>
  <c r="R28" i="17"/>
  <c r="S28" i="17"/>
  <c r="T28" i="17"/>
  <c r="U28" i="17"/>
  <c r="D29" i="17"/>
  <c r="E29" i="17"/>
  <c r="F29" i="17"/>
  <c r="G29" i="17"/>
  <c r="H29" i="17"/>
  <c r="I29" i="17"/>
  <c r="J29" i="17"/>
  <c r="K29" i="17"/>
  <c r="K29" i="14" s="1" a="1"/>
  <c r="K29" i="14" s="1"/>
  <c r="L29" i="17"/>
  <c r="M29" i="17"/>
  <c r="N29" i="17"/>
  <c r="N29" i="14" s="1" a="1"/>
  <c r="N29" i="14" s="1"/>
  <c r="O29" i="17"/>
  <c r="P29" i="17"/>
  <c r="Q29" i="17"/>
  <c r="R29" i="17"/>
  <c r="S29" i="17"/>
  <c r="S29" i="14" s="1" a="1"/>
  <c r="S29" i="14" s="1"/>
  <c r="T29" i="17"/>
  <c r="U29" i="17"/>
  <c r="D30" i="17"/>
  <c r="D30" i="14" s="1" a="1"/>
  <c r="D30" i="14" s="1"/>
  <c r="E30" i="17"/>
  <c r="E30" i="14" s="1" a="1"/>
  <c r="E30" i="14" s="1"/>
  <c r="F30" i="17"/>
  <c r="G30" i="17"/>
  <c r="H30" i="17"/>
  <c r="I30" i="17"/>
  <c r="I30" i="14" s="1" a="1"/>
  <c r="I30" i="14" s="1"/>
  <c r="J30" i="17"/>
  <c r="K30" i="17"/>
  <c r="L30" i="17"/>
  <c r="L30" i="14" s="1" a="1"/>
  <c r="L30" i="14" s="1"/>
  <c r="M30" i="17"/>
  <c r="N30" i="17"/>
  <c r="O30" i="17"/>
  <c r="P30" i="17"/>
  <c r="Q30" i="17"/>
  <c r="Q30" i="14" s="1" a="1"/>
  <c r="Q30" i="14" s="1"/>
  <c r="R30" i="17"/>
  <c r="S30" i="17"/>
  <c r="T30" i="17"/>
  <c r="T30" i="14" s="1" a="1"/>
  <c r="T30" i="14" s="1"/>
  <c r="U30" i="17"/>
  <c r="D31" i="17"/>
  <c r="E31" i="17"/>
  <c r="F31" i="17"/>
  <c r="G31" i="17"/>
  <c r="G31" i="14" s="1" a="1"/>
  <c r="G31" i="14" s="1"/>
  <c r="H31" i="17"/>
  <c r="I31" i="17"/>
  <c r="J31" i="17"/>
  <c r="J31" i="14" s="1" a="1"/>
  <c r="J31" i="14" s="1"/>
  <c r="K31" i="17"/>
  <c r="L31" i="17"/>
  <c r="M31" i="17"/>
  <c r="N31" i="17"/>
  <c r="O31" i="17"/>
  <c r="O31" i="14" s="1" a="1"/>
  <c r="O31" i="14" s="1"/>
  <c r="P31" i="17"/>
  <c r="Q31" i="17"/>
  <c r="R31" i="17"/>
  <c r="R31" i="14" s="1" a="1"/>
  <c r="R31" i="14" s="1"/>
  <c r="S31" i="17"/>
  <c r="T31" i="17"/>
  <c r="U31" i="17"/>
  <c r="D32" i="17"/>
  <c r="E32" i="17"/>
  <c r="F32" i="17"/>
  <c r="G32" i="17"/>
  <c r="H32" i="17"/>
  <c r="H32" i="14" s="1" a="1"/>
  <c r="H32" i="14" s="1"/>
  <c r="I32" i="17"/>
  <c r="J32" i="17"/>
  <c r="K32" i="17"/>
  <c r="L32" i="17"/>
  <c r="M32" i="17"/>
  <c r="M32" i="14" s="1" a="1"/>
  <c r="M32" i="14" s="1"/>
  <c r="N32" i="17"/>
  <c r="O32" i="17"/>
  <c r="P32" i="17"/>
  <c r="P32" i="14" s="1" a="1"/>
  <c r="P32" i="14" s="1"/>
  <c r="Q32" i="17"/>
  <c r="R32" i="17"/>
  <c r="S32" i="17"/>
  <c r="T32" i="17"/>
  <c r="U32" i="17"/>
  <c r="D33" i="17"/>
  <c r="E33" i="17"/>
  <c r="F33" i="17"/>
  <c r="G33" i="17"/>
  <c r="H33" i="17"/>
  <c r="I33" i="17"/>
  <c r="J33" i="17"/>
  <c r="K33" i="17"/>
  <c r="K33" i="14" s="1" a="1"/>
  <c r="K33" i="14" s="1"/>
  <c r="L33" i="17"/>
  <c r="M33" i="17"/>
  <c r="N33" i="17"/>
  <c r="N33" i="14" s="1" a="1"/>
  <c r="N33" i="14" s="1"/>
  <c r="O33" i="17"/>
  <c r="P33" i="17"/>
  <c r="Q33" i="17"/>
  <c r="R33" i="17"/>
  <c r="S33" i="17"/>
  <c r="S33" i="14" s="1" a="1"/>
  <c r="S33" i="14" s="1"/>
  <c r="T33" i="17"/>
  <c r="U33" i="17"/>
  <c r="D34" i="17"/>
  <c r="E34" i="17"/>
  <c r="E34" i="14" s="1" a="1"/>
  <c r="E34" i="14" s="1"/>
  <c r="F34" i="17"/>
  <c r="G34" i="17"/>
  <c r="H34" i="17"/>
  <c r="I34" i="17"/>
  <c r="I34" i="14" s="1" a="1"/>
  <c r="I34" i="14" s="1"/>
  <c r="J34" i="17"/>
  <c r="K34" i="17"/>
  <c r="L34" i="17"/>
  <c r="M34" i="17"/>
  <c r="M34" i="14" s="1" a="1"/>
  <c r="M34" i="14" s="1"/>
  <c r="N34" i="17"/>
  <c r="O34" i="17"/>
  <c r="P34" i="17"/>
  <c r="Q34" i="17"/>
  <c r="Q34" i="14" s="1" a="1"/>
  <c r="Q34" i="14" s="1"/>
  <c r="R34" i="17"/>
  <c r="S34" i="17"/>
  <c r="T34" i="17"/>
  <c r="U34" i="17"/>
  <c r="D35" i="17"/>
  <c r="E35" i="17"/>
  <c r="F35" i="17"/>
  <c r="G35" i="17"/>
  <c r="G35" i="14" s="1" a="1"/>
  <c r="G35" i="14" s="1"/>
  <c r="H35" i="17"/>
  <c r="I35" i="17"/>
  <c r="I35" i="14" s="1" a="1"/>
  <c r="I35" i="14" s="1"/>
  <c r="J35" i="17"/>
  <c r="J35" i="14" s="1" a="1"/>
  <c r="J35" i="14" s="1"/>
  <c r="K35" i="17"/>
  <c r="L35" i="17"/>
  <c r="M35" i="17"/>
  <c r="N35" i="17"/>
  <c r="O35" i="17"/>
  <c r="O35" i="14" s="1" a="1"/>
  <c r="O35" i="14" s="1"/>
  <c r="P35" i="17"/>
  <c r="Q35" i="17"/>
  <c r="Q35" i="14" s="1" a="1"/>
  <c r="Q35" i="14" s="1"/>
  <c r="R35" i="17"/>
  <c r="R35" i="14" s="1" a="1"/>
  <c r="R35" i="14" s="1"/>
  <c r="S35" i="17"/>
  <c r="T35" i="17"/>
  <c r="U35" i="17"/>
  <c r="D36" i="17"/>
  <c r="D36" i="14" s="1" a="1"/>
  <c r="D36" i="14" s="1"/>
  <c r="E36" i="17"/>
  <c r="E36" i="14" s="1" a="1"/>
  <c r="E36" i="14" s="1"/>
  <c r="F36" i="17"/>
  <c r="G36" i="17"/>
  <c r="H36" i="17"/>
  <c r="H36" i="14" s="1" a="1"/>
  <c r="H36" i="14" s="1"/>
  <c r="I36" i="17"/>
  <c r="I36" i="14" s="1" a="1"/>
  <c r="I36" i="14" s="1"/>
  <c r="J36" i="17"/>
  <c r="K36" i="17"/>
  <c r="K36" i="14" s="1" a="1"/>
  <c r="K36" i="14" s="1"/>
  <c r="L36" i="17"/>
  <c r="L36" i="14" s="1" a="1"/>
  <c r="L36" i="14" s="1"/>
  <c r="M36" i="17"/>
  <c r="M36" i="14" s="1" a="1"/>
  <c r="M36" i="14" s="1"/>
  <c r="N36" i="17"/>
  <c r="O36" i="17"/>
  <c r="P36" i="17"/>
  <c r="P36" i="14" s="1" a="1"/>
  <c r="P36" i="14" s="1"/>
  <c r="Q36" i="17"/>
  <c r="Q36" i="14" s="1" a="1"/>
  <c r="Q36" i="14" s="1"/>
  <c r="R36" i="17"/>
  <c r="S36" i="17"/>
  <c r="S36" i="14" s="1" a="1"/>
  <c r="S36" i="14" s="1"/>
  <c r="T36" i="17"/>
  <c r="T36" i="14" s="1" a="1"/>
  <c r="T36" i="14" s="1"/>
  <c r="U36" i="17"/>
  <c r="D37" i="17"/>
  <c r="E37" i="17"/>
  <c r="F37" i="17"/>
  <c r="G37" i="17"/>
  <c r="H37" i="17"/>
  <c r="I37" i="17"/>
  <c r="I37" i="14" s="1" a="1"/>
  <c r="I37" i="14" s="1"/>
  <c r="J37" i="17"/>
  <c r="J37" i="14" s="1" a="1"/>
  <c r="J37" i="14" s="1"/>
  <c r="K37" i="17"/>
  <c r="L37" i="17"/>
  <c r="M37" i="17"/>
  <c r="N37" i="17"/>
  <c r="O37" i="17"/>
  <c r="P37" i="17"/>
  <c r="Q37" i="17"/>
  <c r="Q37" i="14" s="1" a="1"/>
  <c r="Q37" i="14" s="1"/>
  <c r="R37" i="17"/>
  <c r="R37" i="14" s="1" a="1"/>
  <c r="R37" i="14" s="1"/>
  <c r="S37" i="17"/>
  <c r="T37" i="17"/>
  <c r="U37" i="17"/>
  <c r="D38" i="17"/>
  <c r="E38" i="17"/>
  <c r="E38" i="14" s="1" a="1"/>
  <c r="E38" i="14" s="1"/>
  <c r="F38" i="17"/>
  <c r="G38" i="17"/>
  <c r="H38" i="17"/>
  <c r="I38" i="17"/>
  <c r="I38" i="14" s="1" a="1"/>
  <c r="I38" i="14" s="1"/>
  <c r="J38" i="17"/>
  <c r="K38" i="17"/>
  <c r="L38" i="17"/>
  <c r="M38" i="17"/>
  <c r="M38" i="14" s="1" a="1"/>
  <c r="M38" i="14" s="1"/>
  <c r="N38" i="17"/>
  <c r="O38" i="17"/>
  <c r="P38" i="17"/>
  <c r="Q38" i="17"/>
  <c r="Q38" i="14" s="1" a="1"/>
  <c r="Q38" i="14" s="1"/>
  <c r="R38" i="17"/>
  <c r="S38" i="17"/>
  <c r="T38" i="17"/>
  <c r="U38" i="17"/>
  <c r="D39" i="17"/>
  <c r="E39" i="17"/>
  <c r="F39" i="17"/>
  <c r="G39" i="17"/>
  <c r="G39" i="14" s="1" a="1"/>
  <c r="G39" i="14" s="1"/>
  <c r="H39" i="17"/>
  <c r="I39" i="17"/>
  <c r="I39" i="14" s="1" a="1"/>
  <c r="I39" i="14" s="1"/>
  <c r="J39" i="17"/>
  <c r="J39" i="14" s="1" a="1"/>
  <c r="J39" i="14" s="1"/>
  <c r="K39" i="17"/>
  <c r="L39" i="17"/>
  <c r="M39" i="17"/>
  <c r="N39" i="17"/>
  <c r="O39" i="17"/>
  <c r="O39" i="14" s="1" a="1"/>
  <c r="O39" i="14" s="1"/>
  <c r="P39" i="17"/>
  <c r="Q39" i="17"/>
  <c r="Q39" i="14" s="1" a="1"/>
  <c r="Q39" i="14" s="1"/>
  <c r="R39" i="17"/>
  <c r="R39" i="14" s="1" a="1"/>
  <c r="R39" i="14" s="1"/>
  <c r="S39" i="17"/>
  <c r="T39" i="17"/>
  <c r="U39" i="17"/>
  <c r="D40" i="17"/>
  <c r="D40" i="14" s="1" a="1"/>
  <c r="D40" i="14" s="1"/>
  <c r="E40" i="17"/>
  <c r="E40" i="14" s="1" a="1"/>
  <c r="E40" i="14" s="1"/>
  <c r="F40" i="17"/>
  <c r="G40" i="17"/>
  <c r="H40" i="17"/>
  <c r="H40" i="14" s="1" a="1"/>
  <c r="H40" i="14" s="1"/>
  <c r="I40" i="17"/>
  <c r="I40" i="14" s="1" a="1"/>
  <c r="I40" i="14" s="1"/>
  <c r="J40" i="17"/>
  <c r="K40" i="17"/>
  <c r="K40" i="14" s="1" a="1"/>
  <c r="K40" i="14" s="1"/>
  <c r="L40" i="17"/>
  <c r="L40" i="14" s="1" a="1"/>
  <c r="L40" i="14" s="1"/>
  <c r="M40" i="17"/>
  <c r="M40" i="14" s="1" a="1"/>
  <c r="M40" i="14" s="1"/>
  <c r="N40" i="17"/>
  <c r="O40" i="17"/>
  <c r="P40" i="17"/>
  <c r="P40" i="14" s="1" a="1"/>
  <c r="P40" i="14" s="1"/>
  <c r="Q40" i="17"/>
  <c r="Q40" i="14" s="1" a="1"/>
  <c r="Q40" i="14" s="1"/>
  <c r="R40" i="17"/>
  <c r="S40" i="17"/>
  <c r="S40" i="14" s="1" a="1"/>
  <c r="S40" i="14" s="1"/>
  <c r="T40" i="17"/>
  <c r="T40" i="14" s="1" a="1"/>
  <c r="T40" i="14" s="1"/>
  <c r="U40" i="17"/>
  <c r="D41" i="17"/>
  <c r="E41" i="17"/>
  <c r="F41" i="17"/>
  <c r="G41" i="17"/>
  <c r="H41" i="17"/>
  <c r="I41" i="17"/>
  <c r="I41" i="14" s="1" a="1"/>
  <c r="I41" i="14" s="1"/>
  <c r="J41" i="17"/>
  <c r="J41" i="14" s="1" a="1"/>
  <c r="J41" i="14" s="1"/>
  <c r="K41" i="17"/>
  <c r="L41" i="17"/>
  <c r="M41" i="17"/>
  <c r="N41" i="17"/>
  <c r="O41" i="17"/>
  <c r="P41" i="17"/>
  <c r="Q41" i="17"/>
  <c r="Q41" i="14" s="1" a="1"/>
  <c r="Q41" i="14" s="1"/>
  <c r="R41" i="17"/>
  <c r="R41" i="14" s="1" a="1"/>
  <c r="R41" i="14" s="1"/>
  <c r="S41" i="17"/>
  <c r="T41" i="17"/>
  <c r="U41" i="17"/>
  <c r="D42" i="17"/>
  <c r="E42" i="17"/>
  <c r="E42" i="14" s="1" a="1"/>
  <c r="E42" i="14" s="1"/>
  <c r="F42" i="17"/>
  <c r="G42" i="17"/>
  <c r="H42" i="17"/>
  <c r="I42" i="17"/>
  <c r="I42" i="14" s="1" a="1"/>
  <c r="I42" i="14" s="1"/>
  <c r="J42" i="17"/>
  <c r="K42" i="17"/>
  <c r="L42" i="17"/>
  <c r="M42" i="17"/>
  <c r="M42" i="14" s="1" a="1"/>
  <c r="M42" i="14" s="1"/>
  <c r="N42" i="17"/>
  <c r="O42" i="17"/>
  <c r="P42" i="17"/>
  <c r="Q42" i="17"/>
  <c r="Q42" i="14" s="1" a="1"/>
  <c r="Q42" i="14" s="1"/>
  <c r="R42" i="17"/>
  <c r="S42" i="17"/>
  <c r="T42" i="17"/>
  <c r="U42" i="17"/>
  <c r="D43" i="17"/>
  <c r="E43" i="17"/>
  <c r="F43" i="17"/>
  <c r="G43" i="17"/>
  <c r="G43" i="14" s="1" a="1"/>
  <c r="G43" i="14" s="1"/>
  <c r="H43" i="17"/>
  <c r="I43" i="17"/>
  <c r="I43" i="14" s="1" a="1"/>
  <c r="I43" i="14" s="1"/>
  <c r="J43" i="17"/>
  <c r="J43" i="14" s="1" a="1"/>
  <c r="J43" i="14" s="1"/>
  <c r="K43" i="17"/>
  <c r="L43" i="17"/>
  <c r="M43" i="17"/>
  <c r="N43" i="17"/>
  <c r="O43" i="17"/>
  <c r="O43" i="14" s="1" a="1"/>
  <c r="O43" i="14" s="1"/>
  <c r="P43" i="17"/>
  <c r="Q43" i="17"/>
  <c r="Q43" i="14" s="1" a="1"/>
  <c r="Q43" i="14" s="1"/>
  <c r="R43" i="17"/>
  <c r="R43" i="14" s="1" a="1"/>
  <c r="R43" i="14" s="1"/>
  <c r="S43" i="17"/>
  <c r="T43" i="17"/>
  <c r="U43" i="17"/>
  <c r="D44" i="17"/>
  <c r="D44" i="14" s="1" a="1"/>
  <c r="D44" i="14" s="1"/>
  <c r="E44" i="17"/>
  <c r="E44" i="14" s="1" a="1"/>
  <c r="E44" i="14" s="1"/>
  <c r="F44" i="17"/>
  <c r="G44" i="17"/>
  <c r="H44" i="17"/>
  <c r="I44" i="17"/>
  <c r="I44" i="14" s="1" a="1"/>
  <c r="I44" i="14" s="1"/>
  <c r="J44" i="17"/>
  <c r="K44" i="17"/>
  <c r="K44" i="14" s="1" a="1"/>
  <c r="K44" i="14" s="1"/>
  <c r="L44" i="17"/>
  <c r="L44" i="14" s="1" a="1"/>
  <c r="L44" i="14" s="1"/>
  <c r="M44" i="17"/>
  <c r="M44" i="14" s="1" a="1"/>
  <c r="M44" i="14" s="1"/>
  <c r="N44" i="17"/>
  <c r="O44" i="17"/>
  <c r="P44" i="17"/>
  <c r="P44" i="14" s="1" a="1"/>
  <c r="P44" i="14" s="1"/>
  <c r="Q44" i="17"/>
  <c r="Q44" i="14" s="1" a="1"/>
  <c r="Q44" i="14" s="1"/>
  <c r="R44" i="17"/>
  <c r="S44" i="17"/>
  <c r="S44" i="14" s="1" a="1"/>
  <c r="S44" i="14" s="1"/>
  <c r="T44" i="17"/>
  <c r="T44" i="14" s="1" a="1"/>
  <c r="T44" i="14" s="1"/>
  <c r="U44" i="17"/>
  <c r="D45" i="17"/>
  <c r="E45" i="17"/>
  <c r="F45" i="17"/>
  <c r="G45" i="17"/>
  <c r="H45" i="17"/>
  <c r="I45" i="17"/>
  <c r="I45" i="14" s="1" a="1"/>
  <c r="I45" i="14" s="1"/>
  <c r="J45" i="17"/>
  <c r="J45" i="14" s="1" a="1"/>
  <c r="J45" i="14" s="1"/>
  <c r="K45" i="17"/>
  <c r="L45" i="17"/>
  <c r="M45" i="17"/>
  <c r="N45" i="17"/>
  <c r="O45" i="17"/>
  <c r="P45" i="17"/>
  <c r="Q45" i="17"/>
  <c r="Q45" i="14" s="1" a="1"/>
  <c r="Q45" i="14" s="1"/>
  <c r="R45" i="17"/>
  <c r="R45" i="14" s="1" a="1"/>
  <c r="R45" i="14" s="1"/>
  <c r="S45" i="17"/>
  <c r="T45" i="17"/>
  <c r="U45" i="17"/>
  <c r="D46" i="17"/>
  <c r="E46" i="17"/>
  <c r="E46" i="14" s="1" a="1"/>
  <c r="E46" i="14" s="1"/>
  <c r="F46" i="17"/>
  <c r="G46" i="17"/>
  <c r="H46" i="17"/>
  <c r="I46" i="17"/>
  <c r="I46" i="14" s="1" a="1"/>
  <c r="I46" i="14" s="1"/>
  <c r="J46" i="17"/>
  <c r="K46" i="17"/>
  <c r="L46" i="17"/>
  <c r="M46" i="17"/>
  <c r="M46" i="14" s="1" a="1"/>
  <c r="M46" i="14" s="1"/>
  <c r="N46" i="17"/>
  <c r="O46" i="17"/>
  <c r="P46" i="17"/>
  <c r="Q46" i="17"/>
  <c r="Q46" i="14" s="1" a="1"/>
  <c r="Q46" i="14" s="1"/>
  <c r="R46" i="17"/>
  <c r="S46" i="17"/>
  <c r="T46" i="17"/>
  <c r="U46" i="17"/>
  <c r="D47" i="17"/>
  <c r="E47" i="17"/>
  <c r="F47" i="17"/>
  <c r="G47" i="17"/>
  <c r="G47" i="14" s="1" a="1"/>
  <c r="G47" i="14" s="1"/>
  <c r="H47" i="17"/>
  <c r="I47" i="17"/>
  <c r="I47" i="14" s="1" a="1"/>
  <c r="I47" i="14" s="1"/>
  <c r="J47" i="17"/>
  <c r="J47" i="14" s="1" a="1"/>
  <c r="J47" i="14" s="1"/>
  <c r="K47" i="17"/>
  <c r="L47" i="17"/>
  <c r="M47" i="17"/>
  <c r="N47" i="17"/>
  <c r="O47" i="17"/>
  <c r="O47" i="14" s="1" a="1"/>
  <c r="O47" i="14" s="1"/>
  <c r="P47" i="17"/>
  <c r="Q47" i="17"/>
  <c r="Q47" i="14" s="1" a="1"/>
  <c r="Q47" i="14" s="1"/>
  <c r="R47" i="17"/>
  <c r="R47" i="14" s="1" a="1"/>
  <c r="R47" i="14" s="1"/>
  <c r="S47" i="17"/>
  <c r="T47" i="17"/>
  <c r="U47" i="17"/>
  <c r="D48" i="17"/>
  <c r="D48" i="14" s="1" a="1"/>
  <c r="D48" i="14" s="1"/>
  <c r="E48" i="17"/>
  <c r="E48" i="14" s="1" a="1"/>
  <c r="E48" i="14" s="1"/>
  <c r="F48" i="17"/>
  <c r="G48" i="17"/>
  <c r="H48" i="17"/>
  <c r="H48" i="14" s="1" a="1"/>
  <c r="H48" i="14" s="1"/>
  <c r="I48" i="17"/>
  <c r="I48" i="14" s="1" a="1"/>
  <c r="I48" i="14" s="1"/>
  <c r="J48" i="17"/>
  <c r="K48" i="17"/>
  <c r="K48" i="14" s="1" a="1"/>
  <c r="K48" i="14" s="1"/>
  <c r="L48" i="17"/>
  <c r="L48" i="14" s="1" a="1"/>
  <c r="L48" i="14" s="1"/>
  <c r="M48" i="17"/>
  <c r="M48" i="14" s="1" a="1"/>
  <c r="M48" i="14" s="1"/>
  <c r="N48" i="17"/>
  <c r="O48" i="17"/>
  <c r="P48" i="17"/>
  <c r="P48" i="14" s="1" a="1"/>
  <c r="P48" i="14" s="1"/>
  <c r="Q48" i="17"/>
  <c r="Q48" i="14" s="1" a="1"/>
  <c r="Q48" i="14" s="1"/>
  <c r="R48" i="17"/>
  <c r="S48" i="17"/>
  <c r="S48" i="14" s="1" a="1"/>
  <c r="S48" i="14" s="1"/>
  <c r="T48" i="17"/>
  <c r="T48" i="14" s="1" a="1"/>
  <c r="T48" i="14" s="1"/>
  <c r="U48" i="17"/>
  <c r="D49" i="17"/>
  <c r="E49" i="17"/>
  <c r="F49" i="17"/>
  <c r="G49" i="17"/>
  <c r="H49" i="17"/>
  <c r="I49" i="17"/>
  <c r="I49" i="14" s="1" a="1"/>
  <c r="I49" i="14" s="1"/>
  <c r="J49" i="17"/>
  <c r="J49" i="14" s="1" a="1"/>
  <c r="J49" i="14" s="1"/>
  <c r="K49" i="17"/>
  <c r="L49" i="17"/>
  <c r="M49" i="17"/>
  <c r="N49" i="17"/>
  <c r="O49" i="17"/>
  <c r="P49" i="17"/>
  <c r="Q49" i="17"/>
  <c r="Q49" i="14" s="1" a="1"/>
  <c r="Q49" i="14" s="1"/>
  <c r="R49" i="17"/>
  <c r="R49" i="14" s="1" a="1"/>
  <c r="R49" i="14" s="1"/>
  <c r="S49" i="17"/>
  <c r="T49" i="17"/>
  <c r="U49" i="17"/>
  <c r="D50" i="17"/>
  <c r="E50" i="17"/>
  <c r="E50" i="14" s="1" a="1"/>
  <c r="E50" i="14" s="1"/>
  <c r="F50" i="17"/>
  <c r="G50" i="17"/>
  <c r="H50" i="17"/>
  <c r="H50" i="14" s="1" a="1"/>
  <c r="H50" i="14" s="1"/>
  <c r="I50" i="17"/>
  <c r="I50" i="14" s="1" a="1"/>
  <c r="I50" i="14" s="1"/>
  <c r="J50" i="17"/>
  <c r="K50" i="17"/>
  <c r="L50" i="17"/>
  <c r="M50" i="17"/>
  <c r="M50" i="14" s="1" a="1"/>
  <c r="M50" i="14" s="1"/>
  <c r="N50" i="17"/>
  <c r="O50" i="17"/>
  <c r="P50" i="17"/>
  <c r="P50" i="14" s="1" a="1"/>
  <c r="P50" i="14" s="1"/>
  <c r="Q50" i="17"/>
  <c r="Q50" i="14" s="1" a="1"/>
  <c r="Q50" i="14" s="1"/>
  <c r="R50" i="17"/>
  <c r="S50" i="17"/>
  <c r="T50" i="17"/>
  <c r="U50" i="17"/>
  <c r="D51" i="17"/>
  <c r="E51" i="17"/>
  <c r="F51" i="17"/>
  <c r="G51" i="17"/>
  <c r="G51" i="14" s="1" a="1"/>
  <c r="G51" i="14" s="1"/>
  <c r="H51" i="17"/>
  <c r="I51" i="17"/>
  <c r="I51" i="14" s="1" a="1"/>
  <c r="I51" i="14" s="1"/>
  <c r="J51" i="17"/>
  <c r="J51" i="14" s="1" a="1"/>
  <c r="J51" i="14" s="1"/>
  <c r="K51" i="17"/>
  <c r="L51" i="17"/>
  <c r="M51" i="17"/>
  <c r="N51" i="17"/>
  <c r="O51" i="17"/>
  <c r="O51" i="14" s="1" a="1"/>
  <c r="O51" i="14" s="1"/>
  <c r="P51" i="17"/>
  <c r="Q51" i="17"/>
  <c r="Q51" i="14" s="1" a="1"/>
  <c r="Q51" i="14" s="1"/>
  <c r="R51" i="17"/>
  <c r="R51" i="14" s="1" a="1"/>
  <c r="R51" i="14" s="1"/>
  <c r="S51" i="17"/>
  <c r="T51" i="17"/>
  <c r="U51" i="17"/>
  <c r="D52" i="17"/>
  <c r="D52" i="14" s="1" a="1"/>
  <c r="D52" i="14" s="1"/>
  <c r="E52" i="17"/>
  <c r="E52" i="14" s="1" a="1"/>
  <c r="E52" i="14" s="1"/>
  <c r="F52" i="17"/>
  <c r="G52" i="17"/>
  <c r="H52" i="17"/>
  <c r="H52" i="14" s="1" a="1"/>
  <c r="H52" i="14" s="1"/>
  <c r="I52" i="17"/>
  <c r="I52" i="14" s="1" a="1"/>
  <c r="I52" i="14" s="1"/>
  <c r="J52" i="17"/>
  <c r="K52" i="17"/>
  <c r="K52" i="14" s="1" a="1"/>
  <c r="K52" i="14" s="1"/>
  <c r="L52" i="17"/>
  <c r="L52" i="14" s="1" a="1"/>
  <c r="L52" i="14" s="1"/>
  <c r="M52" i="17"/>
  <c r="M52" i="14" s="1" a="1"/>
  <c r="M52" i="14" s="1"/>
  <c r="N52" i="17"/>
  <c r="O52" i="17"/>
  <c r="P52" i="17"/>
  <c r="P52" i="14" s="1" a="1"/>
  <c r="P52" i="14" s="1"/>
  <c r="Q52" i="17"/>
  <c r="Q52" i="14" s="1" a="1"/>
  <c r="Q52" i="14" s="1"/>
  <c r="R52" i="17"/>
  <c r="S52" i="17"/>
  <c r="S52" i="14" s="1" a="1"/>
  <c r="S52" i="14" s="1"/>
  <c r="T52" i="17"/>
  <c r="T52" i="14" s="1" a="1"/>
  <c r="T52" i="14" s="1"/>
  <c r="U52" i="17"/>
  <c r="D53" i="17"/>
  <c r="E53" i="17"/>
  <c r="F53" i="17"/>
  <c r="G53" i="17"/>
  <c r="H53" i="17"/>
  <c r="I53" i="17"/>
  <c r="I53" i="14" s="1" a="1"/>
  <c r="I53" i="14" s="1"/>
  <c r="J53" i="17"/>
  <c r="J53" i="14" s="1" a="1"/>
  <c r="J53" i="14" s="1"/>
  <c r="K53" i="17"/>
  <c r="L53" i="17"/>
  <c r="M53" i="17"/>
  <c r="N53" i="17"/>
  <c r="O53" i="17"/>
  <c r="P53" i="17"/>
  <c r="Q53" i="17"/>
  <c r="Q53" i="14" s="1" a="1"/>
  <c r="Q53" i="14" s="1"/>
  <c r="R53" i="17"/>
  <c r="R53" i="14" s="1" a="1"/>
  <c r="R53" i="14" s="1"/>
  <c r="S53" i="17"/>
  <c r="T53" i="17"/>
  <c r="U53" i="17"/>
  <c r="D54" i="17"/>
  <c r="E54" i="17"/>
  <c r="E54" i="14" s="1" a="1"/>
  <c r="E54" i="14" s="1"/>
  <c r="F54" i="17"/>
  <c r="G54" i="17"/>
  <c r="H54" i="17"/>
  <c r="H54" i="14" s="1" a="1"/>
  <c r="H54" i="14" s="1"/>
  <c r="I54" i="17"/>
  <c r="I54" i="14" s="1" a="1"/>
  <c r="I54" i="14" s="1"/>
  <c r="J54" i="17"/>
  <c r="K54" i="17"/>
  <c r="L54" i="17"/>
  <c r="M54" i="17"/>
  <c r="M54" i="14" s="1" a="1"/>
  <c r="M54" i="14" s="1"/>
  <c r="N54" i="17"/>
  <c r="O54" i="17"/>
  <c r="P54" i="17"/>
  <c r="P54" i="14" s="1" a="1"/>
  <c r="P54" i="14" s="1"/>
  <c r="Q54" i="17"/>
  <c r="Q54" i="14" s="1" a="1"/>
  <c r="Q54" i="14" s="1"/>
  <c r="R54" i="17"/>
  <c r="S54" i="17"/>
  <c r="T54" i="17"/>
  <c r="U54" i="17"/>
  <c r="D55" i="17"/>
  <c r="E55" i="17"/>
  <c r="F55" i="17"/>
  <c r="G55" i="17"/>
  <c r="G55" i="14" s="1" a="1"/>
  <c r="G55" i="14" s="1"/>
  <c r="H55" i="17"/>
  <c r="I55" i="17"/>
  <c r="I55" i="14" s="1" a="1"/>
  <c r="I55" i="14" s="1"/>
  <c r="J55" i="17"/>
  <c r="J55" i="14" s="1" a="1"/>
  <c r="J55" i="14" s="1"/>
  <c r="K55" i="17"/>
  <c r="L55" i="17"/>
  <c r="M55" i="17"/>
  <c r="N55" i="17"/>
  <c r="O55" i="17"/>
  <c r="O55" i="14" s="1" a="1"/>
  <c r="O55" i="14" s="1"/>
  <c r="P55" i="17"/>
  <c r="Q55" i="17"/>
  <c r="Q55" i="14" s="1" a="1"/>
  <c r="Q55" i="14" s="1"/>
  <c r="R55" i="17"/>
  <c r="R55" i="14" s="1" a="1"/>
  <c r="R55" i="14" s="1"/>
  <c r="S55" i="17"/>
  <c r="T55" i="17"/>
  <c r="U55" i="17"/>
  <c r="D56" i="17"/>
  <c r="D56" i="14" s="1" a="1"/>
  <c r="D56" i="14" s="1"/>
  <c r="E56" i="17"/>
  <c r="E56" i="14" s="1" a="1"/>
  <c r="E56" i="14" s="1"/>
  <c r="F56" i="17"/>
  <c r="G56" i="17"/>
  <c r="H56" i="17"/>
  <c r="H56" i="14" s="1" a="1"/>
  <c r="H56" i="14" s="1"/>
  <c r="I56" i="17"/>
  <c r="I56" i="14" s="1" a="1"/>
  <c r="I56" i="14" s="1"/>
  <c r="J56" i="17"/>
  <c r="K56" i="17"/>
  <c r="K56" i="14" s="1" a="1"/>
  <c r="K56" i="14" s="1"/>
  <c r="L56" i="17"/>
  <c r="L56" i="14" s="1" a="1"/>
  <c r="L56" i="14" s="1"/>
  <c r="M56" i="17"/>
  <c r="M56" i="14" s="1" a="1"/>
  <c r="M56" i="14" s="1"/>
  <c r="N56" i="17"/>
  <c r="O56" i="17"/>
  <c r="P56" i="17"/>
  <c r="P56" i="14" s="1" a="1"/>
  <c r="P56" i="14" s="1"/>
  <c r="Q56" i="17"/>
  <c r="Q56" i="14" s="1" a="1"/>
  <c r="Q56" i="14" s="1"/>
  <c r="R56" i="17"/>
  <c r="S56" i="17"/>
  <c r="S56" i="14" s="1" a="1"/>
  <c r="S56" i="14" s="1"/>
  <c r="T56" i="17"/>
  <c r="T56" i="14" s="1" a="1"/>
  <c r="T56" i="14" s="1"/>
  <c r="U56" i="17"/>
  <c r="T6" i="17"/>
  <c r="S6" i="17"/>
  <c r="R6" i="17"/>
  <c r="R6" i="14" s="1" a="1"/>
  <c r="R6" i="14" s="1"/>
  <c r="Q6" i="17"/>
  <c r="Q6" i="14" s="1" a="1"/>
  <c r="Q6" i="14" s="1"/>
  <c r="P6" i="17"/>
  <c r="O6" i="17"/>
  <c r="N6" i="17"/>
  <c r="M6" i="17"/>
  <c r="L6" i="17"/>
  <c r="K6" i="17"/>
  <c r="J6" i="17"/>
  <c r="J6" i="14" s="1" a="1"/>
  <c r="J6" i="14" s="1"/>
  <c r="I6" i="17"/>
  <c r="I6" i="14" s="1" a="1"/>
  <c r="I6" i="14" s="1"/>
  <c r="H6" i="17"/>
  <c r="G6" i="17"/>
  <c r="F6" i="17"/>
  <c r="E6" i="17"/>
  <c r="D6" i="17"/>
  <c r="C7" i="17"/>
  <c r="C8" i="17"/>
  <c r="C9" i="17"/>
  <c r="C9" i="14" s="1" a="1"/>
  <c r="C9" i="14" s="1"/>
  <c r="C10" i="17"/>
  <c r="C11" i="17"/>
  <c r="C12" i="17"/>
  <c r="C13" i="17"/>
  <c r="C13" i="14" s="1" a="1"/>
  <c r="C13" i="14" s="1"/>
  <c r="C14" i="17"/>
  <c r="C15" i="17"/>
  <c r="C16" i="17"/>
  <c r="C17" i="17"/>
  <c r="C17" i="14" s="1" a="1"/>
  <c r="C17" i="14" s="1"/>
  <c r="C18" i="17"/>
  <c r="C19" i="17"/>
  <c r="C20" i="17"/>
  <c r="C21" i="17"/>
  <c r="C21" i="14" s="1" a="1"/>
  <c r="C21" i="14" s="1"/>
  <c r="C22" i="17"/>
  <c r="C23" i="17"/>
  <c r="C23" i="14" s="1" a="1"/>
  <c r="C23" i="14" s="1"/>
  <c r="C24" i="17"/>
  <c r="C24" i="14" s="1" a="1"/>
  <c r="C24" i="14" s="1"/>
  <c r="C25" i="17"/>
  <c r="C26" i="17"/>
  <c r="C27" i="17"/>
  <c r="C28" i="17"/>
  <c r="C28" i="14" s="1" a="1"/>
  <c r="C28" i="14" s="1"/>
  <c r="C29" i="17"/>
  <c r="C29" i="14" s="1" a="1"/>
  <c r="C29" i="14" s="1"/>
  <c r="C30" i="17"/>
  <c r="C31" i="17"/>
  <c r="C32" i="17"/>
  <c r="C32" i="14" s="1" a="1"/>
  <c r="C32" i="14" s="1"/>
  <c r="C33" i="17"/>
  <c r="C33" i="14" s="1" a="1"/>
  <c r="C33" i="14" s="1"/>
  <c r="C34" i="17"/>
  <c r="C35" i="17"/>
  <c r="C36" i="17"/>
  <c r="C36" i="14" s="1" a="1"/>
  <c r="C36" i="14" s="1"/>
  <c r="C37" i="17"/>
  <c r="C38" i="17"/>
  <c r="C39" i="17"/>
  <c r="C40" i="17"/>
  <c r="C41" i="17"/>
  <c r="C42" i="17"/>
  <c r="C43" i="17"/>
  <c r="C44" i="17"/>
  <c r="C44" i="14" s="1" a="1"/>
  <c r="C44" i="14" s="1"/>
  <c r="C45" i="17"/>
  <c r="C46" i="17"/>
  <c r="C47" i="17"/>
  <c r="C48" i="17"/>
  <c r="C49" i="17"/>
  <c r="C50" i="17"/>
  <c r="C51" i="17"/>
  <c r="C52" i="17"/>
  <c r="C52" i="14" s="1" a="1"/>
  <c r="C52" i="14" s="1"/>
  <c r="C53" i="17"/>
  <c r="C54" i="17"/>
  <c r="C55" i="17"/>
  <c r="C56" i="17"/>
  <c r="C6" i="17"/>
  <c r="B26" i="17"/>
  <c r="B27" i="17"/>
  <c r="B28" i="17"/>
  <c r="B28" i="14" s="1" a="1"/>
  <c r="B28" i="14" s="1"/>
  <c r="B29" i="17"/>
  <c r="B29" i="14" s="1" a="1"/>
  <c r="B29" i="14" s="1"/>
  <c r="B30" i="17"/>
  <c r="B31" i="17"/>
  <c r="B32" i="17"/>
  <c r="B32" i="14" s="1" a="1"/>
  <c r="B32" i="14" s="1"/>
  <c r="B33" i="17"/>
  <c r="B34" i="17"/>
  <c r="B35" i="17"/>
  <c r="B35" i="14" s="1" a="1"/>
  <c r="B35" i="14" s="1"/>
  <c r="B36" i="17"/>
  <c r="B37" i="17"/>
  <c r="B37" i="14" s="1" a="1"/>
  <c r="B37" i="14" s="1"/>
  <c r="B38" i="17"/>
  <c r="B39" i="17"/>
  <c r="B40" i="17"/>
  <c r="B41" i="17"/>
  <c r="B41" i="14" s="1" a="1"/>
  <c r="B41" i="14" s="1"/>
  <c r="B42" i="17"/>
  <c r="B43" i="17"/>
  <c r="B43" i="14" s="1" a="1"/>
  <c r="B43" i="14" s="1"/>
  <c r="B44" i="17"/>
  <c r="B45" i="17"/>
  <c r="B45" i="14" s="1" a="1"/>
  <c r="B45" i="14" s="1"/>
  <c r="B46" i="17"/>
  <c r="B47" i="17"/>
  <c r="B48" i="17"/>
  <c r="B49" i="17"/>
  <c r="B49" i="14" s="1" a="1"/>
  <c r="B49" i="14" s="1"/>
  <c r="B50" i="17"/>
  <c r="B51" i="17"/>
  <c r="B51" i="14" s="1" a="1"/>
  <c r="B51" i="14" s="1"/>
  <c r="B52" i="17"/>
  <c r="B53" i="17"/>
  <c r="B53" i="14" s="1" a="1"/>
  <c r="B53" i="14" s="1"/>
  <c r="B54" i="17"/>
  <c r="B55" i="17"/>
  <c r="B56" i="17"/>
  <c r="B7" i="17"/>
  <c r="B9" i="17"/>
  <c r="B10" i="17"/>
  <c r="B11" i="17"/>
  <c r="B11" i="14" s="1" a="1"/>
  <c r="B11" i="14" s="1"/>
  <c r="B12" i="17"/>
  <c r="B12" i="14" s="1" a="1"/>
  <c r="B12" i="14" s="1"/>
  <c r="B13" i="17"/>
  <c r="B14" i="17"/>
  <c r="B15" i="17"/>
  <c r="B15" i="14" s="1" a="1"/>
  <c r="B15" i="14" s="1"/>
  <c r="B16" i="17"/>
  <c r="B17" i="17"/>
  <c r="B18" i="17"/>
  <c r="B19" i="17"/>
  <c r="B19" i="14" s="1" a="1"/>
  <c r="B19" i="14" s="1"/>
  <c r="B20" i="17"/>
  <c r="B21" i="17"/>
  <c r="B22" i="17"/>
  <c r="B23" i="17"/>
  <c r="B24" i="17"/>
  <c r="B25" i="17"/>
  <c r="Q112" i="17"/>
  <c r="R97" i="17"/>
  <c r="Q65" i="17"/>
  <c r="T78" i="17"/>
  <c r="B91" i="17"/>
  <c r="S13" i="12" l="1" a="1"/>
  <c r="S13" i="12" s="1"/>
  <c r="K13" i="12" a="1"/>
  <c r="K13" i="12" s="1"/>
  <c r="F54" i="23"/>
  <c r="E53" i="19"/>
  <c r="W59" i="12"/>
  <c r="X59" i="12"/>
  <c r="J3" i="22"/>
  <c r="X9" i="15"/>
  <c r="W54" i="15"/>
  <c r="W34" i="15"/>
  <c r="W30" i="15"/>
  <c r="W22" i="15"/>
  <c r="W14" i="15"/>
  <c r="E46" i="22"/>
  <c r="E38" i="22"/>
  <c r="E7" i="22"/>
  <c r="E30" i="22"/>
  <c r="B44" i="14" a="1"/>
  <c r="B44" i="14" s="1"/>
  <c r="N55" i="14" a="1"/>
  <c r="N55" i="14" s="1"/>
  <c r="F55" i="14" a="1"/>
  <c r="F55" i="14" s="1"/>
  <c r="N47" i="14" a="1"/>
  <c r="N47" i="14" s="1"/>
  <c r="F47" i="14" a="1"/>
  <c r="F47" i="14" s="1"/>
  <c r="N35" i="14" a="1"/>
  <c r="N35" i="14" s="1"/>
  <c r="D32" i="14" a="1"/>
  <c r="D32" i="14" s="1"/>
  <c r="B27" i="14" a="1"/>
  <c r="B27" i="14" s="1"/>
  <c r="M55" i="14" a="1"/>
  <c r="M55" i="14" s="1"/>
  <c r="E55" i="14" a="1"/>
  <c r="E55" i="14" s="1"/>
  <c r="M47" i="14" a="1"/>
  <c r="M47" i="14" s="1"/>
  <c r="M43" i="14" a="1"/>
  <c r="M43" i="14" s="1"/>
  <c r="M39" i="14" a="1"/>
  <c r="M39" i="14" s="1"/>
  <c r="M35" i="14" a="1"/>
  <c r="M35" i="14" s="1"/>
  <c r="G26" i="14" a="1"/>
  <c r="G26" i="14" s="1"/>
  <c r="G22" i="14" a="1"/>
  <c r="G22" i="14" s="1"/>
  <c r="O18" i="14" a="1"/>
  <c r="O18" i="14" s="1"/>
  <c r="G18" i="14" a="1"/>
  <c r="G18" i="14" s="1"/>
  <c r="O14" i="14" a="1"/>
  <c r="O14" i="14" s="1"/>
  <c r="G14" i="14" a="1"/>
  <c r="G14" i="14" s="1"/>
  <c r="O10" i="14" a="1"/>
  <c r="O10" i="14" s="1"/>
  <c r="G10" i="14" a="1"/>
  <c r="G10" i="14" s="1"/>
  <c r="Y28" i="16"/>
  <c r="Y35" i="16"/>
  <c r="B52" i="14" a="1"/>
  <c r="B52" i="14" s="1"/>
  <c r="B36" i="14" a="1"/>
  <c r="B36" i="14" s="1"/>
  <c r="N51" i="14" a="1"/>
  <c r="N51" i="14" s="1"/>
  <c r="F51" i="14" a="1"/>
  <c r="F51" i="14" s="1"/>
  <c r="N43" i="14" a="1"/>
  <c r="N43" i="14" s="1"/>
  <c r="F43" i="14" a="1"/>
  <c r="F43" i="14" s="1"/>
  <c r="N39" i="14" a="1"/>
  <c r="N39" i="14" s="1"/>
  <c r="F39" i="14" a="1"/>
  <c r="F39" i="14" s="1"/>
  <c r="F35" i="14" a="1"/>
  <c r="F35" i="14" s="1"/>
  <c r="D24" i="14" a="1"/>
  <c r="D24" i="14" s="1"/>
  <c r="P18" i="14" a="1"/>
  <c r="P18" i="14" s="1"/>
  <c r="H18" i="14" a="1"/>
  <c r="H18" i="14" s="1"/>
  <c r="P14" i="14" a="1"/>
  <c r="P14" i="14" s="1"/>
  <c r="H14" i="14" a="1"/>
  <c r="H14" i="14" s="1"/>
  <c r="P10" i="14" a="1"/>
  <c r="P10" i="14" s="1"/>
  <c r="H10" i="14" a="1"/>
  <c r="H10" i="14" s="1"/>
  <c r="C19" i="14" a="1"/>
  <c r="C19" i="14" s="1"/>
  <c r="C11" i="14" a="1"/>
  <c r="C11" i="14" s="1"/>
  <c r="M51" i="14" a="1"/>
  <c r="M51" i="14" s="1"/>
  <c r="E51" i="14" a="1"/>
  <c r="E51" i="14" s="1"/>
  <c r="E47" i="14" a="1"/>
  <c r="E47" i="14" s="1"/>
  <c r="E43" i="14" a="1"/>
  <c r="E43" i="14" s="1"/>
  <c r="E39" i="14" a="1"/>
  <c r="E39" i="14" s="1"/>
  <c r="E35" i="14" a="1"/>
  <c r="E35" i="14" s="1"/>
  <c r="H6" i="14" a="1"/>
  <c r="H6" i="14" s="1"/>
  <c r="P6" i="14" a="1"/>
  <c r="P6" i="14" s="1"/>
  <c r="Y33" i="16"/>
  <c r="Y29" i="16"/>
  <c r="B23" i="14" a="1"/>
  <c r="B23" i="14" s="1"/>
  <c r="H16" i="14" a="1"/>
  <c r="H16" i="14" s="1"/>
  <c r="H12" i="14" a="1"/>
  <c r="H12" i="14" s="1"/>
  <c r="P8" i="14" a="1"/>
  <c r="P8" i="14" s="1"/>
  <c r="H8" i="14" a="1"/>
  <c r="H8" i="14" s="1"/>
  <c r="M53" i="14" a="1"/>
  <c r="M53" i="14" s="1"/>
  <c r="E49" i="14" a="1"/>
  <c r="E49" i="14" s="1"/>
  <c r="M41" i="14" a="1"/>
  <c r="M41" i="14" s="1"/>
  <c r="E41" i="14" a="1"/>
  <c r="E41" i="14" s="1"/>
  <c r="G32" i="14" a="1"/>
  <c r="G32" i="14" s="1"/>
  <c r="O8" i="14" a="1"/>
  <c r="O8" i="14" s="1"/>
  <c r="W22" i="16"/>
  <c r="Y42" i="16"/>
  <c r="F29" i="14" a="1"/>
  <c r="F29" i="14" s="1"/>
  <c r="F25" i="14" a="1"/>
  <c r="F25" i="14" s="1"/>
  <c r="P16" i="14" a="1"/>
  <c r="P16" i="14" s="1"/>
  <c r="P12" i="14" a="1"/>
  <c r="P12" i="14" s="1"/>
  <c r="B31" i="14" a="1"/>
  <c r="B31" i="14" s="1"/>
  <c r="C15" i="14" a="1"/>
  <c r="C15" i="14" s="1"/>
  <c r="C7" i="14" a="1"/>
  <c r="C7" i="14" s="1"/>
  <c r="E53" i="14" a="1"/>
  <c r="E53" i="14" s="1"/>
  <c r="M49" i="14" a="1"/>
  <c r="M49" i="14" s="1"/>
  <c r="M45" i="14" a="1"/>
  <c r="M45" i="14" s="1"/>
  <c r="E45" i="14" a="1"/>
  <c r="E45" i="14" s="1"/>
  <c r="M37" i="14" a="1"/>
  <c r="M37" i="14" s="1"/>
  <c r="E37" i="14" a="1"/>
  <c r="E37" i="14" s="1"/>
  <c r="E25" i="14" a="1"/>
  <c r="E25" i="14" s="1"/>
  <c r="O16" i="14" a="1"/>
  <c r="O16" i="14" s="1"/>
  <c r="G16" i="14" a="1"/>
  <c r="G16" i="14" s="1"/>
  <c r="O12" i="14" a="1"/>
  <c r="O12" i="14" s="1"/>
  <c r="G12" i="14" a="1"/>
  <c r="G12" i="14" s="1"/>
  <c r="G8" i="14" a="1"/>
  <c r="G8" i="14" s="1"/>
  <c r="O3" i="14"/>
  <c r="G3" i="14"/>
  <c r="X53" i="16"/>
  <c r="Y15" i="16"/>
  <c r="B21" i="14" a="1"/>
  <c r="B21" i="14" s="1"/>
  <c r="B13" i="14" a="1"/>
  <c r="B13" i="14" s="1"/>
  <c r="D6" i="14" a="1"/>
  <c r="D6" i="14" s="1"/>
  <c r="L6" i="14" a="1"/>
  <c r="L6" i="14" s="1"/>
  <c r="T6" i="14" a="1"/>
  <c r="T6" i="14" s="1"/>
  <c r="T53" i="14" a="1"/>
  <c r="T53" i="14" s="1"/>
  <c r="L53" i="14" a="1"/>
  <c r="L53" i="14" s="1"/>
  <c r="D53" i="14" a="1"/>
  <c r="D53" i="14" s="1"/>
  <c r="T49" i="14" a="1"/>
  <c r="T49" i="14" s="1"/>
  <c r="L49" i="14" a="1"/>
  <c r="L49" i="14" s="1"/>
  <c r="D49" i="14" a="1"/>
  <c r="D49" i="14" s="1"/>
  <c r="T45" i="14" a="1"/>
  <c r="T45" i="14" s="1"/>
  <c r="L45" i="14" a="1"/>
  <c r="L45" i="14" s="1"/>
  <c r="D45" i="14" a="1"/>
  <c r="D45" i="14" s="1"/>
  <c r="T41" i="14" a="1"/>
  <c r="T41" i="14" s="1"/>
  <c r="L41" i="14" a="1"/>
  <c r="L41" i="14" s="1"/>
  <c r="D41" i="14" a="1"/>
  <c r="D41" i="14" s="1"/>
  <c r="T37" i="14" a="1"/>
  <c r="T37" i="14" s="1"/>
  <c r="L37" i="14" a="1"/>
  <c r="L37" i="14" s="1"/>
  <c r="D37" i="14" a="1"/>
  <c r="D37" i="14" s="1"/>
  <c r="D25" i="14" a="1"/>
  <c r="D25" i="14" s="1"/>
  <c r="W30" i="16"/>
  <c r="W49" i="16"/>
  <c r="W45" i="16"/>
  <c r="C12" i="14" a="1"/>
  <c r="C12" i="14" s="1"/>
  <c r="N6" i="14" a="1"/>
  <c r="N6" i="14" s="1"/>
  <c r="P46" i="14" a="1"/>
  <c r="P46" i="14" s="1"/>
  <c r="P42" i="14" a="1"/>
  <c r="P42" i="14" s="1"/>
  <c r="P38" i="14" a="1"/>
  <c r="P38" i="14" s="1"/>
  <c r="P34" i="14" a="1"/>
  <c r="P34" i="14" s="1"/>
  <c r="H30" i="14" a="1"/>
  <c r="H30" i="14" s="1"/>
  <c r="L28" i="14" a="1"/>
  <c r="L28" i="14" s="1"/>
  <c r="T24" i="14" a="1"/>
  <c r="T24" i="14" s="1"/>
  <c r="H22" i="14" a="1"/>
  <c r="H22" i="14" s="1"/>
  <c r="J21" i="14" a="1"/>
  <c r="J21" i="14" s="1"/>
  <c r="R17" i="14" a="1"/>
  <c r="R17" i="14" s="1"/>
  <c r="C27" i="14" a="1"/>
  <c r="C27" i="14" s="1"/>
  <c r="E31" i="14" a="1"/>
  <c r="E31" i="14" s="1"/>
  <c r="E23" i="14" a="1"/>
  <c r="E23" i="14" s="1"/>
  <c r="S16" i="14" a="1"/>
  <c r="S16" i="14" s="1"/>
  <c r="K16" i="14" a="1"/>
  <c r="K16" i="14" s="1"/>
  <c r="S12" i="14" a="1"/>
  <c r="S12" i="14" s="1"/>
  <c r="K12" i="14" a="1"/>
  <c r="K12" i="14" s="1"/>
  <c r="S8" i="14" a="1"/>
  <c r="S8" i="14" s="1"/>
  <c r="K8" i="14" a="1"/>
  <c r="K8" i="14" s="1"/>
  <c r="W21" i="16"/>
  <c r="W17" i="16"/>
  <c r="W13" i="16"/>
  <c r="Y9" i="16"/>
  <c r="Y7" i="16"/>
  <c r="Y23" i="16"/>
  <c r="H42" i="14" a="1"/>
  <c r="H42" i="14" s="1"/>
  <c r="T32" i="14" a="1"/>
  <c r="T32" i="14" s="1"/>
  <c r="F31" i="14" a="1"/>
  <c r="F31" i="14" s="1"/>
  <c r="H26" i="14" a="1"/>
  <c r="H26" i="14" s="1"/>
  <c r="R21" i="14" a="1"/>
  <c r="R21" i="14" s="1"/>
  <c r="J17" i="14" a="1"/>
  <c r="J17" i="14" s="1"/>
  <c r="R13" i="14" a="1"/>
  <c r="R13" i="14" s="1"/>
  <c r="J13" i="14" a="1"/>
  <c r="J13" i="14" s="1"/>
  <c r="R9" i="14" a="1"/>
  <c r="R9" i="14" s="1"/>
  <c r="B18" i="14" a="1"/>
  <c r="B18" i="14" s="1"/>
  <c r="B10" i="14" a="1"/>
  <c r="B10" i="14" s="1"/>
  <c r="G6" i="14" a="1"/>
  <c r="G6" i="14" s="1"/>
  <c r="O6" i="14" a="1"/>
  <c r="O6" i="14" s="1"/>
  <c r="B17" i="14" a="1"/>
  <c r="B17" i="14" s="1"/>
  <c r="B9" i="14" a="1"/>
  <c r="B9" i="14" s="1"/>
  <c r="B26" i="14" a="1"/>
  <c r="B26" i="14" s="1"/>
  <c r="T55" i="14" a="1"/>
  <c r="T55" i="14" s="1"/>
  <c r="L55" i="14" a="1"/>
  <c r="L55" i="14" s="1"/>
  <c r="D55" i="14" a="1"/>
  <c r="D55" i="14" s="1"/>
  <c r="T51" i="14" a="1"/>
  <c r="T51" i="14" s="1"/>
  <c r="L51" i="14" a="1"/>
  <c r="L51" i="14" s="1"/>
  <c r="D51" i="14" a="1"/>
  <c r="D51" i="14" s="1"/>
  <c r="T47" i="14" a="1"/>
  <c r="T47" i="14" s="1"/>
  <c r="L47" i="14" a="1"/>
  <c r="L47" i="14" s="1"/>
  <c r="D47" i="14" a="1"/>
  <c r="D47" i="14" s="1"/>
  <c r="T43" i="14" a="1"/>
  <c r="T43" i="14" s="1"/>
  <c r="L43" i="14" a="1"/>
  <c r="L43" i="14" s="1"/>
  <c r="D43" i="14" a="1"/>
  <c r="D43" i="14" s="1"/>
  <c r="T39" i="14" a="1"/>
  <c r="T39" i="14" s="1"/>
  <c r="L39" i="14" a="1"/>
  <c r="L39" i="14" s="1"/>
  <c r="D39" i="14" a="1"/>
  <c r="D39" i="14" s="1"/>
  <c r="T35" i="14" a="1"/>
  <c r="T35" i="14" s="1"/>
  <c r="L35" i="14" a="1"/>
  <c r="L35" i="14" s="1"/>
  <c r="D35" i="14" a="1"/>
  <c r="D35" i="14" s="1"/>
  <c r="F26" i="14" a="1"/>
  <c r="F26" i="14" s="1"/>
  <c r="X26" i="16"/>
  <c r="F6" i="14" a="1"/>
  <c r="F6" i="14" s="1"/>
  <c r="H46" i="14" a="1"/>
  <c r="H46" i="14" s="1"/>
  <c r="H38" i="14" a="1"/>
  <c r="H38" i="14" s="1"/>
  <c r="H34" i="14" a="1"/>
  <c r="H34" i="14" s="1"/>
  <c r="L32" i="14" a="1"/>
  <c r="L32" i="14" s="1"/>
  <c r="P30" i="14" a="1"/>
  <c r="P30" i="14" s="1"/>
  <c r="T28" i="14" a="1"/>
  <c r="T28" i="14" s="1"/>
  <c r="P26" i="14" a="1"/>
  <c r="P26" i="14" s="1"/>
  <c r="L24" i="14" a="1"/>
  <c r="L24" i="14" s="1"/>
  <c r="P22" i="14" a="1"/>
  <c r="P22" i="14" s="1"/>
  <c r="J9" i="14" a="1"/>
  <c r="J9" i="14" s="1"/>
  <c r="B24" i="14" a="1"/>
  <c r="B24" i="14" s="1"/>
  <c r="B16" i="14" a="1"/>
  <c r="B16" i="14" s="1"/>
  <c r="B7" i="14" a="1"/>
  <c r="B7" i="14" s="1"/>
  <c r="B33" i="14" a="1"/>
  <c r="B33" i="14" s="1"/>
  <c r="C6" i="14" a="1"/>
  <c r="C6" i="14" s="1"/>
  <c r="Q32" i="14" a="1"/>
  <c r="Q32" i="14" s="1"/>
  <c r="I32" i="14" a="1"/>
  <c r="I32" i="14" s="1"/>
  <c r="M30" i="14" a="1"/>
  <c r="M30" i="14" s="1"/>
  <c r="Q28" i="14" a="1"/>
  <c r="Q28" i="14" s="1"/>
  <c r="I28" i="14" a="1"/>
  <c r="I28" i="14" s="1"/>
  <c r="M26" i="14" a="1"/>
  <c r="M26" i="14" s="1"/>
  <c r="Q24" i="14" a="1"/>
  <c r="Q24" i="14" s="1"/>
  <c r="I24" i="14" a="1"/>
  <c r="I24" i="14" s="1"/>
  <c r="M22" i="14" a="1"/>
  <c r="M22" i="14" s="1"/>
  <c r="Y24" i="16"/>
  <c r="G54" i="14" a="1"/>
  <c r="G54" i="14" s="1"/>
  <c r="O38" i="14" a="1"/>
  <c r="O38" i="14" s="1"/>
  <c r="G38" i="14" a="1"/>
  <c r="G38" i="14" s="1"/>
  <c r="O34" i="14" a="1"/>
  <c r="O34" i="14" s="1"/>
  <c r="G34" i="14" a="1"/>
  <c r="G34" i="14" s="1"/>
  <c r="S32" i="14" a="1"/>
  <c r="S32" i="14" s="1"/>
  <c r="K32" i="14" a="1"/>
  <c r="K32" i="14" s="1"/>
  <c r="O30" i="14" a="1"/>
  <c r="O30" i="14" s="1"/>
  <c r="S28" i="14" a="1"/>
  <c r="S28" i="14" s="1"/>
  <c r="K28" i="14" a="1"/>
  <c r="K28" i="14" s="1"/>
  <c r="O26" i="14" a="1"/>
  <c r="O26" i="14" s="1"/>
  <c r="S24" i="14" a="1"/>
  <c r="S24" i="14" s="1"/>
  <c r="K24" i="14" a="1"/>
  <c r="K24" i="14" s="1"/>
  <c r="O22" i="14" a="1"/>
  <c r="O22" i="14" s="1"/>
  <c r="R32" i="14" a="1"/>
  <c r="R32" i="14" s="1"/>
  <c r="J32" i="14" a="1"/>
  <c r="J32" i="14" s="1"/>
  <c r="N30" i="14" a="1"/>
  <c r="N30" i="14" s="1"/>
  <c r="R28" i="14" a="1"/>
  <c r="R28" i="14" s="1"/>
  <c r="J28" i="14" a="1"/>
  <c r="J28" i="14" s="1"/>
  <c r="N26" i="14" a="1"/>
  <c r="N26" i="14" s="1"/>
  <c r="R24" i="14" a="1"/>
  <c r="R24" i="14" s="1"/>
  <c r="J24" i="14" a="1"/>
  <c r="J24" i="14" s="1"/>
  <c r="N22" i="14" a="1"/>
  <c r="N22" i="14" s="1"/>
  <c r="T19" i="14" a="1"/>
  <c r="T19" i="14" s="1"/>
  <c r="L19" i="14" a="1"/>
  <c r="L19" i="14" s="1"/>
  <c r="D19" i="14" a="1"/>
  <c r="D19" i="14" s="1"/>
  <c r="T15" i="14" a="1"/>
  <c r="T15" i="14" s="1"/>
  <c r="L15" i="14" a="1"/>
  <c r="L15" i="14" s="1"/>
  <c r="D15" i="14" a="1"/>
  <c r="D15" i="14" s="1"/>
  <c r="T11" i="14" a="1"/>
  <c r="T11" i="14" s="1"/>
  <c r="L11" i="14" a="1"/>
  <c r="L11" i="14" s="1"/>
  <c r="D11" i="14" a="1"/>
  <c r="D11" i="14" s="1"/>
  <c r="T7" i="14" a="1"/>
  <c r="T7" i="14" s="1"/>
  <c r="L7" i="14" a="1"/>
  <c r="L7" i="14" s="1"/>
  <c r="D7" i="14" a="1"/>
  <c r="D7" i="14" s="1"/>
  <c r="Y11" i="16"/>
  <c r="C51" i="14" a="1"/>
  <c r="C51" i="14" s="1"/>
  <c r="O54" i="14" a="1"/>
  <c r="O54" i="14" s="1"/>
  <c r="C49" i="14" a="1"/>
  <c r="C49" i="14" s="1"/>
  <c r="K47" i="14" a="1"/>
  <c r="K47" i="14" s="1"/>
  <c r="S39" i="14" a="1"/>
  <c r="S39" i="14" s="1"/>
  <c r="K39" i="14" a="1"/>
  <c r="K39" i="14" s="1"/>
  <c r="S35" i="14" a="1"/>
  <c r="S35" i="14" s="1"/>
  <c r="K35" i="14" a="1"/>
  <c r="K35" i="14" s="1"/>
  <c r="G42" i="14" a="1"/>
  <c r="G42" i="14" s="1"/>
  <c r="S51" i="14" a="1"/>
  <c r="S51" i="14" s="1"/>
  <c r="K43" i="14" a="1"/>
  <c r="K43" i="14" s="1"/>
  <c r="X27" i="16"/>
  <c r="O50" i="14" a="1"/>
  <c r="O50" i="14" s="1"/>
  <c r="C41" i="14" a="1"/>
  <c r="C41" i="14" s="1"/>
  <c r="S55" i="14" a="1"/>
  <c r="S55" i="14" s="1"/>
  <c r="C55" i="14" a="1"/>
  <c r="C55" i="14" s="1"/>
  <c r="C39" i="14" a="1"/>
  <c r="C39" i="14" s="1"/>
  <c r="O52" i="14" a="1"/>
  <c r="O52" i="14" s="1"/>
  <c r="O48" i="14" a="1"/>
  <c r="O48" i="14" s="1"/>
  <c r="G48" i="14" a="1"/>
  <c r="G48" i="14" s="1"/>
  <c r="O44" i="14" a="1"/>
  <c r="O44" i="14" s="1"/>
  <c r="G44" i="14" a="1"/>
  <c r="G44" i="14" s="1"/>
  <c r="O40" i="14" a="1"/>
  <c r="O40" i="14" s="1"/>
  <c r="G40" i="14" a="1"/>
  <c r="G40" i="14" s="1"/>
  <c r="O36" i="14" a="1"/>
  <c r="O36" i="14" s="1"/>
  <c r="G36" i="14" a="1"/>
  <c r="G36" i="14" s="1"/>
  <c r="M33" i="14" a="1"/>
  <c r="M33" i="14" s="1"/>
  <c r="E33" i="14" a="1"/>
  <c r="E33" i="14" s="1"/>
  <c r="Q31" i="14" a="1"/>
  <c r="Q31" i="14" s="1"/>
  <c r="I31" i="14" a="1"/>
  <c r="I31" i="14" s="1"/>
  <c r="M29" i="14" a="1"/>
  <c r="M29" i="14" s="1"/>
  <c r="Q27" i="14" a="1"/>
  <c r="Q27" i="14" s="1"/>
  <c r="I27" i="14" a="1"/>
  <c r="I27" i="14" s="1"/>
  <c r="M25" i="14" a="1"/>
  <c r="M25" i="14" s="1"/>
  <c r="Q23" i="14" a="1"/>
  <c r="Q23" i="14" s="1"/>
  <c r="I23" i="14" a="1"/>
  <c r="I23" i="14" s="1"/>
  <c r="W46" i="16"/>
  <c r="C43" i="14" a="1"/>
  <c r="C43" i="14" s="1"/>
  <c r="G50" i="14" a="1"/>
  <c r="G50" i="14" s="1"/>
  <c r="O46" i="14" a="1"/>
  <c r="O46" i="14" s="1"/>
  <c r="G46" i="14" a="1"/>
  <c r="G46" i="14" s="1"/>
  <c r="O42" i="14" a="1"/>
  <c r="O42" i="14" s="1"/>
  <c r="K55" i="14" a="1"/>
  <c r="K55" i="14" s="1"/>
  <c r="K51" i="14" a="1"/>
  <c r="K51" i="14" s="1"/>
  <c r="S47" i="14" a="1"/>
  <c r="S47" i="14" s="1"/>
  <c r="S43" i="14" a="1"/>
  <c r="S43" i="14" s="1"/>
  <c r="C47" i="14" a="1"/>
  <c r="C47" i="14" s="1"/>
  <c r="O56" i="14" a="1"/>
  <c r="O56" i="14" s="1"/>
  <c r="G56" i="14" a="1"/>
  <c r="G56" i="14" s="1"/>
  <c r="G52" i="14" a="1"/>
  <c r="G52" i="14" s="1"/>
  <c r="T33" i="14" a="1"/>
  <c r="T33" i="14" s="1"/>
  <c r="L33" i="14" a="1"/>
  <c r="L33" i="14" s="1"/>
  <c r="P31" i="14" a="1"/>
  <c r="P31" i="14" s="1"/>
  <c r="H31" i="14" a="1"/>
  <c r="H31" i="14" s="1"/>
  <c r="T29" i="14" a="1"/>
  <c r="T29" i="14" s="1"/>
  <c r="L29" i="14" a="1"/>
  <c r="L29" i="14" s="1"/>
  <c r="P27" i="14" a="1"/>
  <c r="P27" i="14" s="1"/>
  <c r="H27" i="14" a="1"/>
  <c r="H27" i="14" s="1"/>
  <c r="T25" i="14" a="1"/>
  <c r="T25" i="14" s="1"/>
  <c r="L25" i="14" a="1"/>
  <c r="L25" i="14" s="1"/>
  <c r="P23" i="14" a="1"/>
  <c r="P23" i="14" s="1"/>
  <c r="H23" i="14" a="1"/>
  <c r="H23" i="14" s="1"/>
  <c r="T21" i="14" a="1"/>
  <c r="T21" i="14" s="1"/>
  <c r="L21" i="14" a="1"/>
  <c r="L21" i="14" s="1"/>
  <c r="D21" i="14" a="1"/>
  <c r="D21" i="14" s="1"/>
  <c r="T17" i="14" a="1"/>
  <c r="T17" i="14" s="1"/>
  <c r="L17" i="14" a="1"/>
  <c r="L17" i="14" s="1"/>
  <c r="D17" i="14" a="1"/>
  <c r="D17" i="14" s="1"/>
  <c r="T13" i="14" a="1"/>
  <c r="T13" i="14" s="1"/>
  <c r="L13" i="14" a="1"/>
  <c r="L13" i="14" s="1"/>
  <c r="D13" i="14" a="1"/>
  <c r="D13" i="14" s="1"/>
  <c r="T9" i="14" a="1"/>
  <c r="T9" i="14" s="1"/>
  <c r="L9" i="14" a="1"/>
  <c r="L9" i="14" s="1"/>
  <c r="D9" i="14" a="1"/>
  <c r="D9" i="14" s="1"/>
  <c r="C35" i="14" a="1"/>
  <c r="C35" i="14" s="1"/>
  <c r="C53" i="14" a="1"/>
  <c r="C53" i="14" s="1"/>
  <c r="C45" i="14" a="1"/>
  <c r="C45" i="14" s="1"/>
  <c r="C37" i="14" a="1"/>
  <c r="C37" i="14" s="1"/>
  <c r="E6" i="14" a="1"/>
  <c r="E6" i="14" s="1"/>
  <c r="M6" i="14" a="1"/>
  <c r="M6" i="14" s="1"/>
  <c r="S53" i="14" a="1"/>
  <c r="S53" i="14" s="1"/>
  <c r="K53" i="14" a="1"/>
  <c r="K53" i="14" s="1"/>
  <c r="S49" i="14" a="1"/>
  <c r="S49" i="14" s="1"/>
  <c r="K49" i="14" a="1"/>
  <c r="K49" i="14" s="1"/>
  <c r="S45" i="14" a="1"/>
  <c r="S45" i="14" s="1"/>
  <c r="K45" i="14" a="1"/>
  <c r="K45" i="14" s="1"/>
  <c r="S41" i="14" a="1"/>
  <c r="S41" i="14" s="1"/>
  <c r="K41" i="14" a="1"/>
  <c r="K41" i="14" s="1"/>
  <c r="S37" i="14" a="1"/>
  <c r="S37" i="14" s="1"/>
  <c r="K37" i="14" a="1"/>
  <c r="K37" i="14" s="1"/>
  <c r="E32" i="14" a="1"/>
  <c r="E32" i="14" s="1"/>
  <c r="E24" i="14" a="1"/>
  <c r="E24" i="14" s="1"/>
  <c r="O19" i="14" a="1"/>
  <c r="O19" i="14" s="1"/>
  <c r="G19" i="14" a="1"/>
  <c r="G19" i="14" s="1"/>
  <c r="Q18" i="14" a="1"/>
  <c r="Q18" i="14" s="1"/>
  <c r="I18" i="14" a="1"/>
  <c r="I18" i="14" s="1"/>
  <c r="O15" i="14" a="1"/>
  <c r="O15" i="14" s="1"/>
  <c r="G15" i="14" a="1"/>
  <c r="G15" i="14" s="1"/>
  <c r="O11" i="14" a="1"/>
  <c r="O11" i="14" s="1"/>
  <c r="G11" i="14" a="1"/>
  <c r="G11" i="14" s="1"/>
  <c r="O7" i="14" a="1"/>
  <c r="O7" i="14" s="1"/>
  <c r="G7" i="14" a="1"/>
  <c r="G7" i="14" s="1"/>
  <c r="M3" i="14"/>
  <c r="E3" i="14"/>
  <c r="Y20" i="16"/>
  <c r="Y18" i="16"/>
  <c r="Y16" i="16"/>
  <c r="Y12" i="16"/>
  <c r="Y8" i="16"/>
  <c r="X30" i="16"/>
  <c r="X22" i="16"/>
  <c r="Y37" i="16"/>
  <c r="Q33" i="14" a="1"/>
  <c r="Q33" i="14" s="1"/>
  <c r="D29" i="22"/>
  <c r="Y31" i="16"/>
  <c r="D16" i="22"/>
  <c r="Y10" i="16"/>
  <c r="D8" i="22"/>
  <c r="D4" i="22"/>
  <c r="W6" i="16"/>
  <c r="W27" i="16"/>
  <c r="I33" i="14" a="1"/>
  <c r="I33" i="14" s="1"/>
  <c r="M31" i="14" a="1"/>
  <c r="M31" i="14" s="1"/>
  <c r="X14" i="16"/>
  <c r="D12" i="22"/>
  <c r="Q29" i="14" a="1"/>
  <c r="Q29" i="14" s="1"/>
  <c r="I25" i="14" a="1"/>
  <c r="I25" i="14" s="1"/>
  <c r="Q17" i="14" a="1"/>
  <c r="Q17" i="14" s="1"/>
  <c r="Q13" i="14" a="1"/>
  <c r="Q13" i="14" s="1"/>
  <c r="I13" i="14" a="1"/>
  <c r="I13" i="14" s="1"/>
  <c r="Q9" i="14" a="1"/>
  <c r="Q9" i="14" s="1"/>
  <c r="I9" i="14" a="1"/>
  <c r="I9" i="14" s="1"/>
  <c r="B25" i="14" a="1"/>
  <c r="B25" i="14" s="1"/>
  <c r="B50" i="14" a="1"/>
  <c r="B50" i="14" s="1"/>
  <c r="B42" i="14" a="1"/>
  <c r="B42" i="14" s="1"/>
  <c r="B34" i="14" a="1"/>
  <c r="B34" i="14" s="1"/>
  <c r="C50" i="14" a="1"/>
  <c r="C50" i="14" s="1"/>
  <c r="C42" i="14" a="1"/>
  <c r="C42" i="14" s="1"/>
  <c r="C34" i="14" a="1"/>
  <c r="C34" i="14" s="1"/>
  <c r="C26" i="14" a="1"/>
  <c r="C26" i="14" s="1"/>
  <c r="C18" i="14" a="1"/>
  <c r="C18" i="14" s="1"/>
  <c r="C10" i="14" a="1"/>
  <c r="C10" i="14" s="1"/>
  <c r="R56" i="14" a="1"/>
  <c r="R56" i="14" s="1"/>
  <c r="J56" i="14" a="1"/>
  <c r="J56" i="14" s="1"/>
  <c r="P53" i="14" a="1"/>
  <c r="P53" i="14" s="1"/>
  <c r="H53" i="14" a="1"/>
  <c r="H53" i="14" s="1"/>
  <c r="R52" i="14" a="1"/>
  <c r="R52" i="14" s="1"/>
  <c r="J52" i="14" a="1"/>
  <c r="J52" i="14" s="1"/>
  <c r="P49" i="14" a="1"/>
  <c r="P49" i="14" s="1"/>
  <c r="H49" i="14" a="1"/>
  <c r="H49" i="14" s="1"/>
  <c r="R48" i="14" a="1"/>
  <c r="R48" i="14" s="1"/>
  <c r="J48" i="14" a="1"/>
  <c r="J48" i="14" s="1"/>
  <c r="P45" i="14" a="1"/>
  <c r="P45" i="14" s="1"/>
  <c r="H45" i="14" a="1"/>
  <c r="H45" i="14" s="1"/>
  <c r="R44" i="14" a="1"/>
  <c r="R44" i="14" s="1"/>
  <c r="J44" i="14" a="1"/>
  <c r="J44" i="14" s="1"/>
  <c r="P41" i="14" a="1"/>
  <c r="P41" i="14" s="1"/>
  <c r="H41" i="14" a="1"/>
  <c r="H41" i="14" s="1"/>
  <c r="R40" i="14" a="1"/>
  <c r="R40" i="14" s="1"/>
  <c r="J40" i="14" a="1"/>
  <c r="J40" i="14" s="1"/>
  <c r="P37" i="14" a="1"/>
  <c r="P37" i="14" s="1"/>
  <c r="H37" i="14" a="1"/>
  <c r="H37" i="14" s="1"/>
  <c r="R36" i="14" a="1"/>
  <c r="R36" i="14" s="1"/>
  <c r="J36" i="14" a="1"/>
  <c r="J36" i="14" s="1"/>
  <c r="P33" i="14" a="1"/>
  <c r="P33" i="14" s="1"/>
  <c r="H33" i="14" a="1"/>
  <c r="H33" i="14" s="1"/>
  <c r="T31" i="14" a="1"/>
  <c r="T31" i="14" s="1"/>
  <c r="L31" i="14" a="1"/>
  <c r="L31" i="14" s="1"/>
  <c r="D31" i="14" a="1"/>
  <c r="D31" i="14" s="1"/>
  <c r="P29" i="14" a="1"/>
  <c r="P29" i="14" s="1"/>
  <c r="H29" i="14" a="1"/>
  <c r="H29" i="14" s="1"/>
  <c r="T27" i="14" a="1"/>
  <c r="T27" i="14" s="1"/>
  <c r="L27" i="14" a="1"/>
  <c r="L27" i="14" s="1"/>
  <c r="D27" i="14" a="1"/>
  <c r="D27" i="14" s="1"/>
  <c r="P25" i="14" a="1"/>
  <c r="P25" i="14" s="1"/>
  <c r="H25" i="14" a="1"/>
  <c r="H25" i="14" s="1"/>
  <c r="T23" i="14" a="1"/>
  <c r="T23" i="14" s="1"/>
  <c r="L23" i="14" a="1"/>
  <c r="L23" i="14" s="1"/>
  <c r="P21" i="14" a="1"/>
  <c r="P21" i="14" s="1"/>
  <c r="H21" i="14" a="1"/>
  <c r="H21" i="14" s="1"/>
  <c r="P17" i="14" a="1"/>
  <c r="P17" i="14" s="1"/>
  <c r="H17" i="14" a="1"/>
  <c r="H17" i="14" s="1"/>
  <c r="P13" i="14" a="1"/>
  <c r="P13" i="14" s="1"/>
  <c r="H13" i="14" a="1"/>
  <c r="H13" i="14" s="1"/>
  <c r="P9" i="14" a="1"/>
  <c r="P9" i="14" s="1"/>
  <c r="H9" i="14" a="1"/>
  <c r="H9" i="14" s="1"/>
  <c r="R3" i="14"/>
  <c r="J3" i="14"/>
  <c r="X6" i="16"/>
  <c r="W14" i="16"/>
  <c r="Y55" i="16"/>
  <c r="Y47" i="16"/>
  <c r="X45" i="16"/>
  <c r="X43" i="16"/>
  <c r="Y41" i="16"/>
  <c r="X35" i="16"/>
  <c r="O49" i="14" a="1"/>
  <c r="O49" i="14" s="1"/>
  <c r="G41" i="14" a="1"/>
  <c r="G41" i="14" s="1"/>
  <c r="S31" i="14" a="1"/>
  <c r="S31" i="14" s="1"/>
  <c r="K31" i="14" a="1"/>
  <c r="K31" i="14" s="1"/>
  <c r="O29" i="14" a="1"/>
  <c r="O29" i="14" s="1"/>
  <c r="G29" i="14" a="1"/>
  <c r="G29" i="14" s="1"/>
  <c r="S27" i="14" a="1"/>
  <c r="S27" i="14" s="1"/>
  <c r="K27" i="14" a="1"/>
  <c r="K27" i="14" s="1"/>
  <c r="O25" i="14" a="1"/>
  <c r="O25" i="14" s="1"/>
  <c r="S23" i="14" a="1"/>
  <c r="S23" i="14" s="1"/>
  <c r="K23" i="14" a="1"/>
  <c r="K23" i="14" s="1"/>
  <c r="O21" i="14" a="1"/>
  <c r="O21" i="14" s="1"/>
  <c r="G21" i="14" a="1"/>
  <c r="G21" i="14" s="1"/>
  <c r="O17" i="14" a="1"/>
  <c r="O17" i="14" s="1"/>
  <c r="G17" i="14" a="1"/>
  <c r="G17" i="14" s="1"/>
  <c r="O13" i="14" a="1"/>
  <c r="O13" i="14" s="1"/>
  <c r="G13" i="14" a="1"/>
  <c r="G13" i="14" s="1"/>
  <c r="O9" i="14" a="1"/>
  <c r="O9" i="14" s="1"/>
  <c r="G9" i="14" a="1"/>
  <c r="G9" i="14" s="1"/>
  <c r="E27" i="14" a="1"/>
  <c r="E27" i="14" s="1"/>
  <c r="Q25" i="14" a="1"/>
  <c r="Q25" i="14" s="1"/>
  <c r="C25" i="14" a="1"/>
  <c r="C25" i="14" s="1"/>
  <c r="O45" i="14" a="1"/>
  <c r="O45" i="14" s="1"/>
  <c r="G33" i="14" a="1"/>
  <c r="G33" i="14" s="1"/>
  <c r="B56" i="14" a="1"/>
  <c r="B56" i="14" s="1"/>
  <c r="B40" i="14" a="1"/>
  <c r="B40" i="14" s="1"/>
  <c r="C48" i="14" a="1"/>
  <c r="C48" i="14" s="1"/>
  <c r="C8" i="14" a="1"/>
  <c r="C8" i="14" s="1"/>
  <c r="L54" i="14" a="1"/>
  <c r="L54" i="14" s="1"/>
  <c r="F53" i="14" a="1"/>
  <c r="F53" i="14" s="1"/>
  <c r="T50" i="14" a="1"/>
  <c r="T50" i="14" s="1"/>
  <c r="L50" i="14" a="1"/>
  <c r="L50" i="14" s="1"/>
  <c r="D50" i="14" a="1"/>
  <c r="D50" i="14" s="1"/>
  <c r="N49" i="14" a="1"/>
  <c r="N49" i="14" s="1"/>
  <c r="F49" i="14" a="1"/>
  <c r="F49" i="14" s="1"/>
  <c r="T46" i="14" a="1"/>
  <c r="T46" i="14" s="1"/>
  <c r="L46" i="14" a="1"/>
  <c r="L46" i="14" s="1"/>
  <c r="D46" i="14" a="1"/>
  <c r="D46" i="14" s="1"/>
  <c r="N45" i="14" a="1"/>
  <c r="N45" i="14" s="1"/>
  <c r="F45" i="14" a="1"/>
  <c r="F45" i="14" s="1"/>
  <c r="T42" i="14" a="1"/>
  <c r="T42" i="14" s="1"/>
  <c r="L42" i="14" a="1"/>
  <c r="L42" i="14" s="1"/>
  <c r="D42" i="14" a="1"/>
  <c r="D42" i="14" s="1"/>
  <c r="N41" i="14" a="1"/>
  <c r="N41" i="14" s="1"/>
  <c r="F41" i="14" a="1"/>
  <c r="F41" i="14" s="1"/>
  <c r="T38" i="14" a="1"/>
  <c r="T38" i="14" s="1"/>
  <c r="L38" i="14" a="1"/>
  <c r="L38" i="14" s="1"/>
  <c r="D38" i="14" a="1"/>
  <c r="D38" i="14" s="1"/>
  <c r="N37" i="14" a="1"/>
  <c r="N37" i="14" s="1"/>
  <c r="F37" i="14" a="1"/>
  <c r="F37" i="14" s="1"/>
  <c r="T34" i="14" a="1"/>
  <c r="T34" i="14" s="1"/>
  <c r="L34" i="14" a="1"/>
  <c r="L34" i="14" s="1"/>
  <c r="D34" i="14" a="1"/>
  <c r="D34" i="14" s="1"/>
  <c r="F33" i="14" a="1"/>
  <c r="F33" i="14" s="1"/>
  <c r="D26" i="14" a="1"/>
  <c r="D26" i="14" s="1"/>
  <c r="D22" i="14" a="1"/>
  <c r="D22" i="14" s="1"/>
  <c r="T18" i="14" a="1"/>
  <c r="T18" i="14" s="1"/>
  <c r="L18" i="14" a="1"/>
  <c r="L18" i="14" s="1"/>
  <c r="D18" i="14" a="1"/>
  <c r="D18" i="14" s="1"/>
  <c r="T14" i="14" a="1"/>
  <c r="T14" i="14" s="1"/>
  <c r="L14" i="14" a="1"/>
  <c r="L14" i="14" s="1"/>
  <c r="D14" i="14" a="1"/>
  <c r="D14" i="14" s="1"/>
  <c r="T10" i="14" a="1"/>
  <c r="T10" i="14" s="1"/>
  <c r="L10" i="14" a="1"/>
  <c r="L10" i="14" s="1"/>
  <c r="D10" i="14" a="1"/>
  <c r="D10" i="14" s="1"/>
  <c r="P3" i="14"/>
  <c r="W11" i="16"/>
  <c r="Q21" i="14" a="1"/>
  <c r="Q21" i="14" s="1"/>
  <c r="O53" i="14" a="1"/>
  <c r="O53" i="14" s="1"/>
  <c r="G53" i="14" a="1"/>
  <c r="G53" i="14" s="1"/>
  <c r="O37" i="14" a="1"/>
  <c r="O37" i="14" s="1"/>
  <c r="B48" i="14" a="1"/>
  <c r="B48" i="14" s="1"/>
  <c r="C56" i="14" a="1"/>
  <c r="C56" i="14" s="1"/>
  <c r="C40" i="14" a="1"/>
  <c r="C40" i="14" s="1"/>
  <c r="D54" i="14" a="1"/>
  <c r="D54" i="14" s="1"/>
  <c r="S54" i="14" a="1"/>
  <c r="S54" i="14" s="1"/>
  <c r="S50" i="14" a="1"/>
  <c r="S50" i="14" s="1"/>
  <c r="K50" i="14" a="1"/>
  <c r="K50" i="14" s="1"/>
  <c r="S46" i="14" a="1"/>
  <c r="S46" i="14" s="1"/>
  <c r="K46" i="14" a="1"/>
  <c r="K46" i="14" s="1"/>
  <c r="S42" i="14" a="1"/>
  <c r="S42" i="14" s="1"/>
  <c r="K42" i="14" a="1"/>
  <c r="K42" i="14" s="1"/>
  <c r="S38" i="14" a="1"/>
  <c r="S38" i="14" s="1"/>
  <c r="K38" i="14" a="1"/>
  <c r="K38" i="14" s="1"/>
  <c r="S34" i="14" a="1"/>
  <c r="S34" i="14" s="1"/>
  <c r="K34" i="14" a="1"/>
  <c r="K34" i="14" s="1"/>
  <c r="O32" i="14" a="1"/>
  <c r="O32" i="14" s="1"/>
  <c r="S30" i="14" a="1"/>
  <c r="S30" i="14" s="1"/>
  <c r="K30" i="14" a="1"/>
  <c r="K30" i="14" s="1"/>
  <c r="O28" i="14" a="1"/>
  <c r="O28" i="14" s="1"/>
  <c r="G28" i="14" a="1"/>
  <c r="G28" i="14" s="1"/>
  <c r="S26" i="14" a="1"/>
  <c r="S26" i="14" s="1"/>
  <c r="K26" i="14" a="1"/>
  <c r="K26" i="14" s="1"/>
  <c r="O24" i="14" a="1"/>
  <c r="O24" i="14" s="1"/>
  <c r="G24" i="14" a="1"/>
  <c r="G24" i="14" s="1"/>
  <c r="S22" i="14" a="1"/>
  <c r="S22" i="14" s="1"/>
  <c r="K22" i="14" a="1"/>
  <c r="K22" i="14" s="1"/>
  <c r="M21" i="14" a="1"/>
  <c r="M21" i="14" s="1"/>
  <c r="E21" i="14" a="1"/>
  <c r="E21" i="14" s="1"/>
  <c r="Q19" i="14" a="1"/>
  <c r="Q19" i="14" s="1"/>
  <c r="I19" i="14" a="1"/>
  <c r="I19" i="14" s="1"/>
  <c r="S18" i="14" a="1"/>
  <c r="S18" i="14" s="1"/>
  <c r="K18" i="14" a="1"/>
  <c r="K18" i="14" s="1"/>
  <c r="M17" i="14" a="1"/>
  <c r="M17" i="14" s="1"/>
  <c r="E17" i="14" a="1"/>
  <c r="E17" i="14" s="1"/>
  <c r="Q15" i="14" a="1"/>
  <c r="Q15" i="14" s="1"/>
  <c r="I15" i="14" a="1"/>
  <c r="I15" i="14" s="1"/>
  <c r="S14" i="14" a="1"/>
  <c r="S14" i="14" s="1"/>
  <c r="K14" i="14" a="1"/>
  <c r="K14" i="14" s="1"/>
  <c r="M13" i="14" a="1"/>
  <c r="M13" i="14" s="1"/>
  <c r="E13" i="14" a="1"/>
  <c r="E13" i="14" s="1"/>
  <c r="Q11" i="14" a="1"/>
  <c r="Q11" i="14" s="1"/>
  <c r="I11" i="14" a="1"/>
  <c r="I11" i="14" s="1"/>
  <c r="S10" i="14" a="1"/>
  <c r="S10" i="14" s="1"/>
  <c r="K10" i="14" a="1"/>
  <c r="K10" i="14" s="1"/>
  <c r="M9" i="14" a="1"/>
  <c r="M9" i="14" s="1"/>
  <c r="E9" i="14" a="1"/>
  <c r="E9" i="14" s="1"/>
  <c r="Q7" i="14" a="1"/>
  <c r="Q7" i="14" s="1"/>
  <c r="I7" i="14" a="1"/>
  <c r="I7" i="14" s="1"/>
  <c r="Y19" i="16"/>
  <c r="W53" i="16"/>
  <c r="W35" i="16"/>
  <c r="I29" i="14" a="1"/>
  <c r="I29" i="14" s="1"/>
  <c r="M27" i="14" a="1"/>
  <c r="M27" i="14" s="1"/>
  <c r="M23" i="14" a="1"/>
  <c r="M23" i="14" s="1"/>
  <c r="I21" i="14" a="1"/>
  <c r="I21" i="14" s="1"/>
  <c r="I17" i="14" a="1"/>
  <c r="I17" i="14" s="1"/>
  <c r="G49" i="14" a="1"/>
  <c r="G49" i="14" s="1"/>
  <c r="G45" i="14" a="1"/>
  <c r="G45" i="14" s="1"/>
  <c r="O41" i="14" a="1"/>
  <c r="O41" i="14" s="1"/>
  <c r="G37" i="14" a="1"/>
  <c r="G37" i="14" s="1"/>
  <c r="O33" i="14" a="1"/>
  <c r="O33" i="14" s="1"/>
  <c r="C16" i="14" a="1"/>
  <c r="C16" i="14" s="1"/>
  <c r="T54" i="14" a="1"/>
  <c r="T54" i="14" s="1"/>
  <c r="N53" i="14" a="1"/>
  <c r="N53" i="14" s="1"/>
  <c r="C31" i="14" a="1"/>
  <c r="C31" i="14" s="1"/>
  <c r="K54" i="14" a="1"/>
  <c r="K54" i="14" s="1"/>
  <c r="B54" i="14" a="1"/>
  <c r="B54" i="14" s="1"/>
  <c r="B46" i="14" a="1"/>
  <c r="B46" i="14" s="1"/>
  <c r="B38" i="14" a="1"/>
  <c r="B38" i="14" s="1"/>
  <c r="B30" i="14" a="1"/>
  <c r="B30" i="14" s="1"/>
  <c r="C54" i="14" a="1"/>
  <c r="C54" i="14" s="1"/>
  <c r="C46" i="14" a="1"/>
  <c r="C46" i="14" s="1"/>
  <c r="C38" i="14" a="1"/>
  <c r="C38" i="14" s="1"/>
  <c r="C30" i="14" a="1"/>
  <c r="C30" i="14" s="1"/>
  <c r="C22" i="14" a="1"/>
  <c r="C22" i="14" s="1"/>
  <c r="C14" i="14" a="1"/>
  <c r="C14" i="14" s="1"/>
  <c r="P55" i="14" a="1"/>
  <c r="P55" i="14" s="1"/>
  <c r="H55" i="14" a="1"/>
  <c r="H55" i="14" s="1"/>
  <c r="R54" i="14" a="1"/>
  <c r="R54" i="14" s="1"/>
  <c r="J54" i="14" a="1"/>
  <c r="J54" i="14" s="1"/>
  <c r="P51" i="14" a="1"/>
  <c r="P51" i="14" s="1"/>
  <c r="H51" i="14" a="1"/>
  <c r="H51" i="14" s="1"/>
  <c r="R50" i="14" a="1"/>
  <c r="R50" i="14" s="1"/>
  <c r="J50" i="14" a="1"/>
  <c r="J50" i="14" s="1"/>
  <c r="P47" i="14" a="1"/>
  <c r="P47" i="14" s="1"/>
  <c r="H47" i="14" a="1"/>
  <c r="H47" i="14" s="1"/>
  <c r="R46" i="14" a="1"/>
  <c r="R46" i="14" s="1"/>
  <c r="J46" i="14" a="1"/>
  <c r="J46" i="14" s="1"/>
  <c r="P43" i="14" a="1"/>
  <c r="P43" i="14" s="1"/>
  <c r="H43" i="14" a="1"/>
  <c r="H43" i="14" s="1"/>
  <c r="R42" i="14" a="1"/>
  <c r="R42" i="14" s="1"/>
  <c r="J42" i="14" a="1"/>
  <c r="J42" i="14" s="1"/>
  <c r="P39" i="14" a="1"/>
  <c r="P39" i="14" s="1"/>
  <c r="H39" i="14" a="1"/>
  <c r="H39" i="14" s="1"/>
  <c r="R38" i="14" a="1"/>
  <c r="R38" i="14" s="1"/>
  <c r="J38" i="14" a="1"/>
  <c r="J38" i="14" s="1"/>
  <c r="P35" i="14" a="1"/>
  <c r="P35" i="14" s="1"/>
  <c r="H35" i="14" a="1"/>
  <c r="H35" i="14" s="1"/>
  <c r="R34" i="14" a="1"/>
  <c r="R34" i="14" s="1"/>
  <c r="J34" i="14" a="1"/>
  <c r="J34" i="14" s="1"/>
  <c r="D33" i="14" a="1"/>
  <c r="D33" i="14" s="1"/>
  <c r="N32" i="14" a="1"/>
  <c r="N32" i="14" s="1"/>
  <c r="F32" i="14" a="1"/>
  <c r="F32" i="14" s="1"/>
  <c r="R30" i="14" a="1"/>
  <c r="R30" i="14" s="1"/>
  <c r="J30" i="14" a="1"/>
  <c r="J30" i="14" s="1"/>
  <c r="N28" i="14" a="1"/>
  <c r="N28" i="14" s="1"/>
  <c r="F28" i="14" a="1"/>
  <c r="F28" i="14" s="1"/>
  <c r="R26" i="14" a="1"/>
  <c r="R26" i="14" s="1"/>
  <c r="J26" i="14" a="1"/>
  <c r="J26" i="14" s="1"/>
  <c r="N24" i="14" a="1"/>
  <c r="N24" i="14" s="1"/>
  <c r="R22" i="14" a="1"/>
  <c r="R22" i="14" s="1"/>
  <c r="J22" i="14" a="1"/>
  <c r="J22" i="14" s="1"/>
  <c r="P19" i="14" a="1"/>
  <c r="P19" i="14" s="1"/>
  <c r="H19" i="14" a="1"/>
  <c r="H19" i="14" s="1"/>
  <c r="P15" i="14" a="1"/>
  <c r="P15" i="14" s="1"/>
  <c r="H15" i="14" a="1"/>
  <c r="H15" i="14" s="1"/>
  <c r="P11" i="14" a="1"/>
  <c r="P11" i="14" s="1"/>
  <c r="H11" i="14" a="1"/>
  <c r="H11" i="14" s="1"/>
  <c r="P7" i="14" a="1"/>
  <c r="P7" i="14" s="1"/>
  <c r="H7" i="14" a="1"/>
  <c r="H7" i="14" s="1"/>
  <c r="N3" i="14"/>
  <c r="F3" i="14"/>
  <c r="W19" i="16"/>
  <c r="Y56" i="16"/>
  <c r="X54" i="16"/>
  <c r="X52" i="16"/>
  <c r="Y50" i="16"/>
  <c r="Y48" i="16"/>
  <c r="X46" i="16"/>
  <c r="X44" i="16"/>
  <c r="Y40" i="16"/>
  <c r="X38" i="16"/>
  <c r="Y36" i="16"/>
  <c r="X34" i="16"/>
  <c r="B22" i="14" a="1"/>
  <c r="B22" i="14" s="1"/>
  <c r="B14" i="14" a="1"/>
  <c r="B14" i="14" s="1"/>
  <c r="B47" i="14" a="1"/>
  <c r="B47" i="14" s="1"/>
  <c r="K6" i="14" a="1"/>
  <c r="K6" i="14" s="1"/>
  <c r="S6" i="14" a="1"/>
  <c r="S6" i="14" s="1"/>
  <c r="E29" i="14" a="1"/>
  <c r="E29" i="14" s="1"/>
  <c r="B8" i="14" a="1"/>
  <c r="B8" i="14" s="1"/>
  <c r="B55" i="14" a="1"/>
  <c r="B55" i="14" s="1"/>
  <c r="B39" i="14" a="1"/>
  <c r="B39" i="14" s="1"/>
  <c r="N56" i="14" a="1"/>
  <c r="N56" i="14" s="1"/>
  <c r="F56" i="14" a="1"/>
  <c r="F56" i="14" s="1"/>
  <c r="N52" i="14" a="1"/>
  <c r="N52" i="14" s="1"/>
  <c r="F52" i="14" a="1"/>
  <c r="F52" i="14" s="1"/>
  <c r="N48" i="14" a="1"/>
  <c r="N48" i="14" s="1"/>
  <c r="F48" i="14" a="1"/>
  <c r="F48" i="14" s="1"/>
  <c r="N44" i="14" a="1"/>
  <c r="N44" i="14" s="1"/>
  <c r="F44" i="14" a="1"/>
  <c r="F44" i="14" s="1"/>
  <c r="N40" i="14" a="1"/>
  <c r="N40" i="14" s="1"/>
  <c r="F40" i="14" a="1"/>
  <c r="F40" i="14" s="1"/>
  <c r="N36" i="14" a="1"/>
  <c r="N36" i="14" s="1"/>
  <c r="F36" i="14" a="1"/>
  <c r="F36" i="14" s="1"/>
  <c r="D29" i="14" a="1"/>
  <c r="D29" i="14" s="1"/>
  <c r="F24" i="14" a="1"/>
  <c r="F24" i="14" s="1"/>
  <c r="R18" i="14" a="1"/>
  <c r="R18" i="14" s="1"/>
  <c r="J18" i="14" a="1"/>
  <c r="J18" i="14" s="1"/>
  <c r="N16" i="14" a="1"/>
  <c r="N16" i="14" s="1"/>
  <c r="F16" i="14" a="1"/>
  <c r="F16" i="14" s="1"/>
  <c r="R14" i="14" a="1"/>
  <c r="R14" i="14" s="1"/>
  <c r="J14" i="14" a="1"/>
  <c r="J14" i="14" s="1"/>
  <c r="N12" i="14" a="1"/>
  <c r="N12" i="14" s="1"/>
  <c r="F12" i="14" a="1"/>
  <c r="F12" i="14" s="1"/>
  <c r="R10" i="14" a="1"/>
  <c r="R10" i="14" s="1"/>
  <c r="J10" i="14" a="1"/>
  <c r="J10" i="14" s="1"/>
  <c r="N8" i="14" a="1"/>
  <c r="N8" i="14" s="1"/>
  <c r="F8" i="14" a="1"/>
  <c r="F8" i="14" s="1"/>
  <c r="X11" i="16"/>
  <c r="X19" i="16"/>
  <c r="Y32" i="16"/>
  <c r="Y39" i="16"/>
  <c r="D43" i="22"/>
  <c r="D39" i="22"/>
  <c r="D31" i="22"/>
  <c r="D27" i="22"/>
  <c r="D19" i="22"/>
  <c r="D15" i="22"/>
  <c r="D11" i="22"/>
  <c r="D7" i="22"/>
  <c r="Q14" i="14" a="1"/>
  <c r="Q14" i="14" s="1"/>
  <c r="I14" i="14" a="1"/>
  <c r="I14" i="14" s="1"/>
  <c r="Q10" i="14" a="1"/>
  <c r="Q10" i="14" s="1"/>
  <c r="I10" i="14" a="1"/>
  <c r="I10" i="14" s="1"/>
  <c r="X13" i="16"/>
  <c r="X21" i="16"/>
  <c r="W52" i="16"/>
  <c r="R33" i="14" a="1"/>
  <c r="R33" i="14" s="1"/>
  <c r="J33" i="14" a="1"/>
  <c r="J33" i="14" s="1"/>
  <c r="N31" i="14" a="1"/>
  <c r="N31" i="14" s="1"/>
  <c r="R29" i="14" a="1"/>
  <c r="R29" i="14" s="1"/>
  <c r="J29" i="14" a="1"/>
  <c r="J29" i="14" s="1"/>
  <c r="D28" i="14" a="1"/>
  <c r="D28" i="14" s="1"/>
  <c r="N27" i="14" a="1"/>
  <c r="N27" i="14" s="1"/>
  <c r="R25" i="14" a="1"/>
  <c r="R25" i="14" s="1"/>
  <c r="J25" i="14" a="1"/>
  <c r="J25" i="14" s="1"/>
  <c r="N23" i="14" a="1"/>
  <c r="N23" i="14" s="1"/>
  <c r="N19" i="14" a="1"/>
  <c r="N19" i="14" s="1"/>
  <c r="F19" i="14" a="1"/>
  <c r="F19" i="14" s="1"/>
  <c r="N15" i="14" a="1"/>
  <c r="N15" i="14" s="1"/>
  <c r="F15" i="14" a="1"/>
  <c r="F15" i="14" s="1"/>
  <c r="N11" i="14" a="1"/>
  <c r="N11" i="14" s="1"/>
  <c r="F11" i="14" a="1"/>
  <c r="F11" i="14" s="1"/>
  <c r="N7" i="14" a="1"/>
  <c r="N7" i="14" s="1"/>
  <c r="F7" i="14" a="1"/>
  <c r="F7" i="14" s="1"/>
  <c r="T3" i="14"/>
  <c r="L3" i="14"/>
  <c r="D3" i="14"/>
  <c r="Y13" i="16"/>
  <c r="Y21" i="16"/>
  <c r="X36" i="16"/>
  <c r="D54" i="22"/>
  <c r="D50" i="22"/>
  <c r="D46" i="22"/>
  <c r="D42" i="22"/>
  <c r="D38" i="22"/>
  <c r="D34" i="22"/>
  <c r="D22" i="22"/>
  <c r="D18" i="22"/>
  <c r="D14" i="22"/>
  <c r="D10" i="22"/>
  <c r="D6" i="22"/>
  <c r="M15" i="14" a="1"/>
  <c r="M15" i="14" s="1"/>
  <c r="E15" i="14" a="1"/>
  <c r="E15" i="14" s="1"/>
  <c r="M11" i="14" a="1"/>
  <c r="M11" i="14" s="1"/>
  <c r="E11" i="14" a="1"/>
  <c r="E11" i="14" s="1"/>
  <c r="M7" i="14" a="1"/>
  <c r="M7" i="14" s="1"/>
  <c r="E7" i="14" a="1"/>
  <c r="E7" i="14" s="1"/>
  <c r="S3" i="14"/>
  <c r="K3" i="14"/>
  <c r="C3" i="14"/>
  <c r="W54" i="16"/>
  <c r="W25" i="16"/>
  <c r="W37" i="16"/>
  <c r="G30" i="14" a="1"/>
  <c r="G30" i="14" s="1"/>
  <c r="N54" i="14" a="1"/>
  <c r="N54" i="14" s="1"/>
  <c r="F54" i="14" a="1"/>
  <c r="F54" i="14" s="1"/>
  <c r="N50" i="14" a="1"/>
  <c r="N50" i="14" s="1"/>
  <c r="F50" i="14" a="1"/>
  <c r="F50" i="14" s="1"/>
  <c r="N46" i="14" a="1"/>
  <c r="N46" i="14" s="1"/>
  <c r="F46" i="14" a="1"/>
  <c r="F46" i="14" s="1"/>
  <c r="N42" i="14" a="1"/>
  <c r="N42" i="14" s="1"/>
  <c r="F42" i="14" a="1"/>
  <c r="F42" i="14" s="1"/>
  <c r="N38" i="14" a="1"/>
  <c r="N38" i="14" s="1"/>
  <c r="F38" i="14" a="1"/>
  <c r="F38" i="14" s="1"/>
  <c r="N34" i="14" a="1"/>
  <c r="N34" i="14" s="1"/>
  <c r="F34" i="14" a="1"/>
  <c r="F34" i="14" s="1"/>
  <c r="F30" i="14" a="1"/>
  <c r="F30" i="14" s="1"/>
  <c r="D23" i="14" a="1"/>
  <c r="D23" i="14" s="1"/>
  <c r="F22" i="14" a="1"/>
  <c r="F22" i="14" s="1"/>
  <c r="N18" i="14" a="1"/>
  <c r="N18" i="14" s="1"/>
  <c r="F18" i="14" a="1"/>
  <c r="F18" i="14" s="1"/>
  <c r="R16" i="14" a="1"/>
  <c r="R16" i="14" s="1"/>
  <c r="J16" i="14" a="1"/>
  <c r="J16" i="14" s="1"/>
  <c r="N14" i="14" a="1"/>
  <c r="N14" i="14" s="1"/>
  <c r="F14" i="14" a="1"/>
  <c r="F14" i="14" s="1"/>
  <c r="R12" i="14" a="1"/>
  <c r="R12" i="14" s="1"/>
  <c r="J12" i="14" a="1"/>
  <c r="J12" i="14" s="1"/>
  <c r="N10" i="14" a="1"/>
  <c r="N10" i="14" s="1"/>
  <c r="F10" i="14" a="1"/>
  <c r="F10" i="14" s="1"/>
  <c r="R8" i="14" a="1"/>
  <c r="R8" i="14" s="1"/>
  <c r="J8" i="14" a="1"/>
  <c r="J8" i="14" s="1"/>
  <c r="W38" i="16"/>
  <c r="X51" i="16"/>
  <c r="D53" i="22"/>
  <c r="D45" i="22"/>
  <c r="D41" i="22"/>
  <c r="D33" i="22"/>
  <c r="D25" i="22"/>
  <c r="D21" i="22"/>
  <c r="D13" i="22"/>
  <c r="D5" i="22"/>
  <c r="E26" i="14" a="1"/>
  <c r="E26" i="14" s="1"/>
  <c r="G25" i="14" a="1"/>
  <c r="G25" i="14" s="1"/>
  <c r="E22" i="14" a="1"/>
  <c r="E22" i="14" s="1"/>
  <c r="S19" i="14" a="1"/>
  <c r="S19" i="14" s="1"/>
  <c r="K19" i="14" a="1"/>
  <c r="K19" i="14" s="1"/>
  <c r="M18" i="14" a="1"/>
  <c r="M18" i="14" s="1"/>
  <c r="E18" i="14" a="1"/>
  <c r="E18" i="14" s="1"/>
  <c r="Q16" i="14" a="1"/>
  <c r="Q16" i="14" s="1"/>
  <c r="I16" i="14" a="1"/>
  <c r="I16" i="14" s="1"/>
  <c r="S15" i="14" a="1"/>
  <c r="S15" i="14" s="1"/>
  <c r="K15" i="14" a="1"/>
  <c r="K15" i="14" s="1"/>
  <c r="M14" i="14" a="1"/>
  <c r="M14" i="14" s="1"/>
  <c r="E14" i="14" a="1"/>
  <c r="E14" i="14" s="1"/>
  <c r="Q12" i="14" a="1"/>
  <c r="Q12" i="14" s="1"/>
  <c r="I12" i="14" a="1"/>
  <c r="I12" i="14" s="1"/>
  <c r="S11" i="14" a="1"/>
  <c r="S11" i="14" s="1"/>
  <c r="K11" i="14" a="1"/>
  <c r="K11" i="14" s="1"/>
  <c r="M10" i="14" a="1"/>
  <c r="M10" i="14" s="1"/>
  <c r="E10" i="14" a="1"/>
  <c r="E10" i="14" s="1"/>
  <c r="Q8" i="14" a="1"/>
  <c r="Q8" i="14" s="1"/>
  <c r="I8" i="14" a="1"/>
  <c r="I8" i="14" s="1"/>
  <c r="S7" i="14" a="1"/>
  <c r="S7" i="14" s="1"/>
  <c r="K7" i="14" a="1"/>
  <c r="K7" i="14" s="1"/>
  <c r="Q3" i="14"/>
  <c r="I3" i="14"/>
  <c r="Y27" i="16"/>
  <c r="W44" i="16"/>
  <c r="B20" i="14" a="1"/>
  <c r="B20" i="14" s="1"/>
  <c r="C54" i="22"/>
  <c r="U56" i="14" a="1"/>
  <c r="U56" i="14" s="1"/>
  <c r="Y56" i="14" s="1"/>
  <c r="U15" i="14" a="1"/>
  <c r="U15" i="14" s="1"/>
  <c r="Y15" i="14" s="1"/>
  <c r="C13" i="22"/>
  <c r="Y44" i="17"/>
  <c r="H44" i="14" a="1"/>
  <c r="H44" i="14" s="1"/>
  <c r="P20" i="14" a="1"/>
  <c r="P20" i="14" s="1"/>
  <c r="H20" i="14" a="1"/>
  <c r="H20" i="14" s="1"/>
  <c r="S20" i="14" a="1"/>
  <c r="S20" i="14" s="1"/>
  <c r="K20" i="14" a="1"/>
  <c r="K20" i="14" s="1"/>
  <c r="C51" i="22"/>
  <c r="U53" i="14" a="1"/>
  <c r="U53" i="14" s="1"/>
  <c r="W53" i="14" s="1"/>
  <c r="C47" i="22"/>
  <c r="U49" i="14" a="1"/>
  <c r="U49" i="14" s="1"/>
  <c r="C43" i="22"/>
  <c r="U45" i="14" a="1"/>
  <c r="U45" i="14" s="1"/>
  <c r="Y45" i="14" s="1"/>
  <c r="C39" i="22"/>
  <c r="U41" i="14" a="1"/>
  <c r="U41" i="14" s="1"/>
  <c r="X41" i="14" s="1"/>
  <c r="U37" i="14" a="1"/>
  <c r="U37" i="14" s="1"/>
  <c r="C35" i="22"/>
  <c r="U33" i="14" a="1"/>
  <c r="U33" i="14" s="1"/>
  <c r="C31" i="22"/>
  <c r="U29" i="14" a="1"/>
  <c r="U29" i="14" s="1"/>
  <c r="C27" i="22"/>
  <c r="U25" i="14" a="1"/>
  <c r="U25" i="14" s="1"/>
  <c r="C23" i="22"/>
  <c r="U21" i="14" a="1"/>
  <c r="U21" i="14" s="1"/>
  <c r="W21" i="14" s="1"/>
  <c r="C19" i="22"/>
  <c r="O20" i="14" a="1"/>
  <c r="O20" i="14" s="1"/>
  <c r="G20" i="14" a="1"/>
  <c r="G20" i="14" s="1"/>
  <c r="U17" i="14" a="1"/>
  <c r="U17" i="14" s="1"/>
  <c r="C15" i="22"/>
  <c r="U13" i="14" a="1"/>
  <c r="U13" i="14" s="1"/>
  <c r="W13" i="14" s="1"/>
  <c r="C11" i="22"/>
  <c r="U9" i="14" a="1"/>
  <c r="U9" i="14" s="1"/>
  <c r="C7" i="22"/>
  <c r="N20" i="14" a="1"/>
  <c r="N20" i="14" s="1"/>
  <c r="F20" i="14" a="1"/>
  <c r="F20" i="14" s="1"/>
  <c r="C46" i="22"/>
  <c r="U48" i="14" a="1"/>
  <c r="U48" i="14" s="1"/>
  <c r="Y48" i="14" s="1"/>
  <c r="C42" i="22"/>
  <c r="U44" i="14" a="1"/>
  <c r="U44" i="14" s="1"/>
  <c r="Y44" i="14" s="1"/>
  <c r="C38" i="22"/>
  <c r="U40" i="14" a="1"/>
  <c r="U40" i="14" s="1"/>
  <c r="X40" i="14" s="1"/>
  <c r="U36" i="14" a="1"/>
  <c r="U36" i="14" s="1"/>
  <c r="X36" i="14" s="1"/>
  <c r="C34" i="22"/>
  <c r="U32" i="14" a="1"/>
  <c r="U32" i="14" s="1"/>
  <c r="X32" i="14" s="1"/>
  <c r="C30" i="22"/>
  <c r="U28" i="14" a="1"/>
  <c r="U28" i="14" s="1"/>
  <c r="C26" i="22"/>
  <c r="U24" i="14" a="1"/>
  <c r="U24" i="14" s="1"/>
  <c r="X24" i="14" s="1"/>
  <c r="C22" i="22"/>
  <c r="U20" i="14" a="1"/>
  <c r="U20" i="14" s="1"/>
  <c r="C18" i="22"/>
  <c r="M20" i="14" a="1"/>
  <c r="M20" i="14" s="1"/>
  <c r="E20" i="14" a="1"/>
  <c r="E20" i="14" s="1"/>
  <c r="T20" i="14" a="1"/>
  <c r="T20" i="14" s="1"/>
  <c r="L20" i="14" a="1"/>
  <c r="L20" i="14" s="1"/>
  <c r="D20" i="14" a="1"/>
  <c r="D20" i="14" s="1"/>
  <c r="C50" i="22"/>
  <c r="U52" i="14" a="1"/>
  <c r="U52" i="14" s="1"/>
  <c r="X52" i="14" s="1"/>
  <c r="C20" i="14" a="1"/>
  <c r="C20" i="14" s="1"/>
  <c r="U35" i="14" a="1"/>
  <c r="U35" i="14" s="1"/>
  <c r="C33" i="22"/>
  <c r="U31" i="14" a="1"/>
  <c r="U31" i="14" s="1"/>
  <c r="X31" i="14" s="1"/>
  <c r="C29" i="22"/>
  <c r="U27" i="14" a="1"/>
  <c r="U27" i="14" s="1"/>
  <c r="W27" i="14" s="1"/>
  <c r="C25" i="22"/>
  <c r="U23" i="14" a="1"/>
  <c r="U23" i="14" s="1"/>
  <c r="C21" i="22"/>
  <c r="U19" i="14" a="1"/>
  <c r="U19" i="14" s="1"/>
  <c r="C17" i="22"/>
  <c r="U7" i="14" a="1"/>
  <c r="U7" i="14" s="1"/>
  <c r="Y7" i="14" s="1"/>
  <c r="C5" i="22"/>
  <c r="R20" i="14" a="1"/>
  <c r="R20" i="14" s="1"/>
  <c r="J20" i="14" a="1"/>
  <c r="J20" i="14" s="1"/>
  <c r="C53" i="22"/>
  <c r="U55" i="14" a="1"/>
  <c r="U55" i="14" s="1"/>
  <c r="Y55" i="14" s="1"/>
  <c r="C49" i="22"/>
  <c r="U51" i="14" a="1"/>
  <c r="U51" i="14" s="1"/>
  <c r="W51" i="14" s="1"/>
  <c r="C45" i="22"/>
  <c r="U47" i="14" a="1"/>
  <c r="U47" i="14" s="1"/>
  <c r="C41" i="22"/>
  <c r="U43" i="14" a="1"/>
  <c r="U43" i="14" s="1"/>
  <c r="C37" i="22"/>
  <c r="U39" i="14" a="1"/>
  <c r="U39" i="14" s="1"/>
  <c r="Y39" i="14" s="1"/>
  <c r="C52" i="22"/>
  <c r="U54" i="14" a="1"/>
  <c r="U54" i="14" s="1"/>
  <c r="C48" i="22"/>
  <c r="U50" i="14" a="1"/>
  <c r="U50" i="14" s="1"/>
  <c r="C44" i="22"/>
  <c r="U46" i="14" a="1"/>
  <c r="U46" i="14" s="1"/>
  <c r="X46" i="14" s="1"/>
  <c r="C40" i="22"/>
  <c r="U42" i="14" a="1"/>
  <c r="U42" i="14" s="1"/>
  <c r="Y42" i="14" s="1"/>
  <c r="C36" i="22"/>
  <c r="U38" i="14" a="1"/>
  <c r="U38" i="14" s="1"/>
  <c r="X38" i="14" s="1"/>
  <c r="U34" i="14" a="1"/>
  <c r="U34" i="14" s="1"/>
  <c r="X34" i="14" s="1"/>
  <c r="C32" i="22"/>
  <c r="U30" i="14" a="1"/>
  <c r="U30" i="14" s="1"/>
  <c r="C28" i="22"/>
  <c r="U26" i="14" a="1"/>
  <c r="U26" i="14" s="1"/>
  <c r="Y26" i="14" s="1"/>
  <c r="C24" i="22"/>
  <c r="U22" i="14" a="1"/>
  <c r="U22" i="14" s="1"/>
  <c r="X22" i="14" s="1"/>
  <c r="C20" i="22"/>
  <c r="Q20" i="14" a="1"/>
  <c r="Q20" i="14" s="1"/>
  <c r="I20" i="14" a="1"/>
  <c r="I20" i="14" s="1"/>
  <c r="U18" i="14" a="1"/>
  <c r="U18" i="14" s="1"/>
  <c r="Y18" i="14" s="1"/>
  <c r="C16" i="22"/>
  <c r="U14" i="14" a="1"/>
  <c r="U14" i="14" s="1"/>
  <c r="C12" i="22"/>
  <c r="U10" i="14" a="1"/>
  <c r="U10" i="14" s="1"/>
  <c r="Y10" i="14" s="1"/>
  <c r="C8" i="22"/>
  <c r="U6" i="14" a="1"/>
  <c r="U6" i="14" s="1"/>
  <c r="Y6" i="14" s="1"/>
  <c r="C4" i="22"/>
  <c r="B53" i="12" a="1"/>
  <c r="B53" i="12" s="1"/>
  <c r="B45" i="12" a="1"/>
  <c r="B45" i="12" s="1"/>
  <c r="B37" i="12" a="1"/>
  <c r="B37" i="12" s="1"/>
  <c r="B29" i="12" a="1"/>
  <c r="B29" i="12" s="1"/>
  <c r="B21" i="12" a="1"/>
  <c r="B21" i="12" s="1"/>
  <c r="B13" i="12" a="1"/>
  <c r="B13" i="12" s="1"/>
  <c r="T6" i="12" a="1"/>
  <c r="T6" i="12" s="1"/>
  <c r="L6" i="12" a="1"/>
  <c r="L6" i="12" s="1"/>
  <c r="D6" i="12" a="1"/>
  <c r="D6" i="12" s="1"/>
  <c r="O33" i="12" a="1"/>
  <c r="O33" i="12" s="1"/>
  <c r="G33" i="12" a="1"/>
  <c r="G33" i="12" s="1"/>
  <c r="R32" i="12" a="1"/>
  <c r="R32" i="12" s="1"/>
  <c r="J32" i="12" a="1"/>
  <c r="J32" i="12" s="1"/>
  <c r="M31" i="12" a="1"/>
  <c r="M31" i="12" s="1"/>
  <c r="E31" i="12" a="1"/>
  <c r="E31" i="12" s="1"/>
  <c r="P30" i="12" a="1"/>
  <c r="P30" i="12" s="1"/>
  <c r="H30" i="12" a="1"/>
  <c r="H30" i="12" s="1"/>
  <c r="S29" i="12" a="1"/>
  <c r="S29" i="12" s="1"/>
  <c r="K29" i="12" a="1"/>
  <c r="K29" i="12" s="1"/>
  <c r="C29" i="12" a="1"/>
  <c r="C29" i="12" s="1"/>
  <c r="N28" i="12" a="1"/>
  <c r="N28" i="12" s="1"/>
  <c r="F28" i="12" a="1"/>
  <c r="F28" i="12" s="1"/>
  <c r="Q27" i="12" a="1"/>
  <c r="Q27" i="12" s="1"/>
  <c r="I27" i="12" a="1"/>
  <c r="I27" i="12" s="1"/>
  <c r="T26" i="12" a="1"/>
  <c r="T26" i="12" s="1"/>
  <c r="L26" i="12" a="1"/>
  <c r="L26" i="12" s="1"/>
  <c r="D26" i="12" a="1"/>
  <c r="D26" i="12" s="1"/>
  <c r="O25" i="12" a="1"/>
  <c r="O25" i="12" s="1"/>
  <c r="G25" i="12" a="1"/>
  <c r="G25" i="12" s="1"/>
  <c r="R24" i="12" a="1"/>
  <c r="R24" i="12" s="1"/>
  <c r="J24" i="12" a="1"/>
  <c r="J24" i="12" s="1"/>
  <c r="M23" i="12" a="1"/>
  <c r="M23" i="12" s="1"/>
  <c r="E23" i="12" a="1"/>
  <c r="E23" i="12" s="1"/>
  <c r="P22" i="12" a="1"/>
  <c r="P22" i="12" s="1"/>
  <c r="H22" i="12" a="1"/>
  <c r="H22" i="12" s="1"/>
  <c r="S21" i="12" a="1"/>
  <c r="S21" i="12" s="1"/>
  <c r="K21" i="12" a="1"/>
  <c r="K21" i="12" s="1"/>
  <c r="C21" i="12" a="1"/>
  <c r="C21" i="12" s="1"/>
  <c r="N20" i="12" a="1"/>
  <c r="N20" i="12" s="1"/>
  <c r="B56" i="12" a="1"/>
  <c r="B56" i="12" s="1"/>
  <c r="B48" i="12" a="1"/>
  <c r="B48" i="12" s="1"/>
  <c r="B40" i="12" a="1"/>
  <c r="B40" i="12" s="1"/>
  <c r="B32" i="12" a="1"/>
  <c r="B32" i="12" s="1"/>
  <c r="B24" i="12" a="1"/>
  <c r="B24" i="12" s="1"/>
  <c r="B16" i="12" a="1"/>
  <c r="B16" i="12" s="1"/>
  <c r="B8" i="12" a="1"/>
  <c r="B8" i="12" s="1"/>
  <c r="O6" i="12" a="1"/>
  <c r="O6" i="12" s="1"/>
  <c r="G6" i="12" a="1"/>
  <c r="G6" i="12" s="1"/>
  <c r="R33" i="12" a="1"/>
  <c r="R33" i="12" s="1"/>
  <c r="J33" i="12" a="1"/>
  <c r="J33" i="12" s="1"/>
  <c r="M32" i="12" a="1"/>
  <c r="M32" i="12" s="1"/>
  <c r="E32" i="12" a="1"/>
  <c r="E32" i="12" s="1"/>
  <c r="P31" i="12" a="1"/>
  <c r="P31" i="12" s="1"/>
  <c r="H31" i="12" a="1"/>
  <c r="H31" i="12" s="1"/>
  <c r="S30" i="12" a="1"/>
  <c r="S30" i="12" s="1"/>
  <c r="K30" i="12" a="1"/>
  <c r="K30" i="12" s="1"/>
  <c r="C30" i="12" a="1"/>
  <c r="C30" i="12" s="1"/>
  <c r="N29" i="12" a="1"/>
  <c r="N29" i="12" s="1"/>
  <c r="F29" i="12" a="1"/>
  <c r="F29" i="12" s="1"/>
  <c r="Q28" i="12" a="1"/>
  <c r="Q28" i="12" s="1"/>
  <c r="I28" i="12" a="1"/>
  <c r="I28" i="12" s="1"/>
  <c r="T27" i="12" a="1"/>
  <c r="T27" i="12" s="1"/>
  <c r="L27" i="12" a="1"/>
  <c r="L27" i="12" s="1"/>
  <c r="D27" i="12" a="1"/>
  <c r="D27" i="12" s="1"/>
  <c r="O26" i="12" a="1"/>
  <c r="O26" i="12" s="1"/>
  <c r="G26" i="12" a="1"/>
  <c r="G26" i="12" s="1"/>
  <c r="R25" i="12" a="1"/>
  <c r="R25" i="12" s="1"/>
  <c r="J25" i="12" a="1"/>
  <c r="J25" i="12" s="1"/>
  <c r="M24" i="12" a="1"/>
  <c r="M24" i="12" s="1"/>
  <c r="E24" i="12" a="1"/>
  <c r="E24" i="12" s="1"/>
  <c r="P23" i="12" a="1"/>
  <c r="P23" i="12" s="1"/>
  <c r="H23" i="12" a="1"/>
  <c r="H23" i="12" s="1"/>
  <c r="S22" i="12" a="1"/>
  <c r="S22" i="12" s="1"/>
  <c r="K22" i="12" a="1"/>
  <c r="K22" i="12" s="1"/>
  <c r="C22" i="12" a="1"/>
  <c r="C22" i="12" s="1"/>
  <c r="N21" i="12" a="1"/>
  <c r="N21" i="12" s="1"/>
  <c r="F21" i="12" a="1"/>
  <c r="F21" i="12" s="1"/>
  <c r="Q20" i="12" a="1"/>
  <c r="Q20" i="12" s="1"/>
  <c r="I20" i="12" a="1"/>
  <c r="I20" i="12" s="1"/>
  <c r="T19" i="12" a="1"/>
  <c r="T19" i="12" s="1"/>
  <c r="L19" i="12" a="1"/>
  <c r="L19" i="12" s="1"/>
  <c r="D19" i="12" a="1"/>
  <c r="D19" i="12" s="1"/>
  <c r="O18" i="12" a="1"/>
  <c r="O18" i="12" s="1"/>
  <c r="G18" i="12" a="1"/>
  <c r="G18" i="12" s="1"/>
  <c r="R17" i="12" a="1"/>
  <c r="R17" i="12" s="1"/>
  <c r="J17" i="12" a="1"/>
  <c r="J17" i="12" s="1"/>
  <c r="M16" i="12" a="1"/>
  <c r="M16" i="12" s="1"/>
  <c r="E16" i="12" a="1"/>
  <c r="E16" i="12" s="1"/>
  <c r="P15" i="12" a="1"/>
  <c r="P15" i="12" s="1"/>
  <c r="H15" i="12" a="1"/>
  <c r="H15" i="12" s="1"/>
  <c r="S14" i="12" a="1"/>
  <c r="S14" i="12" s="1"/>
  <c r="K14" i="12" a="1"/>
  <c r="K14" i="12" s="1"/>
  <c r="C14" i="12" a="1"/>
  <c r="C14" i="12" s="1"/>
  <c r="N13" i="12" a="1"/>
  <c r="N13" i="12" s="1"/>
  <c r="F13" i="12" a="1"/>
  <c r="F13" i="12" s="1"/>
  <c r="Q12" i="12" a="1"/>
  <c r="Q12" i="12" s="1"/>
  <c r="I12" i="12" a="1"/>
  <c r="I12" i="12" s="1"/>
  <c r="T11" i="12" a="1"/>
  <c r="T11" i="12" s="1"/>
  <c r="L11" i="12" a="1"/>
  <c r="L11" i="12" s="1"/>
  <c r="D11" i="12" a="1"/>
  <c r="D11" i="12" s="1"/>
  <c r="O10" i="12" a="1"/>
  <c r="O10" i="12" s="1"/>
  <c r="G10" i="12" a="1"/>
  <c r="G10" i="12" s="1"/>
  <c r="R9" i="12" a="1"/>
  <c r="R9" i="12" s="1"/>
  <c r="J9" i="12" a="1"/>
  <c r="J9" i="12" s="1"/>
  <c r="M8" i="12" a="1"/>
  <c r="M8" i="12" s="1"/>
  <c r="E8" i="12" a="1"/>
  <c r="E8" i="12" s="1"/>
  <c r="P7" i="12" a="1"/>
  <c r="P7" i="12" s="1"/>
  <c r="H7" i="12" a="1"/>
  <c r="H7" i="12" s="1"/>
  <c r="S56" i="12" a="1"/>
  <c r="S56" i="12" s="1"/>
  <c r="B55" i="12" a="1"/>
  <c r="B55" i="12" s="1"/>
  <c r="B47" i="12" a="1"/>
  <c r="B47" i="12" s="1"/>
  <c r="B39" i="12" a="1"/>
  <c r="B39" i="12" s="1"/>
  <c r="B31" i="12" a="1"/>
  <c r="B31" i="12" s="1"/>
  <c r="B23" i="12" a="1"/>
  <c r="B23" i="12" s="1"/>
  <c r="B15" i="12" a="1"/>
  <c r="B15" i="12" s="1"/>
  <c r="B7" i="12" a="1"/>
  <c r="B7" i="12" s="1"/>
  <c r="N6" i="12" a="1"/>
  <c r="N6" i="12" s="1"/>
  <c r="F6" i="12" a="1"/>
  <c r="F6" i="12" s="1"/>
  <c r="Q33" i="12" a="1"/>
  <c r="Q33" i="12" s="1"/>
  <c r="I33" i="12" a="1"/>
  <c r="I33" i="12" s="1"/>
  <c r="T32" i="12" a="1"/>
  <c r="T32" i="12" s="1"/>
  <c r="L32" i="12" a="1"/>
  <c r="L32" i="12" s="1"/>
  <c r="D32" i="12" a="1"/>
  <c r="D32" i="12" s="1"/>
  <c r="O31" i="12" a="1"/>
  <c r="O31" i="12" s="1"/>
  <c r="G31" i="12" a="1"/>
  <c r="G31" i="12" s="1"/>
  <c r="R30" i="12" a="1"/>
  <c r="R30" i="12" s="1"/>
  <c r="J30" i="12" a="1"/>
  <c r="J30" i="12" s="1"/>
  <c r="M29" i="12" a="1"/>
  <c r="M29" i="12" s="1"/>
  <c r="E29" i="12" a="1"/>
  <c r="E29" i="12" s="1"/>
  <c r="P28" i="12" a="1"/>
  <c r="P28" i="12" s="1"/>
  <c r="H28" i="12" a="1"/>
  <c r="H28" i="12" s="1"/>
  <c r="S27" i="12" a="1"/>
  <c r="S27" i="12" s="1"/>
  <c r="K27" i="12" a="1"/>
  <c r="K27" i="12" s="1"/>
  <c r="C27" i="12" a="1"/>
  <c r="C27" i="12" s="1"/>
  <c r="N26" i="12" a="1"/>
  <c r="N26" i="12" s="1"/>
  <c r="F26" i="12" a="1"/>
  <c r="F26" i="12" s="1"/>
  <c r="Q25" i="12" a="1"/>
  <c r="Q25" i="12" s="1"/>
  <c r="I25" i="12" a="1"/>
  <c r="I25" i="12" s="1"/>
  <c r="T24" i="12" a="1"/>
  <c r="T24" i="12" s="1"/>
  <c r="L24" i="12" a="1"/>
  <c r="L24" i="12" s="1"/>
  <c r="D24" i="12" a="1"/>
  <c r="D24" i="12" s="1"/>
  <c r="O23" i="12" a="1"/>
  <c r="O23" i="12" s="1"/>
  <c r="G23" i="12" a="1"/>
  <c r="G23" i="12" s="1"/>
  <c r="R22" i="12" a="1"/>
  <c r="R22" i="12" s="1"/>
  <c r="J22" i="12" a="1"/>
  <c r="J22" i="12" s="1"/>
  <c r="M21" i="12" a="1"/>
  <c r="M21" i="12" s="1"/>
  <c r="E21" i="12" a="1"/>
  <c r="E21" i="12" s="1"/>
  <c r="P20" i="12" a="1"/>
  <c r="P20" i="12" s="1"/>
  <c r="H20" i="12" a="1"/>
  <c r="H20" i="12" s="1"/>
  <c r="S19" i="12" a="1"/>
  <c r="S19" i="12" s="1"/>
  <c r="K19" i="12" a="1"/>
  <c r="K19" i="12" s="1"/>
  <c r="C19" i="12" a="1"/>
  <c r="C19" i="12" s="1"/>
  <c r="N18" i="12" a="1"/>
  <c r="N18" i="12" s="1"/>
  <c r="F18" i="12" a="1"/>
  <c r="F18" i="12" s="1"/>
  <c r="Q17" i="12" a="1"/>
  <c r="Q17" i="12" s="1"/>
  <c r="I17" i="12" a="1"/>
  <c r="I17" i="12" s="1"/>
  <c r="T16" i="12" a="1"/>
  <c r="T16" i="12" s="1"/>
  <c r="L16" i="12" a="1"/>
  <c r="L16" i="12" s="1"/>
  <c r="D16" i="12" a="1"/>
  <c r="D16" i="12" s="1"/>
  <c r="O15" i="12" a="1"/>
  <c r="O15" i="12" s="1"/>
  <c r="G15" i="12" a="1"/>
  <c r="G15" i="12" s="1"/>
  <c r="R14" i="12" a="1"/>
  <c r="R14" i="12" s="1"/>
  <c r="J14" i="12" a="1"/>
  <c r="J14" i="12" s="1"/>
  <c r="M13" i="12" a="1"/>
  <c r="M13" i="12" s="1"/>
  <c r="E13" i="12" a="1"/>
  <c r="E13" i="12" s="1"/>
  <c r="P12" i="12" a="1"/>
  <c r="P12" i="12" s="1"/>
  <c r="H12" i="12" a="1"/>
  <c r="H12" i="12" s="1"/>
  <c r="S11" i="12" a="1"/>
  <c r="S11" i="12" s="1"/>
  <c r="K11" i="12" a="1"/>
  <c r="K11" i="12" s="1"/>
  <c r="C11" i="12" a="1"/>
  <c r="C11" i="12" s="1"/>
  <c r="N10" i="12" a="1"/>
  <c r="N10" i="12" s="1"/>
  <c r="F10" i="12" a="1"/>
  <c r="F10" i="12" s="1"/>
  <c r="Q9" i="12" a="1"/>
  <c r="Q9" i="12" s="1"/>
  <c r="I9" i="12" a="1"/>
  <c r="I9" i="12" s="1"/>
  <c r="T8" i="12" a="1"/>
  <c r="T8" i="12" s="1"/>
  <c r="L8" i="12" a="1"/>
  <c r="L8" i="12" s="1"/>
  <c r="D8" i="12" a="1"/>
  <c r="D8" i="12" s="1"/>
  <c r="O7" i="12" a="1"/>
  <c r="O7" i="12" s="1"/>
  <c r="G7" i="12" a="1"/>
  <c r="G7" i="12" s="1"/>
  <c r="R56" i="12" a="1"/>
  <c r="R56" i="12" s="1"/>
  <c r="J56" i="12" a="1"/>
  <c r="J56" i="12" s="1"/>
  <c r="M55" i="12" a="1"/>
  <c r="M55" i="12" s="1"/>
  <c r="B54" i="12" a="1"/>
  <c r="B54" i="12" s="1"/>
  <c r="B46" i="12" a="1"/>
  <c r="B46" i="12" s="1"/>
  <c r="B38" i="12" a="1"/>
  <c r="B38" i="12" s="1"/>
  <c r="B30" i="12" a="1"/>
  <c r="B30" i="12" s="1"/>
  <c r="B22" i="12" a="1"/>
  <c r="B22" i="12" s="1"/>
  <c r="B14" i="12" a="1"/>
  <c r="B14" i="12" s="1"/>
  <c r="M6" i="12" a="1"/>
  <c r="M6" i="12" s="1"/>
  <c r="E6" i="12" a="1"/>
  <c r="E6" i="12" s="1"/>
  <c r="P33" i="12" a="1"/>
  <c r="P33" i="12" s="1"/>
  <c r="H33" i="12" a="1"/>
  <c r="H33" i="12" s="1"/>
  <c r="S32" i="12" a="1"/>
  <c r="S32" i="12" s="1"/>
  <c r="K32" i="12" a="1"/>
  <c r="K32" i="12" s="1"/>
  <c r="C32" i="12" a="1"/>
  <c r="C32" i="12" s="1"/>
  <c r="N31" i="12" a="1"/>
  <c r="N31" i="12" s="1"/>
  <c r="F31" i="12" a="1"/>
  <c r="F31" i="12" s="1"/>
  <c r="Q30" i="12" a="1"/>
  <c r="Q30" i="12" s="1"/>
  <c r="I30" i="12" a="1"/>
  <c r="I30" i="12" s="1"/>
  <c r="T29" i="12" a="1"/>
  <c r="T29" i="12" s="1"/>
  <c r="L29" i="12" a="1"/>
  <c r="L29" i="12" s="1"/>
  <c r="D29" i="12" a="1"/>
  <c r="D29" i="12" s="1"/>
  <c r="O28" i="12" a="1"/>
  <c r="O28" i="12" s="1"/>
  <c r="G28" i="12" a="1"/>
  <c r="G28" i="12" s="1"/>
  <c r="R27" i="12" a="1"/>
  <c r="R27" i="12" s="1"/>
  <c r="J27" i="12" a="1"/>
  <c r="J27" i="12" s="1"/>
  <c r="M26" i="12" a="1"/>
  <c r="M26" i="12" s="1"/>
  <c r="E26" i="12" a="1"/>
  <c r="E26" i="12" s="1"/>
  <c r="P25" i="12" a="1"/>
  <c r="P25" i="12" s="1"/>
  <c r="H25" i="12" a="1"/>
  <c r="H25" i="12" s="1"/>
  <c r="S24" i="12" a="1"/>
  <c r="S24" i="12" s="1"/>
  <c r="K24" i="12" a="1"/>
  <c r="K24" i="12" s="1"/>
  <c r="C24" i="12" a="1"/>
  <c r="C24" i="12" s="1"/>
  <c r="N23" i="12" a="1"/>
  <c r="N23" i="12" s="1"/>
  <c r="F23" i="12" a="1"/>
  <c r="F23" i="12" s="1"/>
  <c r="Q22" i="12" a="1"/>
  <c r="Q22" i="12" s="1"/>
  <c r="I22" i="12" a="1"/>
  <c r="I22" i="12" s="1"/>
  <c r="T21" i="12" a="1"/>
  <c r="T21" i="12" s="1"/>
  <c r="L21" i="12" a="1"/>
  <c r="L21" i="12" s="1"/>
  <c r="D21" i="12" a="1"/>
  <c r="D21" i="12" s="1"/>
  <c r="O20" i="12" a="1"/>
  <c r="O20" i="12" s="1"/>
  <c r="G20" i="12" a="1"/>
  <c r="G20" i="12" s="1"/>
  <c r="R19" i="12" a="1"/>
  <c r="R19" i="12" s="1"/>
  <c r="J19" i="12" a="1"/>
  <c r="J19" i="12" s="1"/>
  <c r="M18" i="12" a="1"/>
  <c r="M18" i="12" s="1"/>
  <c r="E18" i="12" a="1"/>
  <c r="E18" i="12" s="1"/>
  <c r="P17" i="12" a="1"/>
  <c r="P17" i="12" s="1"/>
  <c r="H17" i="12" a="1"/>
  <c r="H17" i="12" s="1"/>
  <c r="S16" i="12" a="1"/>
  <c r="S16" i="12" s="1"/>
  <c r="K16" i="12" a="1"/>
  <c r="K16" i="12" s="1"/>
  <c r="C16" i="12" a="1"/>
  <c r="C16" i="12" s="1"/>
  <c r="N15" i="12" a="1"/>
  <c r="N15" i="12" s="1"/>
  <c r="F15" i="12" a="1"/>
  <c r="F15" i="12" s="1"/>
  <c r="Q14" i="12" a="1"/>
  <c r="Q14" i="12" s="1"/>
  <c r="I14" i="12" a="1"/>
  <c r="I14" i="12" s="1"/>
  <c r="T13" i="12" a="1"/>
  <c r="T13" i="12" s="1"/>
  <c r="L13" i="12" a="1"/>
  <c r="L13" i="12" s="1"/>
  <c r="D13" i="12" a="1"/>
  <c r="D13" i="12" s="1"/>
  <c r="O12" i="12" a="1"/>
  <c r="O12" i="12" s="1"/>
  <c r="G12" i="12" a="1"/>
  <c r="G12" i="12" s="1"/>
  <c r="R11" i="12" a="1"/>
  <c r="R11" i="12" s="1"/>
  <c r="J11" i="12" a="1"/>
  <c r="J11" i="12" s="1"/>
  <c r="M10" i="12" a="1"/>
  <c r="M10" i="12" s="1"/>
  <c r="E10" i="12" a="1"/>
  <c r="E10" i="12" s="1"/>
  <c r="P9" i="12" a="1"/>
  <c r="P9" i="12" s="1"/>
  <c r="H9" i="12" a="1"/>
  <c r="H9" i="12" s="1"/>
  <c r="S8" i="12" a="1"/>
  <c r="S8" i="12" s="1"/>
  <c r="K8" i="12" a="1"/>
  <c r="K8" i="12" s="1"/>
  <c r="C8" i="12" a="1"/>
  <c r="C8" i="12" s="1"/>
  <c r="N7" i="12" a="1"/>
  <c r="N7" i="12" s="1"/>
  <c r="F7" i="12" a="1"/>
  <c r="F7" i="12" s="1"/>
  <c r="Q56" i="12" a="1"/>
  <c r="Q56" i="12" s="1"/>
  <c r="I56" i="12" a="1"/>
  <c r="I56" i="12" s="1"/>
  <c r="T55" i="12" a="1"/>
  <c r="T55" i="12" s="1"/>
  <c r="L55" i="12" a="1"/>
  <c r="L55" i="12" s="1"/>
  <c r="D55" i="12" a="1"/>
  <c r="D55" i="12" s="1"/>
  <c r="F20" i="12" a="1"/>
  <c r="F20" i="12" s="1"/>
  <c r="Q19" i="12" a="1"/>
  <c r="Q19" i="12" s="1"/>
  <c r="I19" i="12" a="1"/>
  <c r="I19" i="12" s="1"/>
  <c r="T18" i="12" a="1"/>
  <c r="T18" i="12" s="1"/>
  <c r="L18" i="12" a="1"/>
  <c r="L18" i="12" s="1"/>
  <c r="D18" i="12" a="1"/>
  <c r="D18" i="12" s="1"/>
  <c r="O17" i="12" a="1"/>
  <c r="O17" i="12" s="1"/>
  <c r="G17" i="12" a="1"/>
  <c r="G17" i="12" s="1"/>
  <c r="R16" i="12" a="1"/>
  <c r="R16" i="12" s="1"/>
  <c r="J16" i="12" a="1"/>
  <c r="J16" i="12" s="1"/>
  <c r="M15" i="12" a="1"/>
  <c r="M15" i="12" s="1"/>
  <c r="E15" i="12" a="1"/>
  <c r="E15" i="12" s="1"/>
  <c r="P14" i="12" a="1"/>
  <c r="P14" i="12" s="1"/>
  <c r="H14" i="12" a="1"/>
  <c r="H14" i="12" s="1"/>
  <c r="C13" i="12" a="1"/>
  <c r="C13" i="12" s="1"/>
  <c r="N12" i="12" a="1"/>
  <c r="N12" i="12" s="1"/>
  <c r="F12" i="12" a="1"/>
  <c r="F12" i="12" s="1"/>
  <c r="Q11" i="12" a="1"/>
  <c r="Q11" i="12" s="1"/>
  <c r="I11" i="12" a="1"/>
  <c r="I11" i="12" s="1"/>
  <c r="T10" i="12" a="1"/>
  <c r="T10" i="12" s="1"/>
  <c r="L10" i="12" a="1"/>
  <c r="L10" i="12" s="1"/>
  <c r="D10" i="12" a="1"/>
  <c r="D10" i="12" s="1"/>
  <c r="O9" i="12" a="1"/>
  <c r="O9" i="12" s="1"/>
  <c r="G9" i="12" a="1"/>
  <c r="G9" i="12" s="1"/>
  <c r="R8" i="12" a="1"/>
  <c r="R8" i="12" s="1"/>
  <c r="J8" i="12" a="1"/>
  <c r="J8" i="12" s="1"/>
  <c r="M7" i="12" a="1"/>
  <c r="M7" i="12" s="1"/>
  <c r="P56" i="12" a="1"/>
  <c r="P56" i="12" s="1"/>
  <c r="H56" i="12" a="1"/>
  <c r="H56" i="12" s="1"/>
  <c r="S55" i="12" a="1"/>
  <c r="S55" i="12" s="1"/>
  <c r="K55" i="12" a="1"/>
  <c r="K55" i="12" s="1"/>
  <c r="C55" i="12" a="1"/>
  <c r="C55" i="12" s="1"/>
  <c r="N54" i="12" a="1"/>
  <c r="N54" i="12" s="1"/>
  <c r="F54" i="12" a="1"/>
  <c r="F54" i="12" s="1"/>
  <c r="Q53" i="12" a="1"/>
  <c r="Q53" i="12" s="1"/>
  <c r="I53" i="12" a="1"/>
  <c r="I53" i="12" s="1"/>
  <c r="T52" i="12" a="1"/>
  <c r="T52" i="12" s="1"/>
  <c r="L52" i="12" a="1"/>
  <c r="L52" i="12" s="1"/>
  <c r="D52" i="12" a="1"/>
  <c r="D52" i="12" s="1"/>
  <c r="O51" i="12" a="1"/>
  <c r="O51" i="12" s="1"/>
  <c r="G51" i="12" a="1"/>
  <c r="G51" i="12" s="1"/>
  <c r="R50" i="12" a="1"/>
  <c r="R50" i="12" s="1"/>
  <c r="J50" i="12" a="1"/>
  <c r="J50" i="12" s="1"/>
  <c r="M49" i="12" a="1"/>
  <c r="M49" i="12" s="1"/>
  <c r="E49" i="12" a="1"/>
  <c r="E49" i="12" s="1"/>
  <c r="P48" i="12" a="1"/>
  <c r="P48" i="12" s="1"/>
  <c r="H48" i="12" a="1"/>
  <c r="H48" i="12" s="1"/>
  <c r="S47" i="12" a="1"/>
  <c r="S47" i="12" s="1"/>
  <c r="K47" i="12" a="1"/>
  <c r="K47" i="12" s="1"/>
  <c r="C47" i="12" a="1"/>
  <c r="C47" i="12" s="1"/>
  <c r="N46" i="12" a="1"/>
  <c r="N46" i="12" s="1"/>
  <c r="F46" i="12" a="1"/>
  <c r="F46" i="12" s="1"/>
  <c r="Q45" i="12" a="1"/>
  <c r="Q45" i="12" s="1"/>
  <c r="I45" i="12" a="1"/>
  <c r="I45" i="12" s="1"/>
  <c r="T44" i="12" a="1"/>
  <c r="T44" i="12" s="1"/>
  <c r="L44" i="12" a="1"/>
  <c r="L44" i="12" s="1"/>
  <c r="D44" i="12" a="1"/>
  <c r="D44" i="12" s="1"/>
  <c r="O43" i="12" a="1"/>
  <c r="O43" i="12" s="1"/>
  <c r="G43" i="12" a="1"/>
  <c r="G43" i="12" s="1"/>
  <c r="R42" i="12" a="1"/>
  <c r="R42" i="12" s="1"/>
  <c r="J42" i="12" a="1"/>
  <c r="J42" i="12" s="1"/>
  <c r="M41" i="12" a="1"/>
  <c r="M41" i="12" s="1"/>
  <c r="E41" i="12" a="1"/>
  <c r="E41" i="12" s="1"/>
  <c r="P40" i="12" a="1"/>
  <c r="P40" i="12" s="1"/>
  <c r="H40" i="12" a="1"/>
  <c r="H40" i="12" s="1"/>
  <c r="S39" i="12" a="1"/>
  <c r="S39" i="12" s="1"/>
  <c r="K39" i="12" a="1"/>
  <c r="K39" i="12" s="1"/>
  <c r="C39" i="12" a="1"/>
  <c r="C39" i="12" s="1"/>
  <c r="N38" i="12" a="1"/>
  <c r="N38" i="12" s="1"/>
  <c r="F38" i="12" a="1"/>
  <c r="F38" i="12" s="1"/>
  <c r="Q37" i="12" a="1"/>
  <c r="Q37" i="12" s="1"/>
  <c r="I37" i="12" a="1"/>
  <c r="I37" i="12" s="1"/>
  <c r="T36" i="12" a="1"/>
  <c r="T36" i="12" s="1"/>
  <c r="D36" i="12" a="1"/>
  <c r="D36" i="12" s="1"/>
  <c r="O35" i="12" a="1"/>
  <c r="O35" i="12" s="1"/>
  <c r="G35" i="12" a="1"/>
  <c r="G35" i="12" s="1"/>
  <c r="R34" i="12" a="1"/>
  <c r="R34" i="12" s="1"/>
  <c r="J34" i="12" a="1"/>
  <c r="J34" i="12" s="1"/>
  <c r="M3" i="12"/>
  <c r="E3" i="12"/>
  <c r="H3" i="14"/>
  <c r="B52" i="12" a="1"/>
  <c r="B52" i="12" s="1"/>
  <c r="B44" i="12" a="1"/>
  <c r="B44" i="12" s="1"/>
  <c r="B36" i="12" a="1"/>
  <c r="B36" i="12" s="1"/>
  <c r="B28" i="12" a="1"/>
  <c r="B28" i="12" s="1"/>
  <c r="B20" i="12" a="1"/>
  <c r="B20" i="12" s="1"/>
  <c r="B12" i="12" a="1"/>
  <c r="B12" i="12" s="1"/>
  <c r="S6" i="12" a="1"/>
  <c r="S6" i="12" s="1"/>
  <c r="K6" i="12" a="1"/>
  <c r="K6" i="12" s="1"/>
  <c r="C6" i="12" a="1"/>
  <c r="C6" i="12" s="1"/>
  <c r="N33" i="12" a="1"/>
  <c r="N33" i="12" s="1"/>
  <c r="F33" i="12" a="1"/>
  <c r="F33" i="12" s="1"/>
  <c r="Q32" i="12" a="1"/>
  <c r="Q32" i="12" s="1"/>
  <c r="I32" i="12" a="1"/>
  <c r="I32" i="12" s="1"/>
  <c r="T31" i="12" a="1"/>
  <c r="T31" i="12" s="1"/>
  <c r="L31" i="12" a="1"/>
  <c r="L31" i="12" s="1"/>
  <c r="D31" i="12" a="1"/>
  <c r="D31" i="12" s="1"/>
  <c r="O30" i="12" a="1"/>
  <c r="O30" i="12" s="1"/>
  <c r="G30" i="12" a="1"/>
  <c r="G30" i="12" s="1"/>
  <c r="R29" i="12" a="1"/>
  <c r="R29" i="12" s="1"/>
  <c r="J29" i="12" a="1"/>
  <c r="J29" i="12" s="1"/>
  <c r="M28" i="12" a="1"/>
  <c r="M28" i="12" s="1"/>
  <c r="E28" i="12" a="1"/>
  <c r="E28" i="12" s="1"/>
  <c r="P27" i="12" a="1"/>
  <c r="P27" i="12" s="1"/>
  <c r="H27" i="12" a="1"/>
  <c r="H27" i="12" s="1"/>
  <c r="S26" i="12" a="1"/>
  <c r="S26" i="12" s="1"/>
  <c r="K26" i="12" a="1"/>
  <c r="K26" i="12" s="1"/>
  <c r="C26" i="12" a="1"/>
  <c r="C26" i="12" s="1"/>
  <c r="N25" i="12" a="1"/>
  <c r="N25" i="12" s="1"/>
  <c r="F25" i="12" a="1"/>
  <c r="F25" i="12" s="1"/>
  <c r="Q24" i="12" a="1"/>
  <c r="Q24" i="12" s="1"/>
  <c r="I24" i="12" a="1"/>
  <c r="I24" i="12" s="1"/>
  <c r="T23" i="12" a="1"/>
  <c r="T23" i="12" s="1"/>
  <c r="L23" i="12" a="1"/>
  <c r="L23" i="12" s="1"/>
  <c r="D23" i="12" a="1"/>
  <c r="D23" i="12" s="1"/>
  <c r="O22" i="12" a="1"/>
  <c r="O22" i="12" s="1"/>
  <c r="G22" i="12" a="1"/>
  <c r="G22" i="12" s="1"/>
  <c r="R21" i="12" a="1"/>
  <c r="R21" i="12" s="1"/>
  <c r="J21" i="12" a="1"/>
  <c r="J21" i="12" s="1"/>
  <c r="M20" i="12" a="1"/>
  <c r="M20" i="12" s="1"/>
  <c r="E20" i="12" a="1"/>
  <c r="E20" i="12" s="1"/>
  <c r="P19" i="12" a="1"/>
  <c r="P19" i="12" s="1"/>
  <c r="H19" i="12" a="1"/>
  <c r="H19" i="12" s="1"/>
  <c r="S18" i="12" a="1"/>
  <c r="S18" i="12" s="1"/>
  <c r="K18" i="12" a="1"/>
  <c r="K18" i="12" s="1"/>
  <c r="C18" i="12" a="1"/>
  <c r="C18" i="12" s="1"/>
  <c r="N17" i="12" a="1"/>
  <c r="N17" i="12" s="1"/>
  <c r="F17" i="12" a="1"/>
  <c r="F17" i="12" s="1"/>
  <c r="Q16" i="12" a="1"/>
  <c r="Q16" i="12" s="1"/>
  <c r="I16" i="12" a="1"/>
  <c r="I16" i="12" s="1"/>
  <c r="T15" i="12" a="1"/>
  <c r="T15" i="12" s="1"/>
  <c r="L15" i="12" a="1"/>
  <c r="L15" i="12" s="1"/>
  <c r="D15" i="12" a="1"/>
  <c r="D15" i="12" s="1"/>
  <c r="O14" i="12" a="1"/>
  <c r="O14" i="12" s="1"/>
  <c r="G14" i="12" a="1"/>
  <c r="G14" i="12" s="1"/>
  <c r="R13" i="12" a="1"/>
  <c r="R13" i="12" s="1"/>
  <c r="J13" i="12" a="1"/>
  <c r="J13" i="12" s="1"/>
  <c r="M12" i="12" a="1"/>
  <c r="M12" i="12" s="1"/>
  <c r="E12" i="12" a="1"/>
  <c r="E12" i="12" s="1"/>
  <c r="P11" i="12" a="1"/>
  <c r="P11" i="12" s="1"/>
  <c r="H11" i="12" a="1"/>
  <c r="H11" i="12" s="1"/>
  <c r="S10" i="12" a="1"/>
  <c r="S10" i="12" s="1"/>
  <c r="K10" i="12" a="1"/>
  <c r="K10" i="12" s="1"/>
  <c r="C10" i="12" a="1"/>
  <c r="C10" i="12" s="1"/>
  <c r="N9" i="12" a="1"/>
  <c r="N9" i="12" s="1"/>
  <c r="F9" i="12" a="1"/>
  <c r="F9" i="12" s="1"/>
  <c r="Q8" i="12" a="1"/>
  <c r="Q8" i="12" s="1"/>
  <c r="I8" i="12" a="1"/>
  <c r="I8" i="12" s="1"/>
  <c r="T7" i="12" a="1"/>
  <c r="T7" i="12" s="1"/>
  <c r="L7" i="12" a="1"/>
  <c r="L7" i="12" s="1"/>
  <c r="D7" i="12" a="1"/>
  <c r="D7" i="12" s="1"/>
  <c r="O56" i="12" a="1"/>
  <c r="O56" i="12" s="1"/>
  <c r="G56" i="12" a="1"/>
  <c r="G56" i="12" s="1"/>
  <c r="R55" i="12" a="1"/>
  <c r="R55" i="12" s="1"/>
  <c r="J55" i="12" a="1"/>
  <c r="J55" i="12" s="1"/>
  <c r="M54" i="12" a="1"/>
  <c r="M54" i="12" s="1"/>
  <c r="E54" i="12" a="1"/>
  <c r="E54" i="12" s="1"/>
  <c r="P53" i="12" a="1"/>
  <c r="P53" i="12" s="1"/>
  <c r="H53" i="12" a="1"/>
  <c r="H53" i="12" s="1"/>
  <c r="S52" i="12" a="1"/>
  <c r="S52" i="12" s="1"/>
  <c r="K52" i="12" a="1"/>
  <c r="K52" i="12" s="1"/>
  <c r="C52" i="12" a="1"/>
  <c r="C52" i="12" s="1"/>
  <c r="N51" i="12" a="1"/>
  <c r="N51" i="12" s="1"/>
  <c r="F51" i="12" a="1"/>
  <c r="F51" i="12" s="1"/>
  <c r="Q50" i="12" a="1"/>
  <c r="Q50" i="12" s="1"/>
  <c r="I50" i="12" a="1"/>
  <c r="I50" i="12" s="1"/>
  <c r="T49" i="12" a="1"/>
  <c r="T49" i="12" s="1"/>
  <c r="L49" i="12" a="1"/>
  <c r="L49" i="12" s="1"/>
  <c r="D49" i="12" a="1"/>
  <c r="D49" i="12" s="1"/>
  <c r="O48" i="12" a="1"/>
  <c r="O48" i="12" s="1"/>
  <c r="G48" i="12" a="1"/>
  <c r="G48" i="12" s="1"/>
  <c r="R47" i="12" a="1"/>
  <c r="R47" i="12" s="1"/>
  <c r="J47" i="12" a="1"/>
  <c r="J47" i="12" s="1"/>
  <c r="M46" i="12" a="1"/>
  <c r="M46" i="12" s="1"/>
  <c r="E46" i="12" a="1"/>
  <c r="E46" i="12" s="1"/>
  <c r="P45" i="12" a="1"/>
  <c r="P45" i="12" s="1"/>
  <c r="H45" i="12" a="1"/>
  <c r="H45" i="12" s="1"/>
  <c r="S44" i="12" a="1"/>
  <c r="S44" i="12" s="1"/>
  <c r="K44" i="12" a="1"/>
  <c r="K44" i="12" s="1"/>
  <c r="C44" i="12" a="1"/>
  <c r="C44" i="12" s="1"/>
  <c r="N43" i="12" a="1"/>
  <c r="N43" i="12" s="1"/>
  <c r="F43" i="12" a="1"/>
  <c r="F43" i="12" s="1"/>
  <c r="Q42" i="12" a="1"/>
  <c r="Q42" i="12" s="1"/>
  <c r="I42" i="12" a="1"/>
  <c r="I42" i="12" s="1"/>
  <c r="T41" i="12" a="1"/>
  <c r="T41" i="12" s="1"/>
  <c r="L41" i="12" a="1"/>
  <c r="L41" i="12" s="1"/>
  <c r="D41" i="12" a="1"/>
  <c r="D41" i="12" s="1"/>
  <c r="O40" i="12" a="1"/>
  <c r="O40" i="12" s="1"/>
  <c r="G40" i="12" a="1"/>
  <c r="G40" i="12" s="1"/>
  <c r="R39" i="12" a="1"/>
  <c r="R39" i="12" s="1"/>
  <c r="J39" i="12" a="1"/>
  <c r="J39" i="12" s="1"/>
  <c r="M38" i="12" a="1"/>
  <c r="M38" i="12" s="1"/>
  <c r="E38" i="12" a="1"/>
  <c r="E38" i="12" s="1"/>
  <c r="P37" i="12" a="1"/>
  <c r="P37" i="12" s="1"/>
  <c r="H37" i="12" a="1"/>
  <c r="H37" i="12" s="1"/>
  <c r="S36" i="12" a="1"/>
  <c r="S36" i="12" s="1"/>
  <c r="K36" i="12" a="1"/>
  <c r="K36" i="12" s="1"/>
  <c r="C36" i="12" a="1"/>
  <c r="C36" i="12" s="1"/>
  <c r="N35" i="12" a="1"/>
  <c r="N35" i="12" s="1"/>
  <c r="F35" i="12" a="1"/>
  <c r="F35" i="12" s="1"/>
  <c r="Q34" i="12" a="1"/>
  <c r="Q34" i="12" s="1"/>
  <c r="I34" i="12" a="1"/>
  <c r="I34" i="12" s="1"/>
  <c r="T3" i="12"/>
  <c r="L3" i="12"/>
  <c r="D3" i="12"/>
  <c r="B51" i="12" a="1"/>
  <c r="B51" i="12" s="1"/>
  <c r="B43" i="12" a="1"/>
  <c r="B43" i="12" s="1"/>
  <c r="B35" i="12" a="1"/>
  <c r="B35" i="12" s="1"/>
  <c r="B27" i="12" a="1"/>
  <c r="B27" i="12" s="1"/>
  <c r="B19" i="12" a="1"/>
  <c r="B19" i="12" s="1"/>
  <c r="B11" i="12" a="1"/>
  <c r="B11" i="12" s="1"/>
  <c r="R6" i="12" a="1"/>
  <c r="R6" i="12" s="1"/>
  <c r="J6" i="12" a="1"/>
  <c r="J6" i="12" s="1"/>
  <c r="M33" i="12" a="1"/>
  <c r="M33" i="12" s="1"/>
  <c r="E33" i="12" a="1"/>
  <c r="E33" i="12" s="1"/>
  <c r="P32" i="12" a="1"/>
  <c r="P32" i="12" s="1"/>
  <c r="H32" i="12" a="1"/>
  <c r="H32" i="12" s="1"/>
  <c r="S31" i="12" a="1"/>
  <c r="S31" i="12" s="1"/>
  <c r="K31" i="12" a="1"/>
  <c r="K31" i="12" s="1"/>
  <c r="C31" i="12" a="1"/>
  <c r="C31" i="12" s="1"/>
  <c r="N30" i="12" a="1"/>
  <c r="N30" i="12" s="1"/>
  <c r="F30" i="12" a="1"/>
  <c r="F30" i="12" s="1"/>
  <c r="Q29" i="12" a="1"/>
  <c r="Q29" i="12" s="1"/>
  <c r="I29" i="12" a="1"/>
  <c r="I29" i="12" s="1"/>
  <c r="T28" i="12" a="1"/>
  <c r="T28" i="12" s="1"/>
  <c r="L28" i="12" a="1"/>
  <c r="L28" i="12" s="1"/>
  <c r="D28" i="12" a="1"/>
  <c r="D28" i="12" s="1"/>
  <c r="O27" i="12" a="1"/>
  <c r="O27" i="12" s="1"/>
  <c r="G27" i="12" a="1"/>
  <c r="G27" i="12" s="1"/>
  <c r="R26" i="12" a="1"/>
  <c r="R26" i="12" s="1"/>
  <c r="J26" i="12" a="1"/>
  <c r="J26" i="12" s="1"/>
  <c r="M25" i="12" a="1"/>
  <c r="M25" i="12" s="1"/>
  <c r="E25" i="12" a="1"/>
  <c r="E25" i="12" s="1"/>
  <c r="P24" i="12" a="1"/>
  <c r="P24" i="12" s="1"/>
  <c r="H24" i="12" a="1"/>
  <c r="H24" i="12" s="1"/>
  <c r="S23" i="12" a="1"/>
  <c r="S23" i="12" s="1"/>
  <c r="K23" i="12" a="1"/>
  <c r="K23" i="12" s="1"/>
  <c r="C23" i="12" a="1"/>
  <c r="C23" i="12" s="1"/>
  <c r="N22" i="12" a="1"/>
  <c r="N22" i="12" s="1"/>
  <c r="F22" i="12" a="1"/>
  <c r="F22" i="12" s="1"/>
  <c r="Q21" i="12" a="1"/>
  <c r="Q21" i="12" s="1"/>
  <c r="I21" i="12" a="1"/>
  <c r="I21" i="12" s="1"/>
  <c r="T20" i="12" a="1"/>
  <c r="T20" i="12" s="1"/>
  <c r="L20" i="12" a="1"/>
  <c r="L20" i="12" s="1"/>
  <c r="D20" i="12" a="1"/>
  <c r="D20" i="12" s="1"/>
  <c r="O19" i="12" a="1"/>
  <c r="O19" i="12" s="1"/>
  <c r="G19" i="12" a="1"/>
  <c r="G19" i="12" s="1"/>
  <c r="R18" i="12" a="1"/>
  <c r="R18" i="12" s="1"/>
  <c r="J18" i="12" a="1"/>
  <c r="J18" i="12" s="1"/>
  <c r="M17" i="12" a="1"/>
  <c r="M17" i="12" s="1"/>
  <c r="E17" i="12" a="1"/>
  <c r="E17" i="12" s="1"/>
  <c r="P16" i="12" a="1"/>
  <c r="P16" i="12" s="1"/>
  <c r="H16" i="12" a="1"/>
  <c r="H16" i="12" s="1"/>
  <c r="S15" i="12" a="1"/>
  <c r="S15" i="12" s="1"/>
  <c r="K15" i="12" a="1"/>
  <c r="K15" i="12" s="1"/>
  <c r="C15" i="12" a="1"/>
  <c r="C15" i="12" s="1"/>
  <c r="N14" i="12" a="1"/>
  <c r="N14" i="12" s="1"/>
  <c r="F14" i="12" a="1"/>
  <c r="F14" i="12" s="1"/>
  <c r="Q13" i="12" a="1"/>
  <c r="Q13" i="12" s="1"/>
  <c r="I13" i="12" a="1"/>
  <c r="I13" i="12" s="1"/>
  <c r="T12" i="12" a="1"/>
  <c r="T12" i="12" s="1"/>
  <c r="L12" i="12" a="1"/>
  <c r="L12" i="12" s="1"/>
  <c r="D12" i="12" a="1"/>
  <c r="D12" i="12" s="1"/>
  <c r="O11" i="12" a="1"/>
  <c r="O11" i="12" s="1"/>
  <c r="G11" i="12" a="1"/>
  <c r="G11" i="12" s="1"/>
  <c r="R10" i="12" a="1"/>
  <c r="R10" i="12" s="1"/>
  <c r="J10" i="12" a="1"/>
  <c r="J10" i="12" s="1"/>
  <c r="M9" i="12" a="1"/>
  <c r="M9" i="12" s="1"/>
  <c r="E9" i="12" a="1"/>
  <c r="E9" i="12" s="1"/>
  <c r="P8" i="12" a="1"/>
  <c r="P8" i="12" s="1"/>
  <c r="H8" i="12" a="1"/>
  <c r="H8" i="12" s="1"/>
  <c r="S7" i="12" a="1"/>
  <c r="S7" i="12" s="1"/>
  <c r="K7" i="12" a="1"/>
  <c r="K7" i="12" s="1"/>
  <c r="C7" i="12" a="1"/>
  <c r="C7" i="12" s="1"/>
  <c r="N56" i="12" a="1"/>
  <c r="N56" i="12" s="1"/>
  <c r="F56" i="12" a="1"/>
  <c r="F56" i="12" s="1"/>
  <c r="Q55" i="12" a="1"/>
  <c r="Q55" i="12" s="1"/>
  <c r="I55" i="12" a="1"/>
  <c r="I55" i="12" s="1"/>
  <c r="T54" i="12" a="1"/>
  <c r="T54" i="12" s="1"/>
  <c r="L54" i="12" a="1"/>
  <c r="L54" i="12" s="1"/>
  <c r="D54" i="12" a="1"/>
  <c r="D54" i="12" s="1"/>
  <c r="O53" i="12" a="1"/>
  <c r="O53" i="12" s="1"/>
  <c r="G53" i="12" a="1"/>
  <c r="G53" i="12" s="1"/>
  <c r="R52" i="12" a="1"/>
  <c r="R52" i="12" s="1"/>
  <c r="J52" i="12" a="1"/>
  <c r="J52" i="12" s="1"/>
  <c r="U51" i="12" a="1"/>
  <c r="U51" i="12" s="1"/>
  <c r="M51" i="12" a="1"/>
  <c r="M51" i="12" s="1"/>
  <c r="E51" i="12" a="1"/>
  <c r="E51" i="12" s="1"/>
  <c r="P50" i="12" a="1"/>
  <c r="P50" i="12" s="1"/>
  <c r="H50" i="12" a="1"/>
  <c r="H50" i="12" s="1"/>
  <c r="S49" i="12" a="1"/>
  <c r="S49" i="12" s="1"/>
  <c r="K49" i="12" a="1"/>
  <c r="K49" i="12" s="1"/>
  <c r="C49" i="12" a="1"/>
  <c r="C49" i="12" s="1"/>
  <c r="N48" i="12" a="1"/>
  <c r="N48" i="12" s="1"/>
  <c r="F48" i="12" a="1"/>
  <c r="F48" i="12" s="1"/>
  <c r="Q47" i="12" a="1"/>
  <c r="Q47" i="12" s="1"/>
  <c r="I47" i="12" a="1"/>
  <c r="I47" i="12" s="1"/>
  <c r="T46" i="12" a="1"/>
  <c r="T46" i="12" s="1"/>
  <c r="L46" i="12" a="1"/>
  <c r="L46" i="12" s="1"/>
  <c r="D46" i="12" a="1"/>
  <c r="D46" i="12" s="1"/>
  <c r="O45" i="12" a="1"/>
  <c r="O45" i="12" s="1"/>
  <c r="G45" i="12" a="1"/>
  <c r="G45" i="12" s="1"/>
  <c r="R44" i="12" a="1"/>
  <c r="R44" i="12" s="1"/>
  <c r="J44" i="12" a="1"/>
  <c r="J44" i="12" s="1"/>
  <c r="U43" i="12" a="1"/>
  <c r="U43" i="12" s="1"/>
  <c r="W43" i="12" s="1"/>
  <c r="M43" i="12" a="1"/>
  <c r="M43" i="12" s="1"/>
  <c r="E43" i="12" a="1"/>
  <c r="E43" i="12" s="1"/>
  <c r="P42" i="12" a="1"/>
  <c r="P42" i="12" s="1"/>
  <c r="H42" i="12" a="1"/>
  <c r="H42" i="12" s="1"/>
  <c r="S41" i="12" a="1"/>
  <c r="S41" i="12" s="1"/>
  <c r="K41" i="12" a="1"/>
  <c r="K41" i="12" s="1"/>
  <c r="C41" i="12" a="1"/>
  <c r="C41" i="12" s="1"/>
  <c r="N40" i="12" a="1"/>
  <c r="N40" i="12" s="1"/>
  <c r="F40" i="12" a="1"/>
  <c r="F40" i="12" s="1"/>
  <c r="Q39" i="12" a="1"/>
  <c r="Q39" i="12" s="1"/>
  <c r="I39" i="12" a="1"/>
  <c r="I39" i="12" s="1"/>
  <c r="T38" i="12" a="1"/>
  <c r="T38" i="12" s="1"/>
  <c r="L38" i="12" a="1"/>
  <c r="L38" i="12" s="1"/>
  <c r="D38" i="12" a="1"/>
  <c r="D38" i="12" s="1"/>
  <c r="O37" i="12" a="1"/>
  <c r="O37" i="12" s="1"/>
  <c r="G37" i="12" a="1"/>
  <c r="G37" i="12" s="1"/>
  <c r="R36" i="12" a="1"/>
  <c r="R36" i="12" s="1"/>
  <c r="J36" i="12" a="1"/>
  <c r="J36" i="12" s="1"/>
  <c r="M35" i="12" a="1"/>
  <c r="M35" i="12" s="1"/>
  <c r="E35" i="12" a="1"/>
  <c r="E35" i="12" s="1"/>
  <c r="P34" i="12" a="1"/>
  <c r="P34" i="12" s="1"/>
  <c r="S3" i="12"/>
  <c r="B3" i="14"/>
  <c r="B50" i="12" a="1"/>
  <c r="B50" i="12" s="1"/>
  <c r="B42" i="12" a="1"/>
  <c r="B42" i="12" s="1"/>
  <c r="B26" i="12" a="1"/>
  <c r="B26" i="12" s="1"/>
  <c r="B18" i="12" a="1"/>
  <c r="B18" i="12" s="1"/>
  <c r="B10" i="12" a="1"/>
  <c r="B10" i="12" s="1"/>
  <c r="Q6" i="12" a="1"/>
  <c r="Q6" i="12" s="1"/>
  <c r="I6" i="12" a="1"/>
  <c r="I6" i="12" s="1"/>
  <c r="T33" i="12" a="1"/>
  <c r="T33" i="12" s="1"/>
  <c r="L33" i="12" a="1"/>
  <c r="L33" i="12" s="1"/>
  <c r="D33" i="12" a="1"/>
  <c r="D33" i="12" s="1"/>
  <c r="O32" i="12" a="1"/>
  <c r="O32" i="12" s="1"/>
  <c r="G32" i="12" a="1"/>
  <c r="G32" i="12" s="1"/>
  <c r="R31" i="12" a="1"/>
  <c r="R31" i="12" s="1"/>
  <c r="J31" i="12" a="1"/>
  <c r="J31" i="12" s="1"/>
  <c r="M30" i="12" a="1"/>
  <c r="M30" i="12" s="1"/>
  <c r="E30" i="12" a="1"/>
  <c r="E30" i="12" s="1"/>
  <c r="P29" i="12" a="1"/>
  <c r="P29" i="12" s="1"/>
  <c r="H29" i="12" a="1"/>
  <c r="H29" i="12" s="1"/>
  <c r="S28" i="12" a="1"/>
  <c r="S28" i="12" s="1"/>
  <c r="K28" i="12" a="1"/>
  <c r="K28" i="12" s="1"/>
  <c r="C28" i="12" a="1"/>
  <c r="C28" i="12" s="1"/>
  <c r="N27" i="12" a="1"/>
  <c r="N27" i="12" s="1"/>
  <c r="F27" i="12" a="1"/>
  <c r="F27" i="12" s="1"/>
  <c r="Q26" i="12" a="1"/>
  <c r="Q26" i="12" s="1"/>
  <c r="I26" i="12" a="1"/>
  <c r="I26" i="12" s="1"/>
  <c r="T25" i="12" a="1"/>
  <c r="T25" i="12" s="1"/>
  <c r="L25" i="12" a="1"/>
  <c r="L25" i="12" s="1"/>
  <c r="D25" i="12" a="1"/>
  <c r="D25" i="12" s="1"/>
  <c r="O24" i="12" a="1"/>
  <c r="O24" i="12" s="1"/>
  <c r="G24" i="12" a="1"/>
  <c r="G24" i="12" s="1"/>
  <c r="R23" i="12" a="1"/>
  <c r="R23" i="12" s="1"/>
  <c r="J23" i="12" a="1"/>
  <c r="J23" i="12" s="1"/>
  <c r="M22" i="12" a="1"/>
  <c r="M22" i="12" s="1"/>
  <c r="E22" i="12" a="1"/>
  <c r="E22" i="12" s="1"/>
  <c r="P21" i="12" a="1"/>
  <c r="P21" i="12" s="1"/>
  <c r="H21" i="12" a="1"/>
  <c r="H21" i="12" s="1"/>
  <c r="S20" i="12" a="1"/>
  <c r="S20" i="12" s="1"/>
  <c r="K20" i="12" a="1"/>
  <c r="K20" i="12" s="1"/>
  <c r="C20" i="12" a="1"/>
  <c r="C20" i="12" s="1"/>
  <c r="N19" i="12" a="1"/>
  <c r="N19" i="12" s="1"/>
  <c r="F19" i="12" a="1"/>
  <c r="F19" i="12" s="1"/>
  <c r="Q18" i="12" a="1"/>
  <c r="Q18" i="12" s="1"/>
  <c r="I18" i="12" a="1"/>
  <c r="I18" i="12" s="1"/>
  <c r="T17" i="12" a="1"/>
  <c r="T17" i="12" s="1"/>
  <c r="L17" i="12" a="1"/>
  <c r="L17" i="12" s="1"/>
  <c r="D17" i="12" a="1"/>
  <c r="D17" i="12" s="1"/>
  <c r="O16" i="12" a="1"/>
  <c r="O16" i="12" s="1"/>
  <c r="G16" i="12" a="1"/>
  <c r="G16" i="12" s="1"/>
  <c r="R15" i="12" a="1"/>
  <c r="R15" i="12" s="1"/>
  <c r="J15" i="12" a="1"/>
  <c r="J15" i="12" s="1"/>
  <c r="M14" i="12" a="1"/>
  <c r="M14" i="12" s="1"/>
  <c r="E14" i="12" a="1"/>
  <c r="E14" i="12" s="1"/>
  <c r="P13" i="12" a="1"/>
  <c r="P13" i="12" s="1"/>
  <c r="H13" i="12" a="1"/>
  <c r="H13" i="12" s="1"/>
  <c r="S12" i="12" a="1"/>
  <c r="S12" i="12" s="1"/>
  <c r="K12" i="12" a="1"/>
  <c r="K12" i="12" s="1"/>
  <c r="C12" i="12" a="1"/>
  <c r="C12" i="12" s="1"/>
  <c r="N11" i="12" a="1"/>
  <c r="N11" i="12" s="1"/>
  <c r="F11" i="12" a="1"/>
  <c r="F11" i="12" s="1"/>
  <c r="Q10" i="12" a="1"/>
  <c r="Q10" i="12" s="1"/>
  <c r="I10" i="12" a="1"/>
  <c r="I10" i="12" s="1"/>
  <c r="T9" i="12" a="1"/>
  <c r="T9" i="12" s="1"/>
  <c r="L9" i="12" a="1"/>
  <c r="L9" i="12" s="1"/>
  <c r="D9" i="12" a="1"/>
  <c r="D9" i="12" s="1"/>
  <c r="O8" i="12" a="1"/>
  <c r="O8" i="12" s="1"/>
  <c r="G8" i="12" a="1"/>
  <c r="G8" i="12" s="1"/>
  <c r="R7" i="12" a="1"/>
  <c r="R7" i="12" s="1"/>
  <c r="J7" i="12" a="1"/>
  <c r="J7" i="12" s="1"/>
  <c r="U56" i="12" a="1"/>
  <c r="U56" i="12" s="1"/>
  <c r="M56" i="12" a="1"/>
  <c r="M56" i="12" s="1"/>
  <c r="E56" i="12" a="1"/>
  <c r="E56" i="12" s="1"/>
  <c r="P55" i="12" a="1"/>
  <c r="P55" i="12" s="1"/>
  <c r="H55" i="12" a="1"/>
  <c r="H55" i="12" s="1"/>
  <c r="S54" i="12" a="1"/>
  <c r="S54" i="12" s="1"/>
  <c r="K54" i="12" a="1"/>
  <c r="K54" i="12" s="1"/>
  <c r="C54" i="12" a="1"/>
  <c r="C54" i="12" s="1"/>
  <c r="N53" i="12" a="1"/>
  <c r="N53" i="12" s="1"/>
  <c r="F53" i="12" a="1"/>
  <c r="F53" i="12" s="1"/>
  <c r="Q52" i="12" a="1"/>
  <c r="Q52" i="12" s="1"/>
  <c r="I52" i="12" a="1"/>
  <c r="I52" i="12" s="1"/>
  <c r="T51" i="12" a="1"/>
  <c r="T51" i="12" s="1"/>
  <c r="L51" i="12" a="1"/>
  <c r="L51" i="12" s="1"/>
  <c r="D51" i="12" a="1"/>
  <c r="D51" i="12" s="1"/>
  <c r="O50" i="12" a="1"/>
  <c r="O50" i="12" s="1"/>
  <c r="G50" i="12" a="1"/>
  <c r="G50" i="12" s="1"/>
  <c r="R49" i="12" a="1"/>
  <c r="R49" i="12" s="1"/>
  <c r="J49" i="12" a="1"/>
  <c r="J49" i="12" s="1"/>
  <c r="M48" i="12" a="1"/>
  <c r="M48" i="12" s="1"/>
  <c r="E48" i="12" a="1"/>
  <c r="E48" i="12" s="1"/>
  <c r="P47" i="12" a="1"/>
  <c r="P47" i="12" s="1"/>
  <c r="H47" i="12" a="1"/>
  <c r="H47" i="12" s="1"/>
  <c r="S46" i="12" a="1"/>
  <c r="S46" i="12" s="1"/>
  <c r="K46" i="12" a="1"/>
  <c r="K46" i="12" s="1"/>
  <c r="C46" i="12" a="1"/>
  <c r="C46" i="12" s="1"/>
  <c r="N45" i="12" a="1"/>
  <c r="N45" i="12" s="1"/>
  <c r="F45" i="12" a="1"/>
  <c r="F45" i="12" s="1"/>
  <c r="Q44" i="12" a="1"/>
  <c r="Q44" i="12" s="1"/>
  <c r="I44" i="12" a="1"/>
  <c r="I44" i="12" s="1"/>
  <c r="T43" i="12" a="1"/>
  <c r="T43" i="12" s="1"/>
  <c r="L43" i="12" a="1"/>
  <c r="L43" i="12" s="1"/>
  <c r="D43" i="12" a="1"/>
  <c r="D43" i="12" s="1"/>
  <c r="O42" i="12" a="1"/>
  <c r="O42" i="12" s="1"/>
  <c r="G42" i="12" a="1"/>
  <c r="G42" i="12" s="1"/>
  <c r="R41" i="12" a="1"/>
  <c r="R41" i="12" s="1"/>
  <c r="J41" i="12" a="1"/>
  <c r="J41" i="12" s="1"/>
  <c r="M40" i="12" a="1"/>
  <c r="M40" i="12" s="1"/>
  <c r="E40" i="12" a="1"/>
  <c r="E40" i="12" s="1"/>
  <c r="P39" i="12" a="1"/>
  <c r="P39" i="12" s="1"/>
  <c r="H39" i="12" a="1"/>
  <c r="H39" i="12" s="1"/>
  <c r="S38" i="12" a="1"/>
  <c r="S38" i="12" s="1"/>
  <c r="K38" i="12" a="1"/>
  <c r="K38" i="12" s="1"/>
  <c r="C38" i="12" a="1"/>
  <c r="C38" i="12" s="1"/>
  <c r="N37" i="12" a="1"/>
  <c r="N37" i="12" s="1"/>
  <c r="F37" i="12" a="1"/>
  <c r="F37" i="12" s="1"/>
  <c r="Q36" i="12" a="1"/>
  <c r="Q36" i="12" s="1"/>
  <c r="I36" i="12" a="1"/>
  <c r="I36" i="12" s="1"/>
  <c r="T35" i="12" a="1"/>
  <c r="T35" i="12" s="1"/>
  <c r="L35" i="12" a="1"/>
  <c r="L35" i="12" s="1"/>
  <c r="D35" i="12" a="1"/>
  <c r="D35" i="12" s="1"/>
  <c r="O34" i="12" a="1"/>
  <c r="O34" i="12" s="1"/>
  <c r="G34" i="12" a="1"/>
  <c r="G34" i="12" s="1"/>
  <c r="R3" i="12"/>
  <c r="J3" i="12"/>
  <c r="B3" i="12"/>
  <c r="U16" i="14" a="1"/>
  <c r="U16" i="14" s="1"/>
  <c r="Y16" i="14" s="1"/>
  <c r="C14" i="22"/>
  <c r="U12" i="14" a="1"/>
  <c r="U12" i="14" s="1"/>
  <c r="Y12" i="14" s="1"/>
  <c r="C10" i="22"/>
  <c r="U8" i="14" a="1"/>
  <c r="U8" i="14" s="1"/>
  <c r="Y8" i="14" s="1"/>
  <c r="C6" i="22"/>
  <c r="B6" i="12" a="1"/>
  <c r="B6" i="12" s="1"/>
  <c r="B49" i="12" a="1"/>
  <c r="B49" i="12" s="1"/>
  <c r="B41" i="12" a="1"/>
  <c r="B41" i="12" s="1"/>
  <c r="B33" i="12" a="1"/>
  <c r="B33" i="12" s="1"/>
  <c r="B25" i="12" a="1"/>
  <c r="B25" i="12" s="1"/>
  <c r="B17" i="12" a="1"/>
  <c r="B17" i="12" s="1"/>
  <c r="B9" i="12" a="1"/>
  <c r="B9" i="12" s="1"/>
  <c r="P6" i="12" a="1"/>
  <c r="P6" i="12" s="1"/>
  <c r="H6" i="12" a="1"/>
  <c r="H6" i="12" s="1"/>
  <c r="S33" i="12" a="1"/>
  <c r="S33" i="12" s="1"/>
  <c r="K33" i="12" a="1"/>
  <c r="K33" i="12" s="1"/>
  <c r="C33" i="12" a="1"/>
  <c r="C33" i="12" s="1"/>
  <c r="N32" i="12" a="1"/>
  <c r="N32" i="12" s="1"/>
  <c r="F32" i="12" a="1"/>
  <c r="F32" i="12" s="1"/>
  <c r="Q31" i="12" a="1"/>
  <c r="Q31" i="12" s="1"/>
  <c r="I31" i="12" a="1"/>
  <c r="I31" i="12" s="1"/>
  <c r="T30" i="12" a="1"/>
  <c r="T30" i="12" s="1"/>
  <c r="L30" i="12" a="1"/>
  <c r="L30" i="12" s="1"/>
  <c r="D30" i="12" a="1"/>
  <c r="D30" i="12" s="1"/>
  <c r="O29" i="12" a="1"/>
  <c r="O29" i="12" s="1"/>
  <c r="G29" i="12" a="1"/>
  <c r="G29" i="12" s="1"/>
  <c r="R28" i="12" a="1"/>
  <c r="R28" i="12" s="1"/>
  <c r="J28" i="12" a="1"/>
  <c r="J28" i="12" s="1"/>
  <c r="M27" i="12" a="1"/>
  <c r="M27" i="12" s="1"/>
  <c r="E27" i="12" a="1"/>
  <c r="E27" i="12" s="1"/>
  <c r="P26" i="12" a="1"/>
  <c r="P26" i="12" s="1"/>
  <c r="H26" i="12" a="1"/>
  <c r="H26" i="12" s="1"/>
  <c r="S25" i="12" a="1"/>
  <c r="S25" i="12" s="1"/>
  <c r="K25" i="12" a="1"/>
  <c r="K25" i="12" s="1"/>
  <c r="C25" i="12" a="1"/>
  <c r="C25" i="12" s="1"/>
  <c r="N24" i="12" a="1"/>
  <c r="N24" i="12" s="1"/>
  <c r="F24" i="12" a="1"/>
  <c r="F24" i="12" s="1"/>
  <c r="Q23" i="12" a="1"/>
  <c r="Q23" i="12" s="1"/>
  <c r="I23" i="12" a="1"/>
  <c r="I23" i="12" s="1"/>
  <c r="T22" i="12" a="1"/>
  <c r="T22" i="12" s="1"/>
  <c r="L22" i="12" a="1"/>
  <c r="L22" i="12" s="1"/>
  <c r="D22" i="12" a="1"/>
  <c r="D22" i="12" s="1"/>
  <c r="O21" i="12" a="1"/>
  <c r="O21" i="12" s="1"/>
  <c r="G21" i="12" a="1"/>
  <c r="G21" i="12" s="1"/>
  <c r="R20" i="12" a="1"/>
  <c r="R20" i="12" s="1"/>
  <c r="J20" i="12" a="1"/>
  <c r="J20" i="12" s="1"/>
  <c r="M19" i="12" a="1"/>
  <c r="M19" i="12" s="1"/>
  <c r="E19" i="12" a="1"/>
  <c r="E19" i="12" s="1"/>
  <c r="P18" i="12" a="1"/>
  <c r="P18" i="12" s="1"/>
  <c r="H18" i="12" a="1"/>
  <c r="H18" i="12" s="1"/>
  <c r="S17" i="12" a="1"/>
  <c r="S17" i="12" s="1"/>
  <c r="K17" i="12" a="1"/>
  <c r="K17" i="12" s="1"/>
  <c r="C17" i="12" a="1"/>
  <c r="C17" i="12" s="1"/>
  <c r="N16" i="12" a="1"/>
  <c r="N16" i="12" s="1"/>
  <c r="F16" i="12" a="1"/>
  <c r="F16" i="12" s="1"/>
  <c r="Q15" i="12" a="1"/>
  <c r="Q15" i="12" s="1"/>
  <c r="I15" i="12" a="1"/>
  <c r="I15" i="12" s="1"/>
  <c r="T14" i="12" a="1"/>
  <c r="T14" i="12" s="1"/>
  <c r="L14" i="12" a="1"/>
  <c r="L14" i="12" s="1"/>
  <c r="D14" i="12" a="1"/>
  <c r="D14" i="12" s="1"/>
  <c r="O13" i="12" a="1"/>
  <c r="O13" i="12" s="1"/>
  <c r="G13" i="12" a="1"/>
  <c r="G13" i="12" s="1"/>
  <c r="R12" i="12" a="1"/>
  <c r="R12" i="12" s="1"/>
  <c r="J12" i="12" a="1"/>
  <c r="J12" i="12" s="1"/>
  <c r="M11" i="12" a="1"/>
  <c r="M11" i="12" s="1"/>
  <c r="E11" i="12" a="1"/>
  <c r="E11" i="12" s="1"/>
  <c r="P10" i="12" a="1"/>
  <c r="P10" i="12" s="1"/>
  <c r="H10" i="12" a="1"/>
  <c r="H10" i="12" s="1"/>
  <c r="S9" i="12" a="1"/>
  <c r="S9" i="12" s="1"/>
  <c r="K9" i="12" a="1"/>
  <c r="K9" i="12" s="1"/>
  <c r="C9" i="12" a="1"/>
  <c r="C9" i="12" s="1"/>
  <c r="O54" i="12" a="1"/>
  <c r="O54" i="12" s="1"/>
  <c r="G54" i="12" a="1"/>
  <c r="G54" i="12" s="1"/>
  <c r="R53" i="12" a="1"/>
  <c r="R53" i="12" s="1"/>
  <c r="J53" i="12" a="1"/>
  <c r="J53" i="12" s="1"/>
  <c r="U52" i="12" a="1"/>
  <c r="U52" i="12" s="1"/>
  <c r="Y52" i="12" s="1"/>
  <c r="M52" i="12" a="1"/>
  <c r="M52" i="12" s="1"/>
  <c r="E52" i="12" a="1"/>
  <c r="E52" i="12" s="1"/>
  <c r="P51" i="12" a="1"/>
  <c r="P51" i="12" s="1"/>
  <c r="H51" i="12" a="1"/>
  <c r="H51" i="12" s="1"/>
  <c r="X51" i="12" s="1"/>
  <c r="S50" i="12" a="1"/>
  <c r="S50" i="12" s="1"/>
  <c r="K50" i="12" a="1"/>
  <c r="K50" i="12" s="1"/>
  <c r="C50" i="12" a="1"/>
  <c r="C50" i="12" s="1"/>
  <c r="N49" i="12" a="1"/>
  <c r="N49" i="12" s="1"/>
  <c r="F49" i="12" a="1"/>
  <c r="F49" i="12" s="1"/>
  <c r="Q48" i="12" a="1"/>
  <c r="Q48" i="12" s="1"/>
  <c r="I48" i="12" a="1"/>
  <c r="I48" i="12" s="1"/>
  <c r="T47" i="12" a="1"/>
  <c r="T47" i="12" s="1"/>
  <c r="L47" i="12" a="1"/>
  <c r="L47" i="12" s="1"/>
  <c r="D47" i="12" a="1"/>
  <c r="D47" i="12" s="1"/>
  <c r="O46" i="12" a="1"/>
  <c r="O46" i="12" s="1"/>
  <c r="G46" i="12" a="1"/>
  <c r="G46" i="12" s="1"/>
  <c r="R45" i="12" a="1"/>
  <c r="R45" i="12" s="1"/>
  <c r="J45" i="12" a="1"/>
  <c r="J45" i="12" s="1"/>
  <c r="U44" i="12" a="1"/>
  <c r="U44" i="12" s="1"/>
  <c r="M44" i="12" a="1"/>
  <c r="M44" i="12" s="1"/>
  <c r="E44" i="12" a="1"/>
  <c r="E44" i="12" s="1"/>
  <c r="P43" i="12" a="1"/>
  <c r="P43" i="12" s="1"/>
  <c r="H43" i="12" a="1"/>
  <c r="H43" i="12" s="1"/>
  <c r="S42" i="12" a="1"/>
  <c r="S42" i="12" s="1"/>
  <c r="K42" i="12" a="1"/>
  <c r="K42" i="12" s="1"/>
  <c r="C42" i="12" a="1"/>
  <c r="C42" i="12" s="1"/>
  <c r="N41" i="12" a="1"/>
  <c r="N41" i="12" s="1"/>
  <c r="F41" i="12" a="1"/>
  <c r="F41" i="12" s="1"/>
  <c r="Q40" i="12" a="1"/>
  <c r="Q40" i="12" s="1"/>
  <c r="I40" i="12" a="1"/>
  <c r="I40" i="12" s="1"/>
  <c r="T39" i="12" a="1"/>
  <c r="T39" i="12" s="1"/>
  <c r="L39" i="12" a="1"/>
  <c r="L39" i="12" s="1"/>
  <c r="D39" i="12" a="1"/>
  <c r="D39" i="12" s="1"/>
  <c r="O38" i="12" a="1"/>
  <c r="O38" i="12" s="1"/>
  <c r="G38" i="12" a="1"/>
  <c r="G38" i="12" s="1"/>
  <c r="R37" i="12" a="1"/>
  <c r="R37" i="12" s="1"/>
  <c r="J37" i="12" a="1"/>
  <c r="J37" i="12" s="1"/>
  <c r="M36" i="12" a="1"/>
  <c r="M36" i="12" s="1"/>
  <c r="E36" i="12" a="1"/>
  <c r="E36" i="12" s="1"/>
  <c r="P35" i="12" a="1"/>
  <c r="P35" i="12" s="1"/>
  <c r="H35" i="12" a="1"/>
  <c r="H35" i="12" s="1"/>
  <c r="S34" i="12" a="1"/>
  <c r="S34" i="12" s="1"/>
  <c r="K34" i="12" a="1"/>
  <c r="K34" i="12" s="1"/>
  <c r="C34" i="12" a="1"/>
  <c r="C34" i="12" s="1"/>
  <c r="N3" i="12"/>
  <c r="F3" i="12"/>
  <c r="N8" i="12" a="1"/>
  <c r="N8" i="12" s="1"/>
  <c r="F8" i="12" a="1"/>
  <c r="F8" i="12" s="1"/>
  <c r="Q7" i="12" a="1"/>
  <c r="Q7" i="12" s="1"/>
  <c r="I7" i="12" a="1"/>
  <c r="I7" i="12" s="1"/>
  <c r="T56" i="12" a="1"/>
  <c r="T56" i="12" s="1"/>
  <c r="L56" i="12" a="1"/>
  <c r="L56" i="12" s="1"/>
  <c r="Y56" i="12" s="1"/>
  <c r="D56" i="12" a="1"/>
  <c r="D56" i="12" s="1"/>
  <c r="O55" i="12" a="1"/>
  <c r="O55" i="12" s="1"/>
  <c r="G55" i="12" a="1"/>
  <c r="G55" i="12" s="1"/>
  <c r="R54" i="12" a="1"/>
  <c r="R54" i="12" s="1"/>
  <c r="J54" i="12" a="1"/>
  <c r="J54" i="12" s="1"/>
  <c r="M53" i="12" a="1"/>
  <c r="M53" i="12" s="1"/>
  <c r="E53" i="12" a="1"/>
  <c r="E53" i="12" s="1"/>
  <c r="P52" i="12" a="1"/>
  <c r="P52" i="12" s="1"/>
  <c r="H52" i="12" a="1"/>
  <c r="H52" i="12" s="1"/>
  <c r="S51" i="12" a="1"/>
  <c r="S51" i="12" s="1"/>
  <c r="K51" i="12" a="1"/>
  <c r="K51" i="12" s="1"/>
  <c r="C51" i="12" a="1"/>
  <c r="C51" i="12" s="1"/>
  <c r="N50" i="12" a="1"/>
  <c r="N50" i="12" s="1"/>
  <c r="F50" i="12" a="1"/>
  <c r="F50" i="12" s="1"/>
  <c r="Q49" i="12" a="1"/>
  <c r="Q49" i="12" s="1"/>
  <c r="I49" i="12" a="1"/>
  <c r="I49" i="12" s="1"/>
  <c r="T48" i="12" a="1"/>
  <c r="T48" i="12" s="1"/>
  <c r="L48" i="12" a="1"/>
  <c r="L48" i="12" s="1"/>
  <c r="D48" i="12" a="1"/>
  <c r="D48" i="12" s="1"/>
  <c r="O47" i="12" a="1"/>
  <c r="O47" i="12" s="1"/>
  <c r="G47" i="12" a="1"/>
  <c r="G47" i="12" s="1"/>
  <c r="R46" i="12" a="1"/>
  <c r="R46" i="12" s="1"/>
  <c r="J46" i="12" a="1"/>
  <c r="J46" i="12" s="1"/>
  <c r="M45" i="12" a="1"/>
  <c r="M45" i="12" s="1"/>
  <c r="E45" i="12" a="1"/>
  <c r="E45" i="12" s="1"/>
  <c r="P44" i="12" a="1"/>
  <c r="P44" i="12" s="1"/>
  <c r="H44" i="12" a="1"/>
  <c r="H44" i="12" s="1"/>
  <c r="S43" i="12" a="1"/>
  <c r="S43" i="12" s="1"/>
  <c r="K43" i="12" a="1"/>
  <c r="K43" i="12" s="1"/>
  <c r="C43" i="12" a="1"/>
  <c r="C43" i="12" s="1"/>
  <c r="N42" i="12" a="1"/>
  <c r="N42" i="12" s="1"/>
  <c r="F42" i="12" a="1"/>
  <c r="F42" i="12" s="1"/>
  <c r="Q41" i="12" a="1"/>
  <c r="Q41" i="12" s="1"/>
  <c r="I41" i="12" a="1"/>
  <c r="I41" i="12" s="1"/>
  <c r="T40" i="12" a="1"/>
  <c r="T40" i="12" s="1"/>
  <c r="L40" i="12" a="1"/>
  <c r="L40" i="12" s="1"/>
  <c r="D40" i="12" a="1"/>
  <c r="D40" i="12" s="1"/>
  <c r="O39" i="12" a="1"/>
  <c r="O39" i="12" s="1"/>
  <c r="G39" i="12" a="1"/>
  <c r="G39" i="12" s="1"/>
  <c r="R38" i="12" a="1"/>
  <c r="R38" i="12" s="1"/>
  <c r="J38" i="12" a="1"/>
  <c r="J38" i="12" s="1"/>
  <c r="M37" i="12" a="1"/>
  <c r="M37" i="12" s="1"/>
  <c r="E37" i="12" a="1"/>
  <c r="E37" i="12" s="1"/>
  <c r="P36" i="12" a="1"/>
  <c r="P36" i="12" s="1"/>
  <c r="H36" i="12" a="1"/>
  <c r="H36" i="12" s="1"/>
  <c r="S35" i="12" a="1"/>
  <c r="S35" i="12" s="1"/>
  <c r="K35" i="12" a="1"/>
  <c r="K35" i="12" s="1"/>
  <c r="K56" i="12" a="1"/>
  <c r="K56" i="12" s="1"/>
  <c r="C56" i="12" a="1"/>
  <c r="C56" i="12" s="1"/>
  <c r="N55" i="12" a="1"/>
  <c r="N55" i="12" s="1"/>
  <c r="F55" i="12" a="1"/>
  <c r="F55" i="12" s="1"/>
  <c r="Q54" i="12" a="1"/>
  <c r="Q54" i="12" s="1"/>
  <c r="I54" i="12" a="1"/>
  <c r="I54" i="12" s="1"/>
  <c r="T53" i="12" a="1"/>
  <c r="T53" i="12" s="1"/>
  <c r="L53" i="12" a="1"/>
  <c r="L53" i="12" s="1"/>
  <c r="D53" i="12" a="1"/>
  <c r="D53" i="12" s="1"/>
  <c r="O52" i="12" a="1"/>
  <c r="O52" i="12" s="1"/>
  <c r="G52" i="12" a="1"/>
  <c r="G52" i="12" s="1"/>
  <c r="R51" i="12" a="1"/>
  <c r="R51" i="12" s="1"/>
  <c r="J51" i="12" a="1"/>
  <c r="J51" i="12" s="1"/>
  <c r="M50" i="12" a="1"/>
  <c r="M50" i="12" s="1"/>
  <c r="E50" i="12" a="1"/>
  <c r="E50" i="12" s="1"/>
  <c r="P49" i="12" a="1"/>
  <c r="P49" i="12" s="1"/>
  <c r="H49" i="12" a="1"/>
  <c r="H49" i="12" s="1"/>
  <c r="S48" i="12" a="1"/>
  <c r="S48" i="12" s="1"/>
  <c r="K48" i="12" a="1"/>
  <c r="K48" i="12" s="1"/>
  <c r="C48" i="12" a="1"/>
  <c r="C48" i="12" s="1"/>
  <c r="N47" i="12" a="1"/>
  <c r="N47" i="12" s="1"/>
  <c r="F47" i="12" a="1"/>
  <c r="F47" i="12" s="1"/>
  <c r="Q46" i="12" a="1"/>
  <c r="Q46" i="12" s="1"/>
  <c r="I46" i="12" a="1"/>
  <c r="I46" i="12" s="1"/>
  <c r="T45" i="12" a="1"/>
  <c r="T45" i="12" s="1"/>
  <c r="L45" i="12" a="1"/>
  <c r="L45" i="12" s="1"/>
  <c r="D45" i="12" a="1"/>
  <c r="D45" i="12" s="1"/>
  <c r="O44" i="12" a="1"/>
  <c r="O44" i="12" s="1"/>
  <c r="G44" i="12" a="1"/>
  <c r="G44" i="12" s="1"/>
  <c r="R43" i="12" a="1"/>
  <c r="R43" i="12" s="1"/>
  <c r="J43" i="12" a="1"/>
  <c r="J43" i="12" s="1"/>
  <c r="M42" i="12" a="1"/>
  <c r="M42" i="12" s="1"/>
  <c r="E42" i="12" a="1"/>
  <c r="E42" i="12" s="1"/>
  <c r="P41" i="12" a="1"/>
  <c r="P41" i="12" s="1"/>
  <c r="H41" i="12" a="1"/>
  <c r="H41" i="12" s="1"/>
  <c r="S40" i="12" a="1"/>
  <c r="S40" i="12" s="1"/>
  <c r="K40" i="12" a="1"/>
  <c r="K40" i="12" s="1"/>
  <c r="C40" i="12" a="1"/>
  <c r="C40" i="12" s="1"/>
  <c r="N39" i="12" a="1"/>
  <c r="N39" i="12" s="1"/>
  <c r="F39" i="12" a="1"/>
  <c r="F39" i="12" s="1"/>
  <c r="Q38" i="12" a="1"/>
  <c r="Q38" i="12" s="1"/>
  <c r="I38" i="12" a="1"/>
  <c r="I38" i="12" s="1"/>
  <c r="T37" i="12" a="1"/>
  <c r="T37" i="12" s="1"/>
  <c r="L37" i="12" a="1"/>
  <c r="L37" i="12" s="1"/>
  <c r="D37" i="12" a="1"/>
  <c r="D37" i="12" s="1"/>
  <c r="O36" i="12" a="1"/>
  <c r="O36" i="12" s="1"/>
  <c r="G36" i="12" a="1"/>
  <c r="G36" i="12" s="1"/>
  <c r="R35" i="12" a="1"/>
  <c r="R35" i="12" s="1"/>
  <c r="J35" i="12" a="1"/>
  <c r="J35" i="12" s="1"/>
  <c r="U34" i="12" a="1"/>
  <c r="U34" i="12" s="1"/>
  <c r="M34" i="12" a="1"/>
  <c r="M34" i="12" s="1"/>
  <c r="E34" i="12" a="1"/>
  <c r="E34" i="12" s="1"/>
  <c r="P3" i="12"/>
  <c r="H3" i="12"/>
  <c r="E55" i="12" a="1"/>
  <c r="E55" i="12" s="1"/>
  <c r="P54" i="12" a="1"/>
  <c r="P54" i="12" s="1"/>
  <c r="H54" i="12" a="1"/>
  <c r="H54" i="12" s="1"/>
  <c r="S53" i="12" a="1"/>
  <c r="S53" i="12" s="1"/>
  <c r="K53" i="12" a="1"/>
  <c r="K53" i="12" s="1"/>
  <c r="C53" i="12" a="1"/>
  <c r="C53" i="12" s="1"/>
  <c r="N52" i="12" a="1"/>
  <c r="N52" i="12" s="1"/>
  <c r="F52" i="12" a="1"/>
  <c r="F52" i="12" s="1"/>
  <c r="Q51" i="12" a="1"/>
  <c r="Q51" i="12" s="1"/>
  <c r="I51" i="12" a="1"/>
  <c r="I51" i="12" s="1"/>
  <c r="T50" i="12" a="1"/>
  <c r="T50" i="12" s="1"/>
  <c r="L50" i="12" a="1"/>
  <c r="L50" i="12" s="1"/>
  <c r="D50" i="12" a="1"/>
  <c r="D50" i="12" s="1"/>
  <c r="O49" i="12" a="1"/>
  <c r="O49" i="12" s="1"/>
  <c r="G49" i="12" a="1"/>
  <c r="G49" i="12" s="1"/>
  <c r="R48" i="12" a="1"/>
  <c r="R48" i="12" s="1"/>
  <c r="J48" i="12" a="1"/>
  <c r="J48" i="12" s="1"/>
  <c r="M47" i="12" a="1"/>
  <c r="M47" i="12" s="1"/>
  <c r="E47" i="12" a="1"/>
  <c r="E47" i="12" s="1"/>
  <c r="P46" i="12" a="1"/>
  <c r="P46" i="12" s="1"/>
  <c r="H46" i="12" a="1"/>
  <c r="H46" i="12" s="1"/>
  <c r="S45" i="12" a="1"/>
  <c r="S45" i="12" s="1"/>
  <c r="K45" i="12" a="1"/>
  <c r="K45" i="12" s="1"/>
  <c r="C45" i="12" a="1"/>
  <c r="C45" i="12" s="1"/>
  <c r="N44" i="12" a="1"/>
  <c r="N44" i="12" s="1"/>
  <c r="F44" i="12" a="1"/>
  <c r="F44" i="12" s="1"/>
  <c r="Q43" i="12" a="1"/>
  <c r="Q43" i="12" s="1"/>
  <c r="I43" i="12" a="1"/>
  <c r="I43" i="12" s="1"/>
  <c r="T42" i="12" a="1"/>
  <c r="T42" i="12" s="1"/>
  <c r="L42" i="12" a="1"/>
  <c r="L42" i="12" s="1"/>
  <c r="D42" i="12" a="1"/>
  <c r="D42" i="12" s="1"/>
  <c r="O41" i="12" a="1"/>
  <c r="O41" i="12" s="1"/>
  <c r="G41" i="12" a="1"/>
  <c r="G41" i="12" s="1"/>
  <c r="R40" i="12" a="1"/>
  <c r="R40" i="12" s="1"/>
  <c r="J40" i="12" a="1"/>
  <c r="J40" i="12" s="1"/>
  <c r="M39" i="12" a="1"/>
  <c r="M39" i="12" s="1"/>
  <c r="E39" i="12" a="1"/>
  <c r="E39" i="12" s="1"/>
  <c r="P38" i="12" a="1"/>
  <c r="P38" i="12" s="1"/>
  <c r="H38" i="12" a="1"/>
  <c r="H38" i="12" s="1"/>
  <c r="S37" i="12" a="1"/>
  <c r="S37" i="12" s="1"/>
  <c r="K37" i="12" a="1"/>
  <c r="K37" i="12" s="1"/>
  <c r="C37" i="12" a="1"/>
  <c r="C37" i="12" s="1"/>
  <c r="N36" i="12" a="1"/>
  <c r="N36" i="12" s="1"/>
  <c r="F36" i="12" a="1"/>
  <c r="F36" i="12" s="1"/>
  <c r="Q35" i="12" a="1"/>
  <c r="Q35" i="12" s="1"/>
  <c r="I35" i="12" a="1"/>
  <c r="I35" i="12" s="1"/>
  <c r="T34" i="12" a="1"/>
  <c r="T34" i="12" s="1"/>
  <c r="L34" i="12" a="1"/>
  <c r="L34" i="12" s="1"/>
  <c r="D34" i="12" a="1"/>
  <c r="D34" i="12" s="1"/>
  <c r="O3" i="12"/>
  <c r="G3" i="12"/>
  <c r="C35" i="12" a="1"/>
  <c r="C35" i="12" s="1"/>
  <c r="N34" i="12" a="1"/>
  <c r="N34" i="12" s="1"/>
  <c r="F34" i="12" a="1"/>
  <c r="F34" i="12" s="1"/>
  <c r="Q3" i="12"/>
  <c r="I3" i="12"/>
  <c r="K3" i="12"/>
  <c r="C3" i="12"/>
  <c r="N4" i="22"/>
  <c r="H3" i="22"/>
  <c r="J5" i="22"/>
  <c r="P4" i="22"/>
  <c r="X23" i="14"/>
  <c r="Y27" i="15"/>
  <c r="U27" i="12" a="1"/>
  <c r="U27" i="12" s="1"/>
  <c r="Y19" i="15"/>
  <c r="U19" i="12" a="1"/>
  <c r="U19" i="12" s="1"/>
  <c r="Y11" i="15"/>
  <c r="U11" i="12" a="1"/>
  <c r="U11" i="12" s="1"/>
  <c r="W53" i="15"/>
  <c r="W45" i="15"/>
  <c r="U45" i="12" a="1"/>
  <c r="U45" i="12" s="1"/>
  <c r="W37" i="15"/>
  <c r="U37" i="12" a="1"/>
  <c r="U37" i="12" s="1"/>
  <c r="W37" i="12" s="1"/>
  <c r="W16" i="15"/>
  <c r="U16" i="12" a="1"/>
  <c r="U16" i="12" s="1"/>
  <c r="X16" i="12" s="1"/>
  <c r="W8" i="15"/>
  <c r="U8" i="12" a="1"/>
  <c r="U8" i="12" s="1"/>
  <c r="W8" i="12" s="1"/>
  <c r="W50" i="15"/>
  <c r="W42" i="15"/>
  <c r="U42" i="12" a="1"/>
  <c r="U42" i="12" s="1"/>
  <c r="Y56" i="15"/>
  <c r="W38" i="15"/>
  <c r="X19" i="15"/>
  <c r="W21" i="15"/>
  <c r="U21" i="12" a="1"/>
  <c r="U21" i="12" s="1"/>
  <c r="W13" i="15"/>
  <c r="U13" i="12" a="1"/>
  <c r="U13" i="12" s="1"/>
  <c r="W55" i="15"/>
  <c r="W47" i="15"/>
  <c r="U47" i="12" a="1"/>
  <c r="U47" i="12" s="1"/>
  <c r="W39" i="15"/>
  <c r="U39" i="12" a="1"/>
  <c r="U39" i="12" s="1"/>
  <c r="X35" i="15"/>
  <c r="Y16" i="15"/>
  <c r="B34" i="12" a="1"/>
  <c r="B34" i="12" s="1"/>
  <c r="U53" i="12" a="1"/>
  <c r="U53" i="12" s="1"/>
  <c r="X53" i="12" s="1"/>
  <c r="W18" i="15"/>
  <c r="U18" i="12" a="1"/>
  <c r="U18" i="12" s="1"/>
  <c r="W10" i="15"/>
  <c r="U10" i="12" a="1"/>
  <c r="U10" i="12" s="1"/>
  <c r="Y10" i="12" s="1"/>
  <c r="W52" i="15"/>
  <c r="W44" i="15"/>
  <c r="W36" i="15"/>
  <c r="U36" i="12" a="1"/>
  <c r="U36" i="12" s="1"/>
  <c r="X51" i="15"/>
  <c r="Y34" i="15"/>
  <c r="W29" i="15"/>
  <c r="U29" i="12" a="1"/>
  <c r="U29" i="12" s="1"/>
  <c r="W15" i="15"/>
  <c r="U15" i="12" a="1"/>
  <c r="U15" i="12" s="1"/>
  <c r="W7" i="15"/>
  <c r="U7" i="12" a="1"/>
  <c r="U7" i="12" s="1"/>
  <c r="Y7" i="12" s="1"/>
  <c r="W49" i="15"/>
  <c r="W41" i="15"/>
  <c r="U41" i="12" a="1"/>
  <c r="U41" i="12" s="1"/>
  <c r="W41" i="12" s="1"/>
  <c r="Y36" i="15"/>
  <c r="L36" i="12" a="1"/>
  <c r="L36" i="12" s="1"/>
  <c r="X11" i="15"/>
  <c r="U49" i="12" a="1"/>
  <c r="U49" i="12" s="1"/>
  <c r="W24" i="15"/>
  <c r="U24" i="12" a="1"/>
  <c r="U24" i="12" s="1"/>
  <c r="Y6" i="15"/>
  <c r="U6" i="12" a="1"/>
  <c r="U6" i="12" s="1"/>
  <c r="Y6" i="12" s="1"/>
  <c r="W26" i="15"/>
  <c r="U26" i="12" a="1"/>
  <c r="U26" i="12" s="1"/>
  <c r="W31" i="15"/>
  <c r="U31" i="12" a="1"/>
  <c r="U31" i="12" s="1"/>
  <c r="W28" i="15"/>
  <c r="U28" i="12" a="1"/>
  <c r="U28" i="12" s="1"/>
  <c r="W20" i="15"/>
  <c r="U20" i="12" a="1"/>
  <c r="U20" i="12" s="1"/>
  <c r="X20" i="12" s="1"/>
  <c r="W12" i="15"/>
  <c r="U12" i="12" a="1"/>
  <c r="U12" i="12" s="1"/>
  <c r="Y12" i="12" s="1"/>
  <c r="X54" i="15"/>
  <c r="X46" i="15"/>
  <c r="U46" i="12" a="1"/>
  <c r="U46" i="12" s="1"/>
  <c r="X38" i="15"/>
  <c r="U38" i="12" a="1"/>
  <c r="U38" i="12" s="1"/>
  <c r="W46" i="15"/>
  <c r="U55" i="12" a="1"/>
  <c r="U55" i="12" s="1"/>
  <c r="Y55" i="12" s="1"/>
  <c r="W23" i="15"/>
  <c r="U23" i="12" a="1"/>
  <c r="U23" i="12" s="1"/>
  <c r="X23" i="12" s="1"/>
  <c r="W33" i="15"/>
  <c r="U33" i="12" a="1"/>
  <c r="U33" i="12" s="1"/>
  <c r="X33" i="12" s="1"/>
  <c r="W25" i="15"/>
  <c r="U25" i="12" a="1"/>
  <c r="U25" i="12" s="1"/>
  <c r="W25" i="12" s="1"/>
  <c r="W17" i="15"/>
  <c r="U17" i="12" a="1"/>
  <c r="U17" i="12" s="1"/>
  <c r="Y9" i="15"/>
  <c r="U9" i="12" a="1"/>
  <c r="U9" i="12" s="1"/>
  <c r="Y51" i="15"/>
  <c r="Y43" i="15"/>
  <c r="Y35" i="15"/>
  <c r="U35" i="12" a="1"/>
  <c r="U35" i="12" s="1"/>
  <c r="Y35" i="12" s="1"/>
  <c r="X34" i="15"/>
  <c r="H34" i="12" a="1"/>
  <c r="H34" i="12" s="1"/>
  <c r="X43" i="15"/>
  <c r="X27" i="15"/>
  <c r="U54" i="12" a="1"/>
  <c r="U54" i="12" s="1"/>
  <c r="W54" i="12" s="1"/>
  <c r="U50" i="12" a="1"/>
  <c r="U50" i="12" s="1"/>
  <c r="W32" i="15"/>
  <c r="U32" i="12" a="1"/>
  <c r="U32" i="12" s="1"/>
  <c r="W32" i="12" s="1"/>
  <c r="X30" i="15"/>
  <c r="U30" i="12" a="1"/>
  <c r="U30" i="12" s="1"/>
  <c r="X22" i="15"/>
  <c r="U22" i="12" a="1"/>
  <c r="U22" i="12" s="1"/>
  <c r="X14" i="15"/>
  <c r="U14" i="12" a="1"/>
  <c r="U14" i="12" s="1"/>
  <c r="W56" i="15"/>
  <c r="W48" i="15"/>
  <c r="U48" i="12" a="1"/>
  <c r="U48" i="12" s="1"/>
  <c r="X48" i="12" s="1"/>
  <c r="W40" i="15"/>
  <c r="U40" i="12" a="1"/>
  <c r="U40" i="12" s="1"/>
  <c r="Y42" i="15"/>
  <c r="Y24" i="15"/>
  <c r="X56" i="12"/>
  <c r="X6" i="17"/>
  <c r="Z51" i="17"/>
  <c r="Z47" i="17"/>
  <c r="Y39" i="17"/>
  <c r="Z11" i="17"/>
  <c r="U11" i="14" a="1"/>
  <c r="U11" i="14" s="1"/>
  <c r="Y11" i="14" s="1"/>
  <c r="Y29" i="14"/>
  <c r="Y44" i="16"/>
  <c r="Y52" i="16"/>
  <c r="X47" i="16"/>
  <c r="X55" i="16"/>
  <c r="W6" i="14"/>
  <c r="W23" i="14"/>
  <c r="W29" i="14"/>
  <c r="W43" i="14"/>
  <c r="Y43" i="14"/>
  <c r="X50" i="14"/>
  <c r="W9" i="15"/>
  <c r="X56" i="15"/>
  <c r="Y53" i="15"/>
  <c r="W51" i="15"/>
  <c r="X48" i="15"/>
  <c r="Y45" i="15"/>
  <c r="W43" i="15"/>
  <c r="X40" i="15"/>
  <c r="Y37" i="15"/>
  <c r="W35" i="15"/>
  <c r="X32" i="15"/>
  <c r="Y29" i="15"/>
  <c r="W27" i="15"/>
  <c r="X24" i="15"/>
  <c r="Y21" i="15"/>
  <c r="W19" i="15"/>
  <c r="X16" i="15"/>
  <c r="Y13" i="15"/>
  <c r="W11" i="15"/>
  <c r="Y8" i="15"/>
  <c r="X53" i="15"/>
  <c r="Y50" i="15"/>
  <c r="X45" i="15"/>
  <c r="X37" i="15"/>
  <c r="X29" i="15"/>
  <c r="Y26" i="15"/>
  <c r="X21" i="15"/>
  <c r="Y18" i="15"/>
  <c r="X13" i="15"/>
  <c r="Y10" i="15"/>
  <c r="X8" i="15"/>
  <c r="Y55" i="15"/>
  <c r="X50" i="15"/>
  <c r="Y47" i="15"/>
  <c r="X42" i="15"/>
  <c r="Y39" i="15"/>
  <c r="Y31" i="15"/>
  <c r="X26" i="15"/>
  <c r="Y23" i="15"/>
  <c r="X18" i="15"/>
  <c r="Y15" i="15"/>
  <c r="X10" i="15"/>
  <c r="W6" i="15"/>
  <c r="X55" i="15"/>
  <c r="Y52" i="15"/>
  <c r="X47" i="15"/>
  <c r="Y44" i="15"/>
  <c r="X39" i="15"/>
  <c r="X31" i="15"/>
  <c r="Y28" i="15"/>
  <c r="X23" i="15"/>
  <c r="Y20" i="15"/>
  <c r="X15" i="15"/>
  <c r="Y12" i="15"/>
  <c r="X6" i="15"/>
  <c r="Y7" i="15"/>
  <c r="X52" i="15"/>
  <c r="Y49" i="15"/>
  <c r="X44" i="15"/>
  <c r="Y41" i="15"/>
  <c r="X36" i="15"/>
  <c r="Y33" i="15"/>
  <c r="X28" i="15"/>
  <c r="Y25" i="15"/>
  <c r="X20" i="15"/>
  <c r="Y17" i="15"/>
  <c r="X12" i="15"/>
  <c r="X7" i="15"/>
  <c r="Y54" i="15"/>
  <c r="X49" i="15"/>
  <c r="Y46" i="15"/>
  <c r="X41" i="15"/>
  <c r="Y38" i="15"/>
  <c r="X33" i="15"/>
  <c r="Y30" i="15"/>
  <c r="X25" i="15"/>
  <c r="Y22" i="15"/>
  <c r="X17" i="15"/>
  <c r="Y14" i="15"/>
  <c r="Z52" i="17"/>
  <c r="Z44" i="17"/>
  <c r="Y45" i="16"/>
  <c r="Y53" i="16"/>
  <c r="Y43" i="16"/>
  <c r="Y51" i="16"/>
  <c r="W29" i="16"/>
  <c r="W43" i="16"/>
  <c r="W51" i="16"/>
  <c r="X29" i="16"/>
  <c r="X37" i="16"/>
  <c r="W36" i="16"/>
  <c r="X39" i="16"/>
  <c r="X7" i="16"/>
  <c r="W12" i="16"/>
  <c r="X15" i="16"/>
  <c r="W20" i="16"/>
  <c r="X23" i="16"/>
  <c r="W28" i="16"/>
  <c r="X31" i="16"/>
  <c r="X12" i="16"/>
  <c r="X20" i="16"/>
  <c r="X28" i="16"/>
  <c r="Y6" i="16"/>
  <c r="Y14" i="16"/>
  <c r="Y22" i="16"/>
  <c r="Y30" i="16"/>
  <c r="Y38" i="16"/>
  <c r="Y46" i="16"/>
  <c r="Y54" i="16"/>
  <c r="W18" i="16"/>
  <c r="W26" i="16"/>
  <c r="W34" i="16"/>
  <c r="W42" i="16"/>
  <c r="W50" i="16"/>
  <c r="W10" i="16"/>
  <c r="X50" i="16"/>
  <c r="W9" i="16"/>
  <c r="X10" i="16"/>
  <c r="X18" i="16"/>
  <c r="X42" i="16"/>
  <c r="W8" i="16"/>
  <c r="X9" i="16"/>
  <c r="W16" i="16"/>
  <c r="X17" i="16"/>
  <c r="W24" i="16"/>
  <c r="X25" i="16"/>
  <c r="Y26" i="16"/>
  <c r="W32" i="16"/>
  <c r="X33" i="16"/>
  <c r="Y34" i="16"/>
  <c r="W40" i="16"/>
  <c r="X41" i="16"/>
  <c r="W48" i="16"/>
  <c r="X49" i="16"/>
  <c r="W56" i="16"/>
  <c r="W33" i="16"/>
  <c r="W41" i="16"/>
  <c r="W7" i="16"/>
  <c r="X8" i="16"/>
  <c r="W15" i="16"/>
  <c r="X16" i="16"/>
  <c r="Y17" i="16"/>
  <c r="W23" i="16"/>
  <c r="X24" i="16"/>
  <c r="Y25" i="16"/>
  <c r="W31" i="16"/>
  <c r="X32" i="16"/>
  <c r="W39" i="16"/>
  <c r="X40" i="16"/>
  <c r="W47" i="16"/>
  <c r="X48" i="16"/>
  <c r="Y49" i="16"/>
  <c r="W55" i="16"/>
  <c r="X56" i="16"/>
  <c r="Z54" i="17"/>
  <c r="Y50" i="17"/>
  <c r="X42" i="17"/>
  <c r="Y18" i="17"/>
  <c r="Y13" i="17"/>
  <c r="Z12" i="17"/>
  <c r="Z29" i="17"/>
  <c r="X53" i="17"/>
  <c r="Y37" i="17"/>
  <c r="Z33" i="17"/>
  <c r="Y29" i="17"/>
  <c r="Z25" i="17"/>
  <c r="X21" i="17"/>
  <c r="Y54" i="17"/>
  <c r="Y35" i="17"/>
  <c r="Y31" i="17"/>
  <c r="Y19" i="17"/>
  <c r="X37" i="17"/>
  <c r="X50" i="17"/>
  <c r="Y20" i="17"/>
  <c r="Y28" i="17"/>
  <c r="Y55" i="17"/>
  <c r="Z8" i="17"/>
  <c r="Y23" i="17"/>
  <c r="Y36" i="17"/>
  <c r="Z41" i="17"/>
  <c r="Z46" i="17"/>
  <c r="Y12" i="17"/>
  <c r="Z27" i="17"/>
  <c r="Z32" i="17"/>
  <c r="Z37" i="17"/>
  <c r="Y42" i="17"/>
  <c r="Y46" i="17"/>
  <c r="Y47" i="17"/>
  <c r="X18" i="17"/>
  <c r="Z9" i="17"/>
  <c r="Z14" i="17"/>
  <c r="Z24" i="17"/>
  <c r="X44" i="17"/>
  <c r="X29" i="17"/>
  <c r="Y7" i="17"/>
  <c r="X12" i="17"/>
  <c r="Z15" i="17"/>
  <c r="Z40" i="17"/>
  <c r="Y15" i="17"/>
  <c r="Z28" i="17"/>
  <c r="Z55" i="17"/>
  <c r="X45" i="17"/>
  <c r="X13" i="17"/>
  <c r="Z10" i="17"/>
  <c r="Y21" i="17"/>
  <c r="Z26" i="17"/>
  <c r="Z34" i="17"/>
  <c r="Y45" i="17"/>
  <c r="Y53" i="17"/>
  <c r="X10" i="17"/>
  <c r="Z18" i="17"/>
  <c r="X26" i="17"/>
  <c r="Y34" i="17"/>
  <c r="Z36" i="17"/>
  <c r="Z42" i="17"/>
  <c r="Z45" i="17"/>
  <c r="Z50" i="17"/>
  <c r="Z53" i="17"/>
  <c r="X36" i="17"/>
  <c r="X28" i="17"/>
  <c r="X20" i="17"/>
  <c r="Y26" i="17"/>
  <c r="X30" i="17"/>
  <c r="X38" i="17"/>
  <c r="Z38" i="17"/>
  <c r="Z48" i="17"/>
  <c r="X52" i="17"/>
  <c r="Z56" i="17"/>
  <c r="X34" i="17"/>
  <c r="Y10" i="17"/>
  <c r="Z20" i="17"/>
  <c r="X22" i="17"/>
  <c r="Z30" i="17"/>
  <c r="X7" i="17"/>
  <c r="Z22" i="17"/>
  <c r="X31" i="17"/>
  <c r="Z35" i="17"/>
  <c r="X39" i="17"/>
  <c r="X46" i="17"/>
  <c r="X54" i="17"/>
  <c r="X49" i="17"/>
  <c r="Z6" i="17"/>
  <c r="Y6" i="17"/>
  <c r="X15" i="17"/>
  <c r="Y30" i="17"/>
  <c r="Y38" i="17"/>
  <c r="Y43" i="17"/>
  <c r="X14" i="17"/>
  <c r="Z16" i="17"/>
  <c r="Z7" i="17"/>
  <c r="Y11" i="17"/>
  <c r="Z13" i="17"/>
  <c r="Y14" i="17"/>
  <c r="Z17" i="17"/>
  <c r="Z19" i="17"/>
  <c r="Z21" i="17"/>
  <c r="Y22" i="17"/>
  <c r="Z23" i="17"/>
  <c r="Y27" i="17"/>
  <c r="Z31" i="17"/>
  <c r="Z39" i="17"/>
  <c r="X41" i="17"/>
  <c r="Z43" i="17"/>
  <c r="Z49" i="17"/>
  <c r="Y51" i="17"/>
  <c r="X11" i="17"/>
  <c r="X19" i="17"/>
  <c r="X27" i="17"/>
  <c r="X35" i="17"/>
  <c r="X43" i="17"/>
  <c r="X51" i="17"/>
  <c r="Y52" i="17"/>
  <c r="X17" i="17"/>
  <c r="X33" i="17"/>
  <c r="X9" i="17"/>
  <c r="X25" i="17"/>
  <c r="X8" i="17"/>
  <c r="Y9" i="17"/>
  <c r="X16" i="17"/>
  <c r="Y17" i="17"/>
  <c r="X24" i="17"/>
  <c r="Y25" i="17"/>
  <c r="X32" i="17"/>
  <c r="Y33" i="17"/>
  <c r="X40" i="17"/>
  <c r="Y41" i="17"/>
  <c r="X48" i="17"/>
  <c r="Y49" i="17"/>
  <c r="X56" i="17"/>
  <c r="Y8" i="17"/>
  <c r="Y16" i="17"/>
  <c r="X23" i="17"/>
  <c r="Y24" i="17"/>
  <c r="Y32" i="17"/>
  <c r="Y40" i="17"/>
  <c r="X47" i="17"/>
  <c r="Y48" i="17"/>
  <c r="X55" i="17"/>
  <c r="Y56" i="17"/>
  <c r="U63" i="15"/>
  <c r="U64" i="15"/>
  <c r="U65" i="15"/>
  <c r="U66" i="15"/>
  <c r="U67" i="15"/>
  <c r="U68" i="15"/>
  <c r="U69" i="15"/>
  <c r="U70" i="15"/>
  <c r="U71" i="15"/>
  <c r="U72" i="15"/>
  <c r="U73" i="15"/>
  <c r="U74" i="15"/>
  <c r="U75" i="15"/>
  <c r="U76" i="15"/>
  <c r="E53" i="23" s="1"/>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107" i="15"/>
  <c r="U108" i="15"/>
  <c r="U109" i="15"/>
  <c r="U110" i="15"/>
  <c r="U111" i="15"/>
  <c r="U112" i="15"/>
  <c r="U62" i="15"/>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62" i="16"/>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62" i="17"/>
  <c r="IJ2" i="7"/>
  <c r="HV2" i="7"/>
  <c r="HW2" i="7"/>
  <c r="HX2" i="7"/>
  <c r="U59" i="15" s="1"/>
  <c r="HY2" i="7"/>
  <c r="HZ2" i="7"/>
  <c r="IA2" i="7"/>
  <c r="IB2" i="7"/>
  <c r="IC2" i="7"/>
  <c r="ID2" i="7"/>
  <c r="IE2" i="7"/>
  <c r="IF2" i="7"/>
  <c r="IG2" i="7"/>
  <c r="IH2" i="7"/>
  <c r="II2" i="7"/>
  <c r="IH2" i="6"/>
  <c r="II2" i="6"/>
  <c r="IJ2" i="6"/>
  <c r="IH2" i="13"/>
  <c r="II2" i="13"/>
  <c r="IJ2" i="13"/>
  <c r="X24" i="12" l="1"/>
  <c r="Y44" i="12"/>
  <c r="W56" i="12"/>
  <c r="X49" i="14"/>
  <c r="X36" i="12"/>
  <c r="X37" i="14"/>
  <c r="X30" i="14"/>
  <c r="Y34" i="12"/>
  <c r="Y47" i="12"/>
  <c r="Y17" i="12"/>
  <c r="P3" i="22"/>
  <c r="V59" i="15"/>
  <c r="U3" i="15"/>
  <c r="X27" i="12"/>
  <c r="V59" i="16"/>
  <c r="U3" i="16"/>
  <c r="Y33" i="14"/>
  <c r="Y50" i="14"/>
  <c r="V59" i="17"/>
  <c r="U3" i="17"/>
  <c r="Y29" i="12"/>
  <c r="N3" i="22"/>
  <c r="Y31" i="12"/>
  <c r="W15" i="12"/>
  <c r="Y23" i="14"/>
  <c r="Y21" i="12"/>
  <c r="X29" i="14"/>
  <c r="Y42" i="12"/>
  <c r="X43" i="12"/>
  <c r="X37" i="12"/>
  <c r="W44" i="12"/>
  <c r="X50" i="12"/>
  <c r="Y49" i="12"/>
  <c r="W34" i="12"/>
  <c r="Y30" i="12"/>
  <c r="X45" i="12"/>
  <c r="Y43" i="12"/>
  <c r="Y24" i="12"/>
  <c r="X6" i="12"/>
  <c r="X34" i="12"/>
  <c r="W11" i="12"/>
  <c r="W16" i="12"/>
  <c r="Y16" i="12"/>
  <c r="W24" i="12"/>
  <c r="Y52" i="14"/>
  <c r="X42" i="12"/>
  <c r="Y14" i="14"/>
  <c r="X9" i="12"/>
  <c r="W36" i="12"/>
  <c r="X19" i="14"/>
  <c r="X35" i="14"/>
  <c r="Y17" i="14"/>
  <c r="Y25" i="14"/>
  <c r="Y20" i="12"/>
  <c r="X41" i="12"/>
  <c r="X21" i="12"/>
  <c r="W20" i="12"/>
  <c r="X25" i="12"/>
  <c r="Y51" i="12"/>
  <c r="W17" i="12"/>
  <c r="Y25" i="12"/>
  <c r="W52" i="12"/>
  <c r="Y8" i="12"/>
  <c r="Y28" i="12"/>
  <c r="X18" i="12"/>
  <c r="J4" i="22"/>
  <c r="Y41" i="12"/>
  <c r="X46" i="12"/>
  <c r="W19" i="12"/>
  <c r="X49" i="12"/>
  <c r="Y39" i="12"/>
  <c r="X8" i="12"/>
  <c r="W21" i="12"/>
  <c r="X39" i="12"/>
  <c r="W42" i="12"/>
  <c r="Y37" i="12"/>
  <c r="X44" i="12"/>
  <c r="Y54" i="14"/>
  <c r="Y28" i="14"/>
  <c r="Y9" i="14"/>
  <c r="Y32" i="14"/>
  <c r="X21" i="14"/>
  <c r="Y24" i="14"/>
  <c r="W19" i="14"/>
  <c r="Y35" i="14"/>
  <c r="W17" i="14"/>
  <c r="X47" i="14"/>
  <c r="Y51" i="14"/>
  <c r="Y36" i="14"/>
  <c r="W25" i="14"/>
  <c r="X18" i="14"/>
  <c r="W15" i="14"/>
  <c r="X33" i="14"/>
  <c r="Y19" i="14"/>
  <c r="Y49" i="14"/>
  <c r="X15" i="14"/>
  <c r="W49" i="14"/>
  <c r="X27" i="14"/>
  <c r="X55" i="14"/>
  <c r="X51" i="14"/>
  <c r="Y27" i="14"/>
  <c r="X43" i="14"/>
  <c r="X20" i="14"/>
  <c r="X44" i="14"/>
  <c r="I3" i="22"/>
  <c r="K3" i="22" s="1"/>
  <c r="X26" i="14"/>
  <c r="W35" i="14"/>
  <c r="Y21" i="14"/>
  <c r="Y37" i="14"/>
  <c r="I4" i="22"/>
  <c r="O4" i="22"/>
  <c r="I5" i="22"/>
  <c r="Y53" i="14"/>
  <c r="Y22" i="14"/>
  <c r="Y20" i="14"/>
  <c r="X42" i="14"/>
  <c r="X56" i="14"/>
  <c r="X16" i="14"/>
  <c r="Y41" i="14"/>
  <c r="W37" i="14"/>
  <c r="X48" i="14"/>
  <c r="C53" i="23"/>
  <c r="C53" i="19"/>
  <c r="X25" i="14"/>
  <c r="W41" i="14"/>
  <c r="Y46" i="14"/>
  <c r="W31" i="14"/>
  <c r="X53" i="14"/>
  <c r="X17" i="14"/>
  <c r="W55" i="14"/>
  <c r="Y31" i="14"/>
  <c r="W8" i="14"/>
  <c r="Y13" i="14"/>
  <c r="Y34" i="14"/>
  <c r="X13" i="14"/>
  <c r="Y30" i="14"/>
  <c r="X45" i="14"/>
  <c r="X9" i="14"/>
  <c r="X10" i="14"/>
  <c r="W7" i="14"/>
  <c r="X6" i="14"/>
  <c r="X39" i="14"/>
  <c r="X14" i="14"/>
  <c r="Y38" i="14"/>
  <c r="X28" i="14"/>
  <c r="O3" i="22"/>
  <c r="Y40" i="14"/>
  <c r="W45" i="14"/>
  <c r="X54" i="14"/>
  <c r="W33" i="14"/>
  <c r="W9" i="14"/>
  <c r="X8" i="14"/>
  <c r="X7" i="14"/>
  <c r="U92" i="14" a="1"/>
  <c r="U92" i="14" s="1"/>
  <c r="U92" i="12" a="1"/>
  <c r="U92" i="12" s="1"/>
  <c r="W26" i="12"/>
  <c r="U104" i="14" a="1"/>
  <c r="U104" i="14" s="1"/>
  <c r="U104" i="12" a="1"/>
  <c r="U104" i="12" s="1"/>
  <c r="U72" i="14" a="1"/>
  <c r="U72" i="14" s="1"/>
  <c r="U72" i="12" a="1"/>
  <c r="U72" i="12" s="1"/>
  <c r="W47" i="12"/>
  <c r="U108" i="14" a="1"/>
  <c r="U108" i="14" s="1"/>
  <c r="U108" i="12" a="1"/>
  <c r="U108" i="12" s="1"/>
  <c r="U84" i="14" a="1"/>
  <c r="U84" i="14" s="1"/>
  <c r="U84" i="12" a="1"/>
  <c r="U84" i="12" s="1"/>
  <c r="U68" i="14" a="1"/>
  <c r="U68" i="14" s="1"/>
  <c r="U68" i="12" a="1"/>
  <c r="U68" i="12" s="1"/>
  <c r="U107" i="14" a="1"/>
  <c r="U107" i="14" s="1"/>
  <c r="U107" i="12" a="1"/>
  <c r="U107" i="12" s="1"/>
  <c r="U91" i="14" a="1"/>
  <c r="U91" i="14" s="1"/>
  <c r="U91" i="12" a="1"/>
  <c r="U91" i="12" s="1"/>
  <c r="U83" i="14" a="1"/>
  <c r="U83" i="14" s="1"/>
  <c r="U83" i="12" a="1"/>
  <c r="U83" i="12" s="1"/>
  <c r="U67" i="14" a="1"/>
  <c r="U67" i="14" s="1"/>
  <c r="U67" i="12" a="1"/>
  <c r="U67" i="12" s="1"/>
  <c r="X52" i="12"/>
  <c r="U82" i="14" a="1"/>
  <c r="U82" i="14" s="1"/>
  <c r="U82" i="12" a="1"/>
  <c r="U82" i="12" s="1"/>
  <c r="X26" i="12"/>
  <c r="X47" i="12"/>
  <c r="Y14" i="12"/>
  <c r="W35" i="12"/>
  <c r="W10" i="12"/>
  <c r="H4" i="22"/>
  <c r="U96" i="14" a="1"/>
  <c r="U96" i="14" s="1"/>
  <c r="U96" i="12" a="1"/>
  <c r="U96" i="12" s="1"/>
  <c r="U64" i="14" a="1"/>
  <c r="U64" i="14" s="1"/>
  <c r="U64" i="12" a="1"/>
  <c r="U64" i="12" s="1"/>
  <c r="U100" i="14" a="1"/>
  <c r="U100" i="14" s="1"/>
  <c r="U100" i="12" a="1"/>
  <c r="U100" i="12" s="1"/>
  <c r="U76" i="14" a="1"/>
  <c r="U76" i="14" s="1"/>
  <c r="U76" i="12" a="1"/>
  <c r="U76" i="12" s="1"/>
  <c r="W33" i="12"/>
  <c r="W28" i="12"/>
  <c r="U99" i="14" a="1"/>
  <c r="U99" i="14" s="1"/>
  <c r="U99" i="12" a="1"/>
  <c r="U99" i="12" s="1"/>
  <c r="U75" i="14" a="1"/>
  <c r="U75" i="14" s="1"/>
  <c r="B53" i="23"/>
  <c r="U75" i="12" a="1"/>
  <c r="U75" i="12" s="1"/>
  <c r="U106" i="14" a="1"/>
  <c r="U106" i="14" s="1"/>
  <c r="U106" i="12" a="1"/>
  <c r="U106" i="12" s="1"/>
  <c r="U98" i="14" a="1"/>
  <c r="U98" i="14" s="1"/>
  <c r="U98" i="12" a="1"/>
  <c r="U98" i="12" s="1"/>
  <c r="U90" i="14" a="1"/>
  <c r="U90" i="14" s="1"/>
  <c r="U90" i="12" a="1"/>
  <c r="U90" i="12" s="1"/>
  <c r="U74" i="14" a="1"/>
  <c r="U74" i="14" s="1"/>
  <c r="U74" i="12" a="1"/>
  <c r="U74" i="12" s="1"/>
  <c r="U66" i="14" a="1"/>
  <c r="U66" i="14" s="1"/>
  <c r="U66" i="12" a="1"/>
  <c r="U66" i="12" s="1"/>
  <c r="W51" i="12"/>
  <c r="X12" i="14"/>
  <c r="U105" i="14" a="1"/>
  <c r="U105" i="14" s="1"/>
  <c r="U105" i="12" a="1"/>
  <c r="U105" i="12" s="1"/>
  <c r="U97" i="14" a="1"/>
  <c r="U97" i="14" s="1"/>
  <c r="U97" i="12" a="1"/>
  <c r="U97" i="12" s="1"/>
  <c r="U89" i="14" a="1"/>
  <c r="U89" i="14" s="1"/>
  <c r="U89" i="12" a="1"/>
  <c r="U89" i="12" s="1"/>
  <c r="U81" i="14" a="1"/>
  <c r="U81" i="14" s="1"/>
  <c r="U81" i="12" a="1"/>
  <c r="U81" i="12" s="1"/>
  <c r="U73" i="14" a="1"/>
  <c r="U73" i="14" s="1"/>
  <c r="U73" i="12" a="1"/>
  <c r="U73" i="12" s="1"/>
  <c r="U65" i="14" a="1"/>
  <c r="U65" i="14" s="1"/>
  <c r="U65" i="12" a="1"/>
  <c r="U65" i="12" s="1"/>
  <c r="W45" i="12"/>
  <c r="W39" i="12"/>
  <c r="Y26" i="12"/>
  <c r="X54" i="12"/>
  <c r="Y38" i="12"/>
  <c r="W6" i="12"/>
  <c r="U61" i="14" a="1"/>
  <c r="U61" i="14" s="1"/>
  <c r="U61" i="12" a="1"/>
  <c r="U61" i="12" s="1"/>
  <c r="Y40" i="12"/>
  <c r="U80" i="14" a="1"/>
  <c r="U80" i="14" s="1"/>
  <c r="U80" i="12" a="1"/>
  <c r="U80" i="12" s="1"/>
  <c r="U111" i="14" a="1"/>
  <c r="U111" i="14" s="1"/>
  <c r="U111" i="12" a="1"/>
  <c r="U111" i="12" s="1"/>
  <c r="U95" i="14" a="1"/>
  <c r="U95" i="14" s="1"/>
  <c r="U95" i="12" a="1"/>
  <c r="U95" i="12" s="1"/>
  <c r="U79" i="14" a="1"/>
  <c r="U79" i="14" s="1"/>
  <c r="U79" i="12" a="1"/>
  <c r="U79" i="12" s="1"/>
  <c r="U71" i="14" a="1"/>
  <c r="U71" i="14" s="1"/>
  <c r="U71" i="12" a="1"/>
  <c r="U71" i="12" s="1"/>
  <c r="Y18" i="12"/>
  <c r="U110" i="14" a="1"/>
  <c r="U110" i="14" s="1"/>
  <c r="U110" i="12" a="1"/>
  <c r="U110" i="12" s="1"/>
  <c r="U86" i="14" a="1"/>
  <c r="U86" i="14" s="1"/>
  <c r="U86" i="12" a="1"/>
  <c r="U86" i="12" s="1"/>
  <c r="U70" i="14" a="1"/>
  <c r="U70" i="14" s="1"/>
  <c r="U70" i="12" a="1"/>
  <c r="U70" i="12" s="1"/>
  <c r="H5" i="22"/>
  <c r="K5" i="22" s="1"/>
  <c r="U88" i="14" a="1"/>
  <c r="U88" i="14" s="1"/>
  <c r="U88" i="12" a="1"/>
  <c r="U88" i="12" s="1"/>
  <c r="U103" i="14" a="1"/>
  <c r="U103" i="14" s="1"/>
  <c r="U103" i="12" a="1"/>
  <c r="U103" i="12" s="1"/>
  <c r="U87" i="14" a="1"/>
  <c r="U87" i="14" s="1"/>
  <c r="U87" i="12" a="1"/>
  <c r="U87" i="12" s="1"/>
  <c r="U63" i="14" a="1"/>
  <c r="U63" i="14" s="1"/>
  <c r="U63" i="12" a="1"/>
  <c r="U63" i="12" s="1"/>
  <c r="U102" i="14" a="1"/>
  <c r="U102" i="14" s="1"/>
  <c r="U102" i="12" a="1"/>
  <c r="U102" i="12" s="1"/>
  <c r="U94" i="14" a="1"/>
  <c r="U94" i="14" s="1"/>
  <c r="U94" i="12" a="1"/>
  <c r="U94" i="12" s="1"/>
  <c r="U78" i="14" a="1"/>
  <c r="U78" i="14" s="1"/>
  <c r="U78" i="12" a="1"/>
  <c r="U78" i="12" s="1"/>
  <c r="U62" i="14" a="1"/>
  <c r="U62" i="14" s="1"/>
  <c r="U62" i="12" a="1"/>
  <c r="U62" i="12" s="1"/>
  <c r="X15" i="12"/>
  <c r="W18" i="12"/>
  <c r="X55" i="12"/>
  <c r="U109" i="14" a="1"/>
  <c r="U109" i="14" s="1"/>
  <c r="U109" i="12" a="1"/>
  <c r="U109" i="12" s="1"/>
  <c r="U101" i="14" a="1"/>
  <c r="U101" i="14" s="1"/>
  <c r="U101" i="12" a="1"/>
  <c r="U101" i="12" s="1"/>
  <c r="U93" i="14" a="1"/>
  <c r="U93" i="14" s="1"/>
  <c r="U93" i="12" a="1"/>
  <c r="U93" i="12" s="1"/>
  <c r="U85" i="14" a="1"/>
  <c r="U85" i="14" s="1"/>
  <c r="U85" i="12" a="1"/>
  <c r="U85" i="12" s="1"/>
  <c r="U77" i="14" a="1"/>
  <c r="U77" i="14" s="1"/>
  <c r="U77" i="12" a="1"/>
  <c r="U77" i="12" s="1"/>
  <c r="U69" i="14" a="1"/>
  <c r="U69" i="14" s="1"/>
  <c r="U69" i="12" a="1"/>
  <c r="U69" i="12" s="1"/>
  <c r="Y15" i="12"/>
  <c r="X10" i="12"/>
  <c r="Y48" i="12"/>
  <c r="W49" i="12"/>
  <c r="Q4" i="22"/>
  <c r="Y23" i="12"/>
  <c r="X32" i="12"/>
  <c r="Y46" i="12"/>
  <c r="W55" i="12"/>
  <c r="Y32" i="12"/>
  <c r="X12" i="12"/>
  <c r="W7" i="12"/>
  <c r="Y45" i="12"/>
  <c r="Y9" i="12"/>
  <c r="W46" i="12"/>
  <c r="W48" i="12"/>
  <c r="W40" i="12"/>
  <c r="W12" i="12"/>
  <c r="X7" i="12"/>
  <c r="X17" i="12"/>
  <c r="X28" i="12"/>
  <c r="W50" i="12"/>
  <c r="X30" i="12"/>
  <c r="Y13" i="12"/>
  <c r="X13" i="12"/>
  <c r="W27" i="12"/>
  <c r="Y27" i="12"/>
  <c r="W14" i="12"/>
  <c r="X38" i="12"/>
  <c r="Y54" i="12"/>
  <c r="X35" i="12"/>
  <c r="X40" i="12"/>
  <c r="X14" i="12"/>
  <c r="Y22" i="12"/>
  <c r="X22" i="12"/>
  <c r="Y11" i="12"/>
  <c r="X11" i="12"/>
  <c r="Y33" i="12"/>
  <c r="W29" i="12"/>
  <c r="X31" i="12"/>
  <c r="W31" i="12"/>
  <c r="Y36" i="12"/>
  <c r="Y53" i="12"/>
  <c r="W53" i="12"/>
  <c r="W22" i="12"/>
  <c r="X29" i="12"/>
  <c r="Y50" i="12"/>
  <c r="Y19" i="12"/>
  <c r="X19" i="12"/>
  <c r="W30" i="12"/>
  <c r="W9" i="12"/>
  <c r="W23" i="12"/>
  <c r="W13" i="12"/>
  <c r="W38" i="12"/>
  <c r="Y47" i="14"/>
  <c r="W11" i="14"/>
  <c r="X11" i="14"/>
  <c r="W39" i="14"/>
  <c r="W47" i="14"/>
  <c r="W10" i="14"/>
  <c r="W12" i="14"/>
  <c r="W91" i="17"/>
  <c r="HV2" i="6"/>
  <c r="HW2" i="6"/>
  <c r="HX2" i="6"/>
  <c r="HY2" i="6"/>
  <c r="HZ2" i="6"/>
  <c r="IA2" i="6"/>
  <c r="IB2" i="6"/>
  <c r="IC2" i="6"/>
  <c r="ID2" i="6"/>
  <c r="IE2" i="6"/>
  <c r="IF2" i="6"/>
  <c r="IG2" i="6"/>
  <c r="HV2" i="13"/>
  <c r="HW2" i="13"/>
  <c r="HX2" i="13"/>
  <c r="HY2" i="13"/>
  <c r="HZ2" i="13"/>
  <c r="IA2" i="13"/>
  <c r="IB2" i="13"/>
  <c r="IC2" i="13"/>
  <c r="ID2" i="13"/>
  <c r="IE2" i="13"/>
  <c r="IF2" i="13"/>
  <c r="IG2" i="13"/>
  <c r="V59" i="14" l="1"/>
  <c r="G53" i="23"/>
  <c r="D53" i="23"/>
  <c r="X3" i="15"/>
  <c r="Y3" i="15"/>
  <c r="W3" i="15"/>
  <c r="Y3" i="16"/>
  <c r="W3" i="16"/>
  <c r="X3" i="16"/>
  <c r="Q3" i="22"/>
  <c r="Z3" i="17"/>
  <c r="U3" i="12"/>
  <c r="U3" i="14"/>
  <c r="Y3" i="17"/>
  <c r="X3" i="17"/>
  <c r="K4" i="22"/>
  <c r="F53" i="23"/>
  <c r="W14" i="14"/>
  <c r="U59" i="16"/>
  <c r="U59" i="17"/>
  <c r="U59" i="14" s="1"/>
  <c r="G53" i="19"/>
  <c r="X3" i="14" l="1"/>
  <c r="Y3" i="14"/>
  <c r="W3" i="14"/>
  <c r="Y3" i="12"/>
  <c r="X3" i="12"/>
  <c r="W3" i="12"/>
  <c r="W16" i="14"/>
  <c r="T97" i="16"/>
  <c r="T78" i="16"/>
  <c r="T77" i="14" s="1" a="1"/>
  <c r="T77" i="14" s="1"/>
  <c r="W18" i="14" l="1"/>
  <c r="F53" i="19"/>
  <c r="D53" i="19"/>
  <c r="T63" i="15"/>
  <c r="T64" i="15"/>
  <c r="T65" i="15"/>
  <c r="T66" i="15"/>
  <c r="T67" i="15"/>
  <c r="T68" i="15"/>
  <c r="T69" i="15"/>
  <c r="T70" i="15"/>
  <c r="T71" i="15"/>
  <c r="T72" i="15"/>
  <c r="T73" i="15"/>
  <c r="T74" i="15"/>
  <c r="T75" i="15"/>
  <c r="T76" i="15"/>
  <c r="E52" i="23" s="1"/>
  <c r="T77" i="15"/>
  <c r="T78" i="15"/>
  <c r="T77" i="12" s="1" a="1"/>
  <c r="T77" i="12" s="1"/>
  <c r="T79" i="15"/>
  <c r="T80" i="15"/>
  <c r="T81" i="15"/>
  <c r="T82" i="15"/>
  <c r="T83" i="15"/>
  <c r="T84" i="15"/>
  <c r="T85" i="15"/>
  <c r="T86" i="15"/>
  <c r="T87" i="15"/>
  <c r="T88" i="15"/>
  <c r="T89" i="15"/>
  <c r="T90" i="15"/>
  <c r="T91" i="15"/>
  <c r="T92" i="15"/>
  <c r="T93" i="15"/>
  <c r="T94" i="15"/>
  <c r="T95" i="15"/>
  <c r="T96" i="15"/>
  <c r="T97" i="15"/>
  <c r="T98" i="15"/>
  <c r="T99" i="15"/>
  <c r="T100" i="15"/>
  <c r="T101" i="15"/>
  <c r="T102" i="15"/>
  <c r="T103" i="15"/>
  <c r="T104" i="15"/>
  <c r="T105" i="15"/>
  <c r="T106" i="15"/>
  <c r="T107" i="15"/>
  <c r="T108" i="15"/>
  <c r="T109" i="15"/>
  <c r="T110" i="15"/>
  <c r="T111" i="15"/>
  <c r="T112" i="15"/>
  <c r="T62" i="15"/>
  <c r="S62" i="15"/>
  <c r="T63" i="16"/>
  <c r="T64" i="16"/>
  <c r="T65" i="16"/>
  <c r="T66" i="16"/>
  <c r="T67" i="16"/>
  <c r="T68" i="16"/>
  <c r="T69" i="16"/>
  <c r="T70" i="16"/>
  <c r="T71" i="16"/>
  <c r="T72" i="16"/>
  <c r="T73" i="16"/>
  <c r="T74" i="16"/>
  <c r="T75" i="16"/>
  <c r="T76" i="16"/>
  <c r="T77" i="16"/>
  <c r="T79" i="16"/>
  <c r="T80" i="16"/>
  <c r="T81" i="16"/>
  <c r="T82" i="16"/>
  <c r="T83" i="16"/>
  <c r="T84" i="16"/>
  <c r="T85" i="16"/>
  <c r="T86" i="16"/>
  <c r="T87" i="16"/>
  <c r="T88" i="16"/>
  <c r="T89" i="16"/>
  <c r="T90" i="16"/>
  <c r="T91" i="16"/>
  <c r="T92" i="16"/>
  <c r="T93" i="16"/>
  <c r="T94" i="16"/>
  <c r="T95" i="16"/>
  <c r="T96" i="16"/>
  <c r="T98" i="16"/>
  <c r="T99" i="16"/>
  <c r="T100" i="16"/>
  <c r="T101" i="16"/>
  <c r="T102" i="16"/>
  <c r="T103" i="16"/>
  <c r="T104" i="16"/>
  <c r="T105" i="16"/>
  <c r="T106" i="16"/>
  <c r="T107" i="16"/>
  <c r="T108" i="16"/>
  <c r="T109" i="16"/>
  <c r="T110" i="16"/>
  <c r="T111" i="16"/>
  <c r="T112" i="16"/>
  <c r="T62" i="16"/>
  <c r="R63" i="17"/>
  <c r="R64" i="17"/>
  <c r="R65" i="17"/>
  <c r="R66" i="17"/>
  <c r="R67" i="17"/>
  <c r="R68" i="17"/>
  <c r="R69" i="17"/>
  <c r="R70" i="17"/>
  <c r="R71" i="17"/>
  <c r="R72" i="17"/>
  <c r="R73" i="17"/>
  <c r="R74" i="17"/>
  <c r="R75" i="17"/>
  <c r="R76" i="17"/>
  <c r="R77" i="17"/>
  <c r="R78" i="17"/>
  <c r="R79" i="17"/>
  <c r="R80" i="17"/>
  <c r="R81" i="17"/>
  <c r="R82" i="17"/>
  <c r="R83" i="17"/>
  <c r="R84" i="17"/>
  <c r="R85" i="17"/>
  <c r="R86" i="17"/>
  <c r="R87" i="17"/>
  <c r="R88" i="17"/>
  <c r="R89" i="17"/>
  <c r="R90" i="17"/>
  <c r="R91" i="17"/>
  <c r="R92" i="17"/>
  <c r="R93" i="17"/>
  <c r="R94" i="17"/>
  <c r="R95" i="17"/>
  <c r="R96" i="17"/>
  <c r="R98" i="17"/>
  <c r="R99" i="17"/>
  <c r="R100" i="17"/>
  <c r="R101" i="17"/>
  <c r="R100" i="12" s="1" a="1"/>
  <c r="R100" i="12" s="1"/>
  <c r="R102" i="17"/>
  <c r="R103" i="17"/>
  <c r="R104" i="17"/>
  <c r="R105" i="17"/>
  <c r="R106" i="17"/>
  <c r="R107" i="17"/>
  <c r="R108" i="17"/>
  <c r="R109" i="17"/>
  <c r="R108" i="12" s="1" a="1"/>
  <c r="R108" i="12" s="1"/>
  <c r="R110" i="17"/>
  <c r="R111" i="17"/>
  <c r="R112" i="17"/>
  <c r="R62" i="17"/>
  <c r="S63" i="15"/>
  <c r="S64" i="15"/>
  <c r="S65" i="15"/>
  <c r="S66" i="15"/>
  <c r="S67" i="15"/>
  <c r="S68" i="15"/>
  <c r="S69" i="15"/>
  <c r="S70" i="15"/>
  <c r="S71" i="15"/>
  <c r="S72" i="15"/>
  <c r="S73" i="15"/>
  <c r="S74" i="15"/>
  <c r="S75" i="15"/>
  <c r="S76" i="15"/>
  <c r="E51" i="23" s="1"/>
  <c r="S77" i="15"/>
  <c r="S78" i="15"/>
  <c r="S79" i="15"/>
  <c r="S80" i="15"/>
  <c r="S81" i="15"/>
  <c r="S82" i="15"/>
  <c r="S83" i="15"/>
  <c r="S84" i="15"/>
  <c r="S85" i="15"/>
  <c r="S86" i="15"/>
  <c r="S87" i="15"/>
  <c r="S88" i="15"/>
  <c r="S89" i="15"/>
  <c r="S90" i="15"/>
  <c r="S91" i="15"/>
  <c r="S92" i="15"/>
  <c r="S93" i="15"/>
  <c r="S94" i="15"/>
  <c r="S95" i="15"/>
  <c r="S96" i="15"/>
  <c r="S97" i="15"/>
  <c r="S98" i="15"/>
  <c r="S99" i="15"/>
  <c r="S100" i="15"/>
  <c r="S101" i="15"/>
  <c r="S102" i="15"/>
  <c r="S103" i="15"/>
  <c r="S104" i="15"/>
  <c r="S105" i="15"/>
  <c r="S106" i="15"/>
  <c r="S107" i="15"/>
  <c r="S108" i="15"/>
  <c r="S109" i="15"/>
  <c r="S110" i="15"/>
  <c r="S111" i="15"/>
  <c r="S112" i="15"/>
  <c r="R63" i="15"/>
  <c r="R64" i="15"/>
  <c r="R65" i="15"/>
  <c r="R66" i="15"/>
  <c r="R67" i="15"/>
  <c r="R68" i="15"/>
  <c r="R69" i="15"/>
  <c r="R70" i="15"/>
  <c r="R71" i="15"/>
  <c r="R72" i="15"/>
  <c r="R73" i="15"/>
  <c r="R74" i="15"/>
  <c r="R75" i="15"/>
  <c r="R76" i="15"/>
  <c r="E50" i="23" s="1"/>
  <c r="R77" i="15"/>
  <c r="R78" i="15"/>
  <c r="R79" i="15"/>
  <c r="R80" i="15"/>
  <c r="R81" i="15"/>
  <c r="R82" i="15"/>
  <c r="R83" i="15"/>
  <c r="R84" i="15"/>
  <c r="R85" i="15"/>
  <c r="R86" i="15"/>
  <c r="R87" i="15"/>
  <c r="R88" i="15"/>
  <c r="R89" i="15"/>
  <c r="R90" i="15"/>
  <c r="R91" i="15"/>
  <c r="R92" i="15"/>
  <c r="R93" i="15"/>
  <c r="R94" i="15"/>
  <c r="R95" i="15"/>
  <c r="R96" i="15"/>
  <c r="R97" i="15"/>
  <c r="R96" i="12" s="1" a="1"/>
  <c r="R96" i="12" s="1"/>
  <c r="R98" i="15"/>
  <c r="R99" i="15"/>
  <c r="R100" i="15"/>
  <c r="R101" i="15"/>
  <c r="R102" i="15"/>
  <c r="R103" i="15"/>
  <c r="R104" i="15"/>
  <c r="R105" i="15"/>
  <c r="R106" i="15"/>
  <c r="R107" i="15"/>
  <c r="R108" i="15"/>
  <c r="R109" i="15"/>
  <c r="R110" i="15"/>
  <c r="R111" i="15"/>
  <c r="R112" i="15"/>
  <c r="R62" i="15"/>
  <c r="S62" i="16"/>
  <c r="R63" i="16"/>
  <c r="S63" i="16"/>
  <c r="R64" i="16"/>
  <c r="S64" i="16"/>
  <c r="R65" i="16"/>
  <c r="S65" i="16"/>
  <c r="R66" i="16"/>
  <c r="S66" i="16"/>
  <c r="R67" i="16"/>
  <c r="S67" i="16"/>
  <c r="R68" i="16"/>
  <c r="S68" i="16"/>
  <c r="R69" i="16"/>
  <c r="S69" i="16"/>
  <c r="R70" i="16"/>
  <c r="S70" i="16"/>
  <c r="R71" i="16"/>
  <c r="S71" i="16"/>
  <c r="R72" i="16"/>
  <c r="S72" i="16"/>
  <c r="R73" i="16"/>
  <c r="S73" i="16"/>
  <c r="R74" i="16"/>
  <c r="S74" i="16"/>
  <c r="R75" i="16"/>
  <c r="S75" i="16"/>
  <c r="R76" i="16"/>
  <c r="S76" i="16"/>
  <c r="R77" i="16"/>
  <c r="S77" i="16"/>
  <c r="R78" i="16"/>
  <c r="S78" i="16"/>
  <c r="R79" i="16"/>
  <c r="S79" i="16"/>
  <c r="R80" i="16"/>
  <c r="S80" i="16"/>
  <c r="R81" i="16"/>
  <c r="S81" i="16"/>
  <c r="R82" i="16"/>
  <c r="S82" i="16"/>
  <c r="R83" i="16"/>
  <c r="S83" i="16"/>
  <c r="R84" i="16"/>
  <c r="S84" i="16"/>
  <c r="R85" i="16"/>
  <c r="S85" i="16"/>
  <c r="R86" i="16"/>
  <c r="S86" i="16"/>
  <c r="R87" i="16"/>
  <c r="S87" i="16"/>
  <c r="R88" i="16"/>
  <c r="S88" i="16"/>
  <c r="R89" i="16"/>
  <c r="S89" i="16"/>
  <c r="R90" i="16"/>
  <c r="S90" i="16"/>
  <c r="R91" i="16"/>
  <c r="S91" i="16"/>
  <c r="R92" i="16"/>
  <c r="S92" i="16"/>
  <c r="R93" i="16"/>
  <c r="S93" i="16"/>
  <c r="R94" i="16"/>
  <c r="S94" i="16"/>
  <c r="R95" i="16"/>
  <c r="S95" i="16"/>
  <c r="R96" i="16"/>
  <c r="S96" i="16"/>
  <c r="R97" i="16"/>
  <c r="R96" i="14" s="1" a="1"/>
  <c r="R96" i="14" s="1"/>
  <c r="S97" i="16"/>
  <c r="R98" i="16"/>
  <c r="S98" i="16"/>
  <c r="R99" i="16"/>
  <c r="S99" i="16"/>
  <c r="R100" i="16"/>
  <c r="S100" i="16"/>
  <c r="R101" i="16"/>
  <c r="S101" i="16"/>
  <c r="R102" i="16"/>
  <c r="S102" i="16"/>
  <c r="R103" i="16"/>
  <c r="S103" i="16"/>
  <c r="R104" i="16"/>
  <c r="S104" i="16"/>
  <c r="R105" i="16"/>
  <c r="S105" i="16"/>
  <c r="R106" i="16"/>
  <c r="S106" i="16"/>
  <c r="R107" i="16"/>
  <c r="S107" i="16"/>
  <c r="R108" i="16"/>
  <c r="S108" i="16"/>
  <c r="R109" i="16"/>
  <c r="S109" i="16"/>
  <c r="R110" i="16"/>
  <c r="S110" i="16"/>
  <c r="R111" i="16"/>
  <c r="S111" i="16"/>
  <c r="R112" i="16"/>
  <c r="S112" i="16"/>
  <c r="R62" i="16"/>
  <c r="S63" i="17"/>
  <c r="T63" i="17"/>
  <c r="S64" i="17"/>
  <c r="T64" i="17"/>
  <c r="S65" i="17"/>
  <c r="T65" i="17"/>
  <c r="S66" i="17"/>
  <c r="T66" i="17"/>
  <c r="S67" i="17"/>
  <c r="T67" i="17"/>
  <c r="S68" i="17"/>
  <c r="T68" i="17"/>
  <c r="S69" i="17"/>
  <c r="T69" i="17"/>
  <c r="S70" i="17"/>
  <c r="T70" i="17"/>
  <c r="S71" i="17"/>
  <c r="T71" i="17"/>
  <c r="S72" i="17"/>
  <c r="T72" i="17"/>
  <c r="S73" i="17"/>
  <c r="T73" i="17"/>
  <c r="S74" i="17"/>
  <c r="T74" i="17"/>
  <c r="S75" i="17"/>
  <c r="T75" i="17"/>
  <c r="S76" i="17"/>
  <c r="T76" i="17"/>
  <c r="S77" i="17"/>
  <c r="T77" i="17"/>
  <c r="S78" i="17"/>
  <c r="S79" i="17"/>
  <c r="T79" i="17"/>
  <c r="S80" i="17"/>
  <c r="T80" i="17"/>
  <c r="S81" i="17"/>
  <c r="T81" i="17"/>
  <c r="S82" i="17"/>
  <c r="T82" i="17"/>
  <c r="S83" i="17"/>
  <c r="T83" i="17"/>
  <c r="S84" i="17"/>
  <c r="T84" i="17"/>
  <c r="S85" i="17"/>
  <c r="T85" i="17"/>
  <c r="S86" i="17"/>
  <c r="T86" i="17"/>
  <c r="S87" i="17"/>
  <c r="T87" i="17"/>
  <c r="S88" i="17"/>
  <c r="T88" i="17"/>
  <c r="S89" i="17"/>
  <c r="T89" i="17"/>
  <c r="S90" i="17"/>
  <c r="T90" i="17"/>
  <c r="S91" i="17"/>
  <c r="T91" i="17"/>
  <c r="S92" i="17"/>
  <c r="T92" i="17"/>
  <c r="S93" i="17"/>
  <c r="T93" i="17"/>
  <c r="S94" i="17"/>
  <c r="T94" i="17"/>
  <c r="S95" i="17"/>
  <c r="T95" i="17"/>
  <c r="S96" i="17"/>
  <c r="T96" i="17"/>
  <c r="S97" i="17"/>
  <c r="T97" i="17"/>
  <c r="S98" i="17"/>
  <c r="T98" i="17"/>
  <c r="S99" i="17"/>
  <c r="T99" i="17"/>
  <c r="S100" i="17"/>
  <c r="T100" i="17"/>
  <c r="S101" i="17"/>
  <c r="T101" i="17"/>
  <c r="S102" i="17"/>
  <c r="T102" i="17"/>
  <c r="S103" i="17"/>
  <c r="T103" i="17"/>
  <c r="S104" i="17"/>
  <c r="T104" i="17"/>
  <c r="S105" i="17"/>
  <c r="T105" i="17"/>
  <c r="S106" i="17"/>
  <c r="T106" i="17"/>
  <c r="S107" i="17"/>
  <c r="T107" i="17"/>
  <c r="S108" i="17"/>
  <c r="T108" i="17"/>
  <c r="S109" i="17"/>
  <c r="T109" i="17"/>
  <c r="S110" i="17"/>
  <c r="T110" i="17"/>
  <c r="S111" i="17"/>
  <c r="T111" i="17"/>
  <c r="S112" i="17"/>
  <c r="T112" i="17"/>
  <c r="T62" i="17"/>
  <c r="S62" i="17"/>
  <c r="GU2" i="7"/>
  <c r="GV2" i="7"/>
  <c r="GW2" i="7"/>
  <c r="GX2" i="7"/>
  <c r="GY2" i="7"/>
  <c r="GZ2" i="7"/>
  <c r="HA2" i="7"/>
  <c r="HB2" i="7"/>
  <c r="HC2" i="7"/>
  <c r="HD2" i="7"/>
  <c r="HE2" i="7"/>
  <c r="HF2" i="7"/>
  <c r="HG2" i="7"/>
  <c r="HH2" i="7"/>
  <c r="HI2" i="7"/>
  <c r="HJ2" i="7"/>
  <c r="HK2" i="7"/>
  <c r="HL2" i="7"/>
  <c r="HM2" i="7"/>
  <c r="HN2" i="7"/>
  <c r="HO2" i="7"/>
  <c r="HP2" i="7"/>
  <c r="HQ2" i="7"/>
  <c r="HR2" i="7"/>
  <c r="HS2" i="7"/>
  <c r="HT2" i="7"/>
  <c r="HU2" i="7"/>
  <c r="GU2" i="6"/>
  <c r="GV2" i="6"/>
  <c r="GW2" i="6"/>
  <c r="GX2" i="6"/>
  <c r="GY2" i="6"/>
  <c r="GZ2" i="6"/>
  <c r="HA2" i="6"/>
  <c r="HB2" i="6"/>
  <c r="HC2" i="6"/>
  <c r="HD2" i="6"/>
  <c r="HE2" i="6"/>
  <c r="HF2" i="6"/>
  <c r="HG2" i="6"/>
  <c r="HH2" i="6"/>
  <c r="HI2" i="6"/>
  <c r="HJ2" i="6"/>
  <c r="HK2" i="6"/>
  <c r="HL2" i="6"/>
  <c r="HM2" i="6"/>
  <c r="HN2" i="6"/>
  <c r="HO2" i="6"/>
  <c r="HP2" i="6"/>
  <c r="HQ2" i="6"/>
  <c r="HR2" i="6"/>
  <c r="HS2" i="6"/>
  <c r="HT2" i="6"/>
  <c r="HU2" i="6"/>
  <c r="GU2" i="13"/>
  <c r="GV2" i="13"/>
  <c r="GW2" i="13"/>
  <c r="GX2" i="13"/>
  <c r="GY2" i="13"/>
  <c r="GZ2" i="13"/>
  <c r="HA2" i="13"/>
  <c r="HB2" i="13"/>
  <c r="HC2" i="13"/>
  <c r="HD2" i="13"/>
  <c r="HE2" i="13"/>
  <c r="HF2" i="13"/>
  <c r="HG2" i="13"/>
  <c r="HH2" i="13"/>
  <c r="HI2" i="13"/>
  <c r="HJ2" i="13"/>
  <c r="HK2" i="13"/>
  <c r="HL2" i="13"/>
  <c r="HM2" i="13"/>
  <c r="HN2" i="13"/>
  <c r="HO2" i="13"/>
  <c r="HP2" i="13"/>
  <c r="HQ2" i="13"/>
  <c r="HR2" i="13"/>
  <c r="HS2" i="13"/>
  <c r="HT2" i="13"/>
  <c r="HU2" i="13"/>
  <c r="Q63" i="15"/>
  <c r="Q64" i="15"/>
  <c r="Q65" i="15"/>
  <c r="Q64" i="12" s="1" a="1"/>
  <c r="Q64" i="12" s="1"/>
  <c r="Q66" i="15"/>
  <c r="Q67" i="15"/>
  <c r="Q68" i="15"/>
  <c r="Q69" i="15"/>
  <c r="Q70" i="15"/>
  <c r="Q71" i="15"/>
  <c r="Q72" i="15"/>
  <c r="Q73" i="15"/>
  <c r="Q74" i="15"/>
  <c r="Q75" i="15"/>
  <c r="Q76" i="15"/>
  <c r="E49" i="23" s="1"/>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1" i="12" s="1" a="1"/>
  <c r="Q111" i="12" s="1"/>
  <c r="Q62" i="15"/>
  <c r="Q95" i="16"/>
  <c r="Q96" i="16"/>
  <c r="Q97" i="16"/>
  <c r="Q98" i="16"/>
  <c r="Q99" i="16"/>
  <c r="Q100" i="16"/>
  <c r="Q101" i="16"/>
  <c r="Q102" i="16"/>
  <c r="Q103" i="16"/>
  <c r="Q104" i="16"/>
  <c r="Q105" i="16"/>
  <c r="Q106" i="16"/>
  <c r="Q107" i="16"/>
  <c r="Q108" i="16"/>
  <c r="Q109" i="16"/>
  <c r="Q110" i="16"/>
  <c r="Q111" i="16"/>
  <c r="Q112" i="16"/>
  <c r="Q111" i="14" s="1" a="1"/>
  <c r="Q111" i="14" s="1"/>
  <c r="Q63" i="16"/>
  <c r="Q64" i="16"/>
  <c r="Q65" i="16"/>
  <c r="Q64" i="14" s="1" a="1"/>
  <c r="Q64" i="14" s="1"/>
  <c r="Q66" i="16"/>
  <c r="Q67" i="16"/>
  <c r="Q68" i="16"/>
  <c r="Q68" i="17"/>
  <c r="Q69" i="16"/>
  <c r="Q70" i="16"/>
  <c r="Q71" i="16"/>
  <c r="Q72" i="16"/>
  <c r="Q73" i="16"/>
  <c r="Q74" i="16"/>
  <c r="Q75" i="16"/>
  <c r="Q76" i="16"/>
  <c r="Q77" i="16"/>
  <c r="Q78" i="16"/>
  <c r="Q79" i="16"/>
  <c r="Q80" i="16"/>
  <c r="Q81" i="16"/>
  <c r="Q82" i="16"/>
  <c r="Q83" i="16"/>
  <c r="Q84" i="16"/>
  <c r="Q84" i="17"/>
  <c r="Q85" i="16"/>
  <c r="Q86" i="16"/>
  <c r="Q87" i="16"/>
  <c r="Q88" i="16"/>
  <c r="Q88" i="17"/>
  <c r="Q89" i="16"/>
  <c r="Q90" i="16"/>
  <c r="Q91" i="16"/>
  <c r="Q92" i="16"/>
  <c r="Q92" i="17"/>
  <c r="Q93" i="16"/>
  <c r="Q94" i="16"/>
  <c r="Q62" i="16"/>
  <c r="Q63" i="17"/>
  <c r="Q64" i="17"/>
  <c r="Q66" i="17"/>
  <c r="Q67" i="17"/>
  <c r="Q69" i="17"/>
  <c r="Q70" i="17"/>
  <c r="Q71" i="17"/>
  <c r="Q72" i="17"/>
  <c r="Q73" i="17"/>
  <c r="Q74" i="17"/>
  <c r="Q75" i="17"/>
  <c r="Q74" i="12" s="1" a="1"/>
  <c r="Q74" i="12" s="1"/>
  <c r="Q76" i="17"/>
  <c r="Q77" i="17"/>
  <c r="Q78" i="17"/>
  <c r="Q79" i="17"/>
  <c r="Q78" i="12" s="1" a="1"/>
  <c r="Q78" i="12" s="1"/>
  <c r="Q80" i="17"/>
  <c r="Q81" i="17"/>
  <c r="Q82" i="17"/>
  <c r="Q83" i="17"/>
  <c r="Q85" i="17"/>
  <c r="Q86" i="17"/>
  <c r="Q87" i="17"/>
  <c r="Q89" i="17"/>
  <c r="Q90" i="17"/>
  <c r="Q91" i="17"/>
  <c r="Q93" i="17"/>
  <c r="Q94" i="17"/>
  <c r="Q95" i="17"/>
  <c r="Q96" i="17"/>
  <c r="Q97" i="17"/>
  <c r="Q98" i="17"/>
  <c r="Q99" i="17"/>
  <c r="Q100" i="17"/>
  <c r="Q101" i="17"/>
  <c r="Q102" i="17"/>
  <c r="Q103" i="17"/>
  <c r="Q104" i="17"/>
  <c r="Q105" i="17"/>
  <c r="Q106" i="17"/>
  <c r="Q107" i="17"/>
  <c r="Q108" i="17"/>
  <c r="Q109" i="17"/>
  <c r="Q110" i="17"/>
  <c r="Q111" i="17"/>
  <c r="Q62" i="17"/>
  <c r="GI2" i="7"/>
  <c r="GJ2" i="7"/>
  <c r="GK2" i="7"/>
  <c r="GL2" i="7"/>
  <c r="GM2" i="7"/>
  <c r="GN2" i="7"/>
  <c r="GO2" i="7"/>
  <c r="GP2" i="7"/>
  <c r="GQ2" i="7"/>
  <c r="GR2" i="7"/>
  <c r="GS2" i="7"/>
  <c r="GT2" i="7"/>
  <c r="GI2" i="6"/>
  <c r="GJ2" i="6"/>
  <c r="GK2" i="6"/>
  <c r="GL2" i="6"/>
  <c r="GM2" i="6"/>
  <c r="GN2" i="6"/>
  <c r="GO2" i="6"/>
  <c r="GP2" i="6"/>
  <c r="GQ2" i="6"/>
  <c r="GR2" i="6"/>
  <c r="GS2" i="6"/>
  <c r="GT2" i="6"/>
  <c r="GO2" i="13"/>
  <c r="GP2" i="13"/>
  <c r="GQ2" i="13"/>
  <c r="GR2" i="13"/>
  <c r="GS2" i="13"/>
  <c r="GT2" i="13"/>
  <c r="GI2" i="13"/>
  <c r="GJ2" i="13"/>
  <c r="GK2" i="13"/>
  <c r="GL2" i="13"/>
  <c r="GM2" i="13"/>
  <c r="GN2" i="13"/>
  <c r="I76" i="15"/>
  <c r="E41" i="23" s="1"/>
  <c r="K64" i="15"/>
  <c r="K64" i="16"/>
  <c r="K64" i="17"/>
  <c r="O63" i="15"/>
  <c r="O64" i="15"/>
  <c r="O65" i="15"/>
  <c r="O66" i="15"/>
  <c r="O67" i="15"/>
  <c r="O68" i="15"/>
  <c r="O69" i="15"/>
  <c r="O70" i="15"/>
  <c r="O71" i="15"/>
  <c r="O72" i="15"/>
  <c r="O73" i="15"/>
  <c r="O74" i="15"/>
  <c r="O75" i="15"/>
  <c r="O76" i="15"/>
  <c r="E47" i="23" s="1"/>
  <c r="O77" i="15"/>
  <c r="O78" i="15"/>
  <c r="O79" i="15"/>
  <c r="O79" i="17"/>
  <c r="O80" i="15"/>
  <c r="O81" i="15"/>
  <c r="O82" i="15"/>
  <c r="O83" i="15"/>
  <c r="O83" i="17"/>
  <c r="O84" i="15"/>
  <c r="O85" i="15"/>
  <c r="O86" i="15"/>
  <c r="O87" i="15"/>
  <c r="O88" i="15"/>
  <c r="O89" i="15"/>
  <c r="O90" i="15"/>
  <c r="O91" i="15"/>
  <c r="O92" i="15"/>
  <c r="O93" i="15"/>
  <c r="O94" i="15"/>
  <c r="O95" i="15"/>
  <c r="O95" i="17"/>
  <c r="O96" i="15"/>
  <c r="O97" i="15"/>
  <c r="O98" i="15"/>
  <c r="O99" i="15"/>
  <c r="O99" i="17"/>
  <c r="O100" i="15"/>
  <c r="O101" i="15"/>
  <c r="O102" i="15"/>
  <c r="O103" i="15"/>
  <c r="O104" i="15"/>
  <c r="O105" i="15"/>
  <c r="O106" i="15"/>
  <c r="O107" i="15"/>
  <c r="O107" i="17"/>
  <c r="O108" i="15"/>
  <c r="O109" i="15"/>
  <c r="O110" i="15"/>
  <c r="O111" i="15"/>
  <c r="O111" i="17"/>
  <c r="O112" i="15"/>
  <c r="O62" i="15"/>
  <c r="N62" i="15"/>
  <c r="M63" i="15"/>
  <c r="M64" i="15"/>
  <c r="M65" i="15"/>
  <c r="M66" i="15"/>
  <c r="M67" i="15"/>
  <c r="M68" i="15"/>
  <c r="M69" i="15"/>
  <c r="M70" i="15"/>
  <c r="M71" i="15"/>
  <c r="M72" i="15"/>
  <c r="M73" i="15"/>
  <c r="M74" i="15"/>
  <c r="M75" i="15"/>
  <c r="M76" i="15"/>
  <c r="E45" i="23" s="1"/>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62" i="15"/>
  <c r="L63" i="15"/>
  <c r="Y63" i="15" s="1"/>
  <c r="L64" i="15"/>
  <c r="Y64" i="15" s="1"/>
  <c r="L65" i="15"/>
  <c r="Y65" i="15" s="1"/>
  <c r="L66" i="15"/>
  <c r="Y66" i="15" s="1"/>
  <c r="L67" i="15"/>
  <c r="Y67" i="15" s="1"/>
  <c r="L68" i="15"/>
  <c r="Y68" i="15" s="1"/>
  <c r="L68" i="17"/>
  <c r="L67" i="12" s="1" a="1"/>
  <c r="L67" i="12" s="1"/>
  <c r="Y67" i="12" s="1"/>
  <c r="L69" i="15"/>
  <c r="Y69" i="15" s="1"/>
  <c r="L70" i="15"/>
  <c r="Y70" i="15" s="1"/>
  <c r="L71" i="15"/>
  <c r="Y71" i="15" s="1"/>
  <c r="L72" i="15"/>
  <c r="Y72" i="15" s="1"/>
  <c r="L73" i="15"/>
  <c r="Y73" i="15" s="1"/>
  <c r="L74" i="15"/>
  <c r="Y74" i="15" s="1"/>
  <c r="L75" i="15"/>
  <c r="Y75" i="15" s="1"/>
  <c r="L76" i="15"/>
  <c r="L77" i="15"/>
  <c r="Y77" i="15" s="1"/>
  <c r="L78" i="15"/>
  <c r="Y78" i="15" s="1"/>
  <c r="L79" i="15"/>
  <c r="Y79" i="15" s="1"/>
  <c r="L80" i="15"/>
  <c r="Y80" i="15" s="1"/>
  <c r="L80" i="17"/>
  <c r="L81" i="15"/>
  <c r="Y81" i="15" s="1"/>
  <c r="L82" i="15"/>
  <c r="Y82" i="15" s="1"/>
  <c r="L83" i="15"/>
  <c r="Y83" i="15" s="1"/>
  <c r="L84" i="15"/>
  <c r="Y84" i="15" s="1"/>
  <c r="L85" i="15"/>
  <c r="Y85" i="15" s="1"/>
  <c r="L86" i="15"/>
  <c r="Y86" i="15" s="1"/>
  <c r="L87" i="15"/>
  <c r="Y87" i="15" s="1"/>
  <c r="L88" i="15"/>
  <c r="Y88" i="15" s="1"/>
  <c r="L88" i="17"/>
  <c r="L87" i="12" s="1" a="1"/>
  <c r="L87" i="12" s="1"/>
  <c r="Y87" i="12" s="1"/>
  <c r="L89" i="15"/>
  <c r="Y89" i="15" s="1"/>
  <c r="L90" i="15"/>
  <c r="Y90" i="15" s="1"/>
  <c r="L91" i="15"/>
  <c r="Y91" i="15" s="1"/>
  <c r="L92" i="15"/>
  <c r="Y92" i="15" s="1"/>
  <c r="L92" i="17"/>
  <c r="L93" i="15"/>
  <c r="Y93" i="15" s="1"/>
  <c r="L94" i="15"/>
  <c r="Y94" i="15" s="1"/>
  <c r="L95" i="15"/>
  <c r="Y95" i="15" s="1"/>
  <c r="L96" i="15"/>
  <c r="Y96" i="15" s="1"/>
  <c r="L96" i="17"/>
  <c r="L95" i="12" s="1" a="1"/>
  <c r="L95" i="12" s="1"/>
  <c r="Y95" i="12" s="1"/>
  <c r="L97" i="15"/>
  <c r="Y97" i="15" s="1"/>
  <c r="L98" i="15"/>
  <c r="Y98" i="15" s="1"/>
  <c r="L99" i="15"/>
  <c r="Y99" i="15" s="1"/>
  <c r="L100" i="15"/>
  <c r="Y100" i="15" s="1"/>
  <c r="L100" i="17"/>
  <c r="L99" i="12" s="1" a="1"/>
  <c r="L99" i="12" s="1"/>
  <c r="Y99" i="12" s="1"/>
  <c r="L101" i="15"/>
  <c r="Y101" i="15" s="1"/>
  <c r="L102" i="15"/>
  <c r="Y102" i="15" s="1"/>
  <c r="L103" i="15"/>
  <c r="Y103" i="15" s="1"/>
  <c r="L104" i="15"/>
  <c r="Y104" i="15" s="1"/>
  <c r="L104" i="17"/>
  <c r="L105" i="15"/>
  <c r="Y105" i="15" s="1"/>
  <c r="L106" i="15"/>
  <c r="Y106" i="15" s="1"/>
  <c r="L107" i="15"/>
  <c r="Y107" i="15" s="1"/>
  <c r="L108" i="15"/>
  <c r="Y108" i="15" s="1"/>
  <c r="L108" i="17"/>
  <c r="L109" i="15"/>
  <c r="Y109" i="15" s="1"/>
  <c r="L110" i="15"/>
  <c r="Y110" i="15" s="1"/>
  <c r="L111" i="15"/>
  <c r="Y111" i="15" s="1"/>
  <c r="L112" i="15"/>
  <c r="Y112" i="15" s="1"/>
  <c r="L112" i="17"/>
  <c r="L62" i="15"/>
  <c r="Y62" i="15" s="1"/>
  <c r="K63" i="15"/>
  <c r="K65" i="15"/>
  <c r="K65" i="17"/>
  <c r="K66" i="15"/>
  <c r="K66" i="17"/>
  <c r="K67" i="15"/>
  <c r="K68" i="15"/>
  <c r="K69" i="15"/>
  <c r="K69" i="17"/>
  <c r="K70" i="15"/>
  <c r="K70" i="17"/>
  <c r="K71" i="15"/>
  <c r="K72" i="15"/>
  <c r="K73" i="15"/>
  <c r="K74" i="15"/>
  <c r="K75" i="15"/>
  <c r="K76" i="15"/>
  <c r="E43" i="23" s="1"/>
  <c r="K77" i="15"/>
  <c r="K77" i="17"/>
  <c r="K78" i="15"/>
  <c r="K78" i="17"/>
  <c r="K79" i="15"/>
  <c r="K80" i="15"/>
  <c r="K81" i="15"/>
  <c r="K82" i="15"/>
  <c r="K82" i="17"/>
  <c r="K83" i="15"/>
  <c r="K84" i="15"/>
  <c r="K85" i="15"/>
  <c r="K85" i="17"/>
  <c r="K86" i="15"/>
  <c r="K87" i="15"/>
  <c r="K88" i="15"/>
  <c r="K89" i="15"/>
  <c r="K89" i="17"/>
  <c r="K90" i="15"/>
  <c r="K90" i="17"/>
  <c r="K91" i="15"/>
  <c r="K92" i="15"/>
  <c r="K93" i="15"/>
  <c r="K93" i="17"/>
  <c r="K94" i="15"/>
  <c r="K94" i="17"/>
  <c r="K95" i="15"/>
  <c r="K96" i="15"/>
  <c r="K97" i="15"/>
  <c r="K97" i="17"/>
  <c r="K98" i="15"/>
  <c r="K98" i="17"/>
  <c r="K99" i="15"/>
  <c r="K100" i="15"/>
  <c r="K101" i="15"/>
  <c r="K102" i="15"/>
  <c r="K103" i="15"/>
  <c r="K104" i="15"/>
  <c r="K105" i="15"/>
  <c r="K106" i="15"/>
  <c r="K106" i="17"/>
  <c r="K107" i="15"/>
  <c r="K108" i="15"/>
  <c r="K109" i="15"/>
  <c r="K109" i="17"/>
  <c r="K110" i="15"/>
  <c r="K110" i="17"/>
  <c r="K111" i="15"/>
  <c r="K112" i="15"/>
  <c r="K62" i="15"/>
  <c r="K62" i="17"/>
  <c r="DF2" i="7"/>
  <c r="DG2" i="7"/>
  <c r="DH2" i="7"/>
  <c r="DI2" i="7"/>
  <c r="DJ2" i="7"/>
  <c r="DK2" i="7"/>
  <c r="DL2" i="7"/>
  <c r="DM2" i="7"/>
  <c r="DN2" i="7"/>
  <c r="DO2" i="7"/>
  <c r="DP2" i="7"/>
  <c r="DQ2" i="7"/>
  <c r="J63" i="15"/>
  <c r="J64" i="15"/>
  <c r="J65" i="15"/>
  <c r="J66" i="15"/>
  <c r="J67" i="15"/>
  <c r="J68" i="15"/>
  <c r="J69" i="15"/>
  <c r="J70" i="15"/>
  <c r="J71" i="15"/>
  <c r="J72" i="15"/>
  <c r="J73" i="15"/>
  <c r="J74" i="15"/>
  <c r="J74" i="17"/>
  <c r="J75" i="15"/>
  <c r="J76" i="15"/>
  <c r="E42" i="23" s="1"/>
  <c r="J77" i="15"/>
  <c r="J78" i="15"/>
  <c r="J79" i="15"/>
  <c r="J80" i="15"/>
  <c r="J81" i="15"/>
  <c r="J82" i="15"/>
  <c r="J82" i="17"/>
  <c r="J83" i="15"/>
  <c r="J84" i="15"/>
  <c r="J85" i="15"/>
  <c r="J86" i="15"/>
  <c r="J86" i="17"/>
  <c r="J87" i="15"/>
  <c r="J88" i="15"/>
  <c r="J89" i="15"/>
  <c r="J90" i="15"/>
  <c r="J90" i="17"/>
  <c r="J91" i="15"/>
  <c r="J92" i="15"/>
  <c r="J93" i="15"/>
  <c r="J94" i="15"/>
  <c r="J94" i="17"/>
  <c r="J95" i="15"/>
  <c r="J96" i="15"/>
  <c r="J97" i="15"/>
  <c r="J98" i="15"/>
  <c r="J98" i="17"/>
  <c r="J99" i="15"/>
  <c r="J100" i="15"/>
  <c r="J101" i="15"/>
  <c r="J102" i="15"/>
  <c r="J102" i="17"/>
  <c r="J103" i="15"/>
  <c r="J104" i="15"/>
  <c r="J105" i="15"/>
  <c r="J106" i="15"/>
  <c r="J106" i="17"/>
  <c r="J107" i="15"/>
  <c r="J108" i="15"/>
  <c r="J109" i="15"/>
  <c r="J110" i="15"/>
  <c r="J110" i="17"/>
  <c r="J111" i="15"/>
  <c r="J112" i="15"/>
  <c r="J62" i="15"/>
  <c r="I63" i="15"/>
  <c r="I64" i="15"/>
  <c r="I65" i="15"/>
  <c r="I66" i="15"/>
  <c r="I67" i="15"/>
  <c r="I68" i="15"/>
  <c r="I69" i="15"/>
  <c r="I70" i="15"/>
  <c r="I70" i="17"/>
  <c r="I71" i="15"/>
  <c r="I72" i="15"/>
  <c r="I73" i="15"/>
  <c r="I74" i="15"/>
  <c r="I75" i="15"/>
  <c r="I77" i="15"/>
  <c r="I78" i="15"/>
  <c r="I79" i="15"/>
  <c r="I80" i="15"/>
  <c r="I81" i="15"/>
  <c r="I82" i="15"/>
  <c r="I82" i="17"/>
  <c r="I83" i="15"/>
  <c r="I84" i="15"/>
  <c r="I85" i="15"/>
  <c r="I86" i="15"/>
  <c r="I86" i="17"/>
  <c r="I87" i="15"/>
  <c r="I88" i="15"/>
  <c r="I89" i="15"/>
  <c r="I90" i="15"/>
  <c r="I90" i="17"/>
  <c r="I91" i="15"/>
  <c r="I92" i="15"/>
  <c r="I93" i="15"/>
  <c r="I94" i="15"/>
  <c r="I95" i="15"/>
  <c r="I96" i="15"/>
  <c r="I97" i="15"/>
  <c r="I98" i="15"/>
  <c r="I98" i="17"/>
  <c r="I99" i="15"/>
  <c r="I100" i="15"/>
  <c r="I101" i="15"/>
  <c r="I102" i="15"/>
  <c r="I102" i="17"/>
  <c r="I103" i="15"/>
  <c r="I104" i="15"/>
  <c r="I105" i="15"/>
  <c r="I106" i="15"/>
  <c r="I107" i="15"/>
  <c r="I108" i="15"/>
  <c r="I109" i="15"/>
  <c r="I110" i="15"/>
  <c r="I110" i="17"/>
  <c r="I111" i="15"/>
  <c r="I112" i="15"/>
  <c r="I62" i="15"/>
  <c r="H63" i="15"/>
  <c r="X63" i="15" s="1"/>
  <c r="H64" i="15"/>
  <c r="X64" i="15" s="1"/>
  <c r="H65" i="15"/>
  <c r="X65" i="15" s="1"/>
  <c r="H66" i="15"/>
  <c r="X66" i="15" s="1"/>
  <c r="H67" i="15"/>
  <c r="X67" i="15" s="1"/>
  <c r="H68" i="15"/>
  <c r="X68" i="15" s="1"/>
  <c r="H69" i="15"/>
  <c r="X69" i="15" s="1"/>
  <c r="H70" i="15"/>
  <c r="X70" i="15" s="1"/>
  <c r="H71" i="15"/>
  <c r="X71" i="15" s="1"/>
  <c r="H72" i="15"/>
  <c r="X72" i="15" s="1"/>
  <c r="H73" i="15"/>
  <c r="X73" i="15" s="1"/>
  <c r="H74" i="15"/>
  <c r="X74" i="15" s="1"/>
  <c r="H75" i="15"/>
  <c r="X75" i="15" s="1"/>
  <c r="H76" i="15"/>
  <c r="H77" i="15"/>
  <c r="X77" i="15" s="1"/>
  <c r="H78" i="15"/>
  <c r="X78" i="15" s="1"/>
  <c r="H79" i="15"/>
  <c r="X79" i="15" s="1"/>
  <c r="H80" i="15"/>
  <c r="X80" i="15" s="1"/>
  <c r="H81" i="15"/>
  <c r="X81" i="15" s="1"/>
  <c r="H81" i="17"/>
  <c r="H80" i="12" s="1" a="1"/>
  <c r="H80" i="12" s="1"/>
  <c r="X80" i="12" s="1"/>
  <c r="H82" i="15"/>
  <c r="X82" i="15" s="1"/>
  <c r="H83" i="15"/>
  <c r="X83" i="15" s="1"/>
  <c r="H84" i="15"/>
  <c r="X84" i="15" s="1"/>
  <c r="H85" i="15"/>
  <c r="X85" i="15" s="1"/>
  <c r="H85" i="17"/>
  <c r="H86" i="15"/>
  <c r="X86" i="15" s="1"/>
  <c r="H87" i="15"/>
  <c r="X87" i="15" s="1"/>
  <c r="H88" i="15"/>
  <c r="X88" i="15" s="1"/>
  <c r="H89" i="15"/>
  <c r="X89" i="15" s="1"/>
  <c r="H90" i="15"/>
  <c r="X90" i="15" s="1"/>
  <c r="H91" i="15"/>
  <c r="X91" i="15" s="1"/>
  <c r="H92" i="15"/>
  <c r="X92" i="15" s="1"/>
  <c r="H93" i="15"/>
  <c r="X93" i="15" s="1"/>
  <c r="H93" i="17"/>
  <c r="H92" i="12" s="1" a="1"/>
  <c r="H92" i="12" s="1"/>
  <c r="X92" i="12" s="1"/>
  <c r="H94" i="15"/>
  <c r="X94" i="15" s="1"/>
  <c r="H95" i="15"/>
  <c r="X95" i="15" s="1"/>
  <c r="H96" i="15"/>
  <c r="X96" i="15" s="1"/>
  <c r="H97" i="15"/>
  <c r="X97" i="15" s="1"/>
  <c r="H97" i="17"/>
  <c r="H98" i="15"/>
  <c r="X98" i="15" s="1"/>
  <c r="H99" i="15"/>
  <c r="X99" i="15" s="1"/>
  <c r="H100" i="15"/>
  <c r="X100" i="15" s="1"/>
  <c r="H101" i="15"/>
  <c r="X101" i="15" s="1"/>
  <c r="H101" i="17"/>
  <c r="H100" i="12" s="1" a="1"/>
  <c r="H100" i="12" s="1"/>
  <c r="X100" i="12" s="1"/>
  <c r="H102" i="15"/>
  <c r="X102" i="15" s="1"/>
  <c r="H103" i="15"/>
  <c r="X103" i="15" s="1"/>
  <c r="H104" i="15"/>
  <c r="X104" i="15" s="1"/>
  <c r="H105" i="15"/>
  <c r="X105" i="15" s="1"/>
  <c r="H106" i="15"/>
  <c r="X106" i="15" s="1"/>
  <c r="H107" i="15"/>
  <c r="X107" i="15" s="1"/>
  <c r="H108" i="15"/>
  <c r="X108" i="15" s="1"/>
  <c r="H109" i="15"/>
  <c r="X109" i="15" s="1"/>
  <c r="H110" i="15"/>
  <c r="X110" i="15" s="1"/>
  <c r="H111" i="15"/>
  <c r="X111" i="15" s="1"/>
  <c r="H112" i="15"/>
  <c r="X112" i="15" s="1"/>
  <c r="H62" i="15"/>
  <c r="X62" i="15" s="1"/>
  <c r="G63" i="15"/>
  <c r="G64" i="15"/>
  <c r="G65" i="15"/>
  <c r="G66" i="15"/>
  <c r="G66" i="17"/>
  <c r="G67" i="15"/>
  <c r="G68" i="15"/>
  <c r="G69" i="15"/>
  <c r="G69" i="17"/>
  <c r="G70" i="15"/>
  <c r="G70" i="17"/>
  <c r="G71" i="15"/>
  <c r="G72" i="15"/>
  <c r="G73" i="15"/>
  <c r="G74" i="15"/>
  <c r="G74" i="17"/>
  <c r="G75" i="15"/>
  <c r="G76" i="15"/>
  <c r="E39" i="23" s="1"/>
  <c r="G77" i="15"/>
  <c r="G78" i="15"/>
  <c r="G78" i="17"/>
  <c r="G79" i="15"/>
  <c r="G80" i="15"/>
  <c r="G81" i="15"/>
  <c r="G81" i="17"/>
  <c r="G82" i="15"/>
  <c r="G83" i="15"/>
  <c r="G84" i="15"/>
  <c r="G85" i="15"/>
  <c r="G86" i="15"/>
  <c r="G86" i="17"/>
  <c r="G87" i="15"/>
  <c r="G88" i="15"/>
  <c r="G89" i="15"/>
  <c r="G90" i="15"/>
  <c r="G90" i="17"/>
  <c r="G91" i="15"/>
  <c r="G92" i="15"/>
  <c r="G93" i="15"/>
  <c r="G93" i="17"/>
  <c r="G94" i="15"/>
  <c r="G94" i="17"/>
  <c r="G95" i="15"/>
  <c r="G96" i="15"/>
  <c r="G97" i="15"/>
  <c r="G97" i="17"/>
  <c r="G98" i="15"/>
  <c r="G98" i="17"/>
  <c r="G99" i="15"/>
  <c r="G100" i="15"/>
  <c r="G101" i="15"/>
  <c r="G101" i="17"/>
  <c r="G102" i="15"/>
  <c r="G102" i="17"/>
  <c r="G103" i="15"/>
  <c r="G104" i="15"/>
  <c r="G105" i="15"/>
  <c r="G105" i="17"/>
  <c r="G106" i="15"/>
  <c r="G107" i="15"/>
  <c r="G108" i="15"/>
  <c r="G109" i="15"/>
  <c r="G109" i="17"/>
  <c r="G110" i="15"/>
  <c r="G111" i="15"/>
  <c r="G112" i="15"/>
  <c r="G62" i="15"/>
  <c r="G62" i="17"/>
  <c r="F63" i="15"/>
  <c r="F64" i="15"/>
  <c r="F65" i="15"/>
  <c r="F66" i="15"/>
  <c r="F67" i="15"/>
  <c r="F68" i="15"/>
  <c r="F69" i="15"/>
  <c r="F70" i="15"/>
  <c r="F71" i="15"/>
  <c r="F72" i="15"/>
  <c r="F73" i="15"/>
  <c r="F74" i="15"/>
  <c r="F75" i="15"/>
  <c r="F76" i="15"/>
  <c r="E38" i="23" s="1"/>
  <c r="F77" i="15"/>
  <c r="F78" i="15"/>
  <c r="F78" i="17"/>
  <c r="F79" i="15"/>
  <c r="F80" i="15"/>
  <c r="F81" i="15"/>
  <c r="F82" i="15"/>
  <c r="F83" i="15"/>
  <c r="F84" i="15"/>
  <c r="F85" i="15"/>
  <c r="F86" i="15"/>
  <c r="F86" i="17"/>
  <c r="F87" i="15"/>
  <c r="F88" i="15"/>
  <c r="F89" i="15"/>
  <c r="F90" i="15"/>
  <c r="F90" i="17"/>
  <c r="F91" i="15"/>
  <c r="F92" i="15"/>
  <c r="F93" i="15"/>
  <c r="F94" i="15"/>
  <c r="F94" i="17"/>
  <c r="F95" i="15"/>
  <c r="F96" i="15"/>
  <c r="F97" i="15"/>
  <c r="F98" i="15"/>
  <c r="F98" i="17"/>
  <c r="F99" i="15"/>
  <c r="F100" i="15"/>
  <c r="F101" i="15"/>
  <c r="F102" i="15"/>
  <c r="F102" i="17"/>
  <c r="F103" i="15"/>
  <c r="F104" i="15"/>
  <c r="F105" i="15"/>
  <c r="F106" i="15"/>
  <c r="F106" i="17"/>
  <c r="F107" i="15"/>
  <c r="F108" i="15"/>
  <c r="F109" i="15"/>
  <c r="F110" i="15"/>
  <c r="F111" i="15"/>
  <c r="F112" i="15"/>
  <c r="F62" i="15"/>
  <c r="AX2" i="7"/>
  <c r="AY2" i="7"/>
  <c r="AZ2" i="7"/>
  <c r="BA2" i="7"/>
  <c r="BB2" i="7"/>
  <c r="BC2" i="7"/>
  <c r="BD2" i="7"/>
  <c r="BE2" i="7"/>
  <c r="BF2" i="7"/>
  <c r="BG2" i="7"/>
  <c r="BH2" i="7"/>
  <c r="BI2" i="7"/>
  <c r="E63" i="15"/>
  <c r="E64" i="15"/>
  <c r="E65" i="15"/>
  <c r="E66" i="15"/>
  <c r="E66" i="17"/>
  <c r="E67" i="15"/>
  <c r="E68" i="15"/>
  <c r="E69" i="15"/>
  <c r="E70" i="15"/>
  <c r="E71" i="15"/>
  <c r="E72" i="15"/>
  <c r="E73" i="15"/>
  <c r="E74" i="15"/>
  <c r="E74" i="17"/>
  <c r="E75" i="15"/>
  <c r="E76" i="15"/>
  <c r="E37" i="23" s="1"/>
  <c r="E77" i="15"/>
  <c r="E78" i="15"/>
  <c r="E78" i="17"/>
  <c r="E79" i="15"/>
  <c r="E80" i="15"/>
  <c r="E81" i="15"/>
  <c r="E82" i="15"/>
  <c r="E82" i="17"/>
  <c r="E83" i="15"/>
  <c r="E84" i="15"/>
  <c r="E85" i="15"/>
  <c r="E86" i="15"/>
  <c r="E86" i="17"/>
  <c r="E87" i="15"/>
  <c r="E88" i="15"/>
  <c r="E89" i="15"/>
  <c r="E90" i="15"/>
  <c r="E90" i="17"/>
  <c r="E89" i="12" s="1" a="1"/>
  <c r="E89" i="12" s="1"/>
  <c r="E91" i="15"/>
  <c r="E92" i="15"/>
  <c r="E93" i="15"/>
  <c r="E94" i="15"/>
  <c r="E94" i="17"/>
  <c r="E95" i="15"/>
  <c r="E96" i="15"/>
  <c r="E97" i="15"/>
  <c r="E98" i="15"/>
  <c r="E99" i="15"/>
  <c r="E100" i="15"/>
  <c r="E101" i="15"/>
  <c r="E102" i="15"/>
  <c r="E102" i="17"/>
  <c r="E103" i="15"/>
  <c r="E104" i="15"/>
  <c r="E105" i="15"/>
  <c r="E106" i="15"/>
  <c r="E106" i="17"/>
  <c r="E107" i="15"/>
  <c r="E108" i="15"/>
  <c r="E109" i="15"/>
  <c r="E110" i="15"/>
  <c r="E110" i="17"/>
  <c r="E111" i="15"/>
  <c r="E112" i="15"/>
  <c r="E62" i="15"/>
  <c r="D63" i="15"/>
  <c r="D64" i="15"/>
  <c r="D65" i="15"/>
  <c r="D65" i="17"/>
  <c r="D66" i="15"/>
  <c r="D67" i="15"/>
  <c r="D68" i="15"/>
  <c r="D69" i="15"/>
  <c r="D70" i="15"/>
  <c r="D71" i="15"/>
  <c r="D72" i="15"/>
  <c r="D73" i="15"/>
  <c r="D73" i="17"/>
  <c r="D74" i="15"/>
  <c r="D75" i="15"/>
  <c r="D76" i="15"/>
  <c r="E36" i="23" s="1"/>
  <c r="D77" i="15"/>
  <c r="D77" i="17"/>
  <c r="D78" i="15"/>
  <c r="D79" i="15"/>
  <c r="D80" i="15"/>
  <c r="D81" i="15"/>
  <c r="D81" i="17"/>
  <c r="D82" i="15"/>
  <c r="D83" i="15"/>
  <c r="D84" i="15"/>
  <c r="D85" i="15"/>
  <c r="D85" i="17"/>
  <c r="D86" i="15"/>
  <c r="D87" i="15"/>
  <c r="D88" i="15"/>
  <c r="D89" i="15"/>
  <c r="D90" i="15"/>
  <c r="D91" i="15"/>
  <c r="D92" i="15"/>
  <c r="D93" i="15"/>
  <c r="D94" i="15"/>
  <c r="D95" i="15"/>
  <c r="D96" i="15"/>
  <c r="D97" i="15"/>
  <c r="D98" i="15"/>
  <c r="D99" i="15"/>
  <c r="D100" i="15"/>
  <c r="D101" i="15"/>
  <c r="D101" i="17"/>
  <c r="D102" i="15"/>
  <c r="D103" i="15"/>
  <c r="D104" i="15"/>
  <c r="D105" i="15"/>
  <c r="D106" i="15"/>
  <c r="D107" i="15"/>
  <c r="D108" i="15"/>
  <c r="D109" i="15"/>
  <c r="D109" i="17"/>
  <c r="D110" i="15"/>
  <c r="D111" i="15"/>
  <c r="D112" i="15"/>
  <c r="D62" i="15"/>
  <c r="D62" i="17"/>
  <c r="C63" i="15"/>
  <c r="C64" i="15"/>
  <c r="C65" i="15"/>
  <c r="C65" i="17"/>
  <c r="C66" i="15"/>
  <c r="C66" i="17"/>
  <c r="C67" i="15"/>
  <c r="C68" i="15"/>
  <c r="C69" i="15"/>
  <c r="C69" i="17"/>
  <c r="C70" i="15"/>
  <c r="C70" i="17"/>
  <c r="C71" i="15"/>
  <c r="C72" i="15"/>
  <c r="C73" i="15"/>
  <c r="C73" i="17"/>
  <c r="C74" i="15"/>
  <c r="C75" i="15"/>
  <c r="C76" i="15"/>
  <c r="E35" i="23" s="1"/>
  <c r="C77" i="15"/>
  <c r="C77" i="17"/>
  <c r="C78" i="15"/>
  <c r="C78" i="17"/>
  <c r="C79" i="15"/>
  <c r="C80" i="15"/>
  <c r="C81" i="15"/>
  <c r="C82" i="15"/>
  <c r="C82" i="17"/>
  <c r="C83" i="15"/>
  <c r="C84" i="15"/>
  <c r="C85" i="15"/>
  <c r="C85" i="17"/>
  <c r="C86" i="15"/>
  <c r="C86" i="17"/>
  <c r="C87" i="15"/>
  <c r="C88" i="15"/>
  <c r="C89" i="15"/>
  <c r="C89" i="17"/>
  <c r="C90" i="15"/>
  <c r="C91" i="15"/>
  <c r="C92" i="15"/>
  <c r="C93" i="15"/>
  <c r="C93" i="17"/>
  <c r="C94" i="15"/>
  <c r="C95" i="15"/>
  <c r="C96" i="15"/>
  <c r="C97" i="15"/>
  <c r="C98" i="15"/>
  <c r="C98" i="17"/>
  <c r="C99" i="15"/>
  <c r="C100" i="15"/>
  <c r="C101" i="15"/>
  <c r="C102" i="15"/>
  <c r="C103" i="15"/>
  <c r="C104" i="15"/>
  <c r="C105" i="15"/>
  <c r="C106" i="15"/>
  <c r="C106" i="17"/>
  <c r="C107" i="15"/>
  <c r="C108" i="15"/>
  <c r="C109" i="15"/>
  <c r="C110" i="15"/>
  <c r="C110" i="17"/>
  <c r="C111" i="15"/>
  <c r="C112" i="15"/>
  <c r="C62" i="15"/>
  <c r="C62" i="17"/>
  <c r="N2" i="7"/>
  <c r="B63" i="15"/>
  <c r="W63" i="15" s="1"/>
  <c r="B64" i="15"/>
  <c r="W64" i="15" s="1"/>
  <c r="B65" i="15"/>
  <c r="W65" i="15" s="1"/>
  <c r="B66" i="15"/>
  <c r="W66" i="15" s="1"/>
  <c r="B67" i="15"/>
  <c r="W67" i="15" s="1"/>
  <c r="B68" i="15"/>
  <c r="W68" i="15" s="1"/>
  <c r="B69" i="15"/>
  <c r="W69" i="15" s="1"/>
  <c r="B70" i="15"/>
  <c r="W70" i="15" s="1"/>
  <c r="B71" i="15"/>
  <c r="W71" i="15" s="1"/>
  <c r="B72" i="15"/>
  <c r="W72" i="15" s="1"/>
  <c r="B73" i="15"/>
  <c r="W73" i="15" s="1"/>
  <c r="B74" i="15"/>
  <c r="W74" i="15" s="1"/>
  <c r="B75" i="15"/>
  <c r="W75" i="15" s="1"/>
  <c r="B76" i="15"/>
  <c r="B77" i="15"/>
  <c r="W77" i="15" s="1"/>
  <c r="B78" i="15"/>
  <c r="W78" i="15" s="1"/>
  <c r="B79" i="15"/>
  <c r="W79" i="15" s="1"/>
  <c r="B80" i="15"/>
  <c r="W80" i="15" s="1"/>
  <c r="B81" i="15"/>
  <c r="W81" i="15" s="1"/>
  <c r="B82" i="15"/>
  <c r="W82" i="15" s="1"/>
  <c r="B83" i="15"/>
  <c r="W83" i="15" s="1"/>
  <c r="B84" i="15"/>
  <c r="W84" i="15" s="1"/>
  <c r="B85" i="15"/>
  <c r="W85" i="15" s="1"/>
  <c r="B86" i="15"/>
  <c r="W86" i="15" s="1"/>
  <c r="B87" i="15"/>
  <c r="W87" i="15" s="1"/>
  <c r="B88" i="15"/>
  <c r="W88" i="15" s="1"/>
  <c r="B89" i="15"/>
  <c r="W89" i="15" s="1"/>
  <c r="B90" i="15"/>
  <c r="W90" i="15" s="1"/>
  <c r="B91" i="15"/>
  <c r="B92" i="15"/>
  <c r="W92" i="15" s="1"/>
  <c r="B93" i="15"/>
  <c r="W93" i="15" s="1"/>
  <c r="B94" i="15"/>
  <c r="W94" i="15" s="1"/>
  <c r="B95" i="15"/>
  <c r="W95" i="15" s="1"/>
  <c r="B96" i="15"/>
  <c r="W96" i="15" s="1"/>
  <c r="B97" i="15"/>
  <c r="W97" i="15" s="1"/>
  <c r="B98" i="15"/>
  <c r="W98" i="15" s="1"/>
  <c r="B99" i="15"/>
  <c r="W99" i="15" s="1"/>
  <c r="B100" i="15"/>
  <c r="W100" i="15" s="1"/>
  <c r="B101" i="15"/>
  <c r="W101" i="15" s="1"/>
  <c r="B102" i="15"/>
  <c r="W102" i="15" s="1"/>
  <c r="B103" i="15"/>
  <c r="W103" i="15" s="1"/>
  <c r="B104" i="15"/>
  <c r="W104" i="15" s="1"/>
  <c r="B105" i="15"/>
  <c r="W105" i="15" s="1"/>
  <c r="B106" i="15"/>
  <c r="W106" i="15" s="1"/>
  <c r="B107" i="15"/>
  <c r="W107" i="15" s="1"/>
  <c r="B108" i="15"/>
  <c r="W108" i="15" s="1"/>
  <c r="B109" i="15"/>
  <c r="W109" i="15" s="1"/>
  <c r="B110" i="15"/>
  <c r="W110" i="15" s="1"/>
  <c r="B111" i="15"/>
  <c r="W111" i="15" s="1"/>
  <c r="B112" i="15"/>
  <c r="W112" i="15" s="1"/>
  <c r="B62" i="15"/>
  <c r="W62" i="15" s="1"/>
  <c r="B2" i="7"/>
  <c r="C2" i="7"/>
  <c r="D2" i="7"/>
  <c r="E2" i="7"/>
  <c r="F2" i="7"/>
  <c r="G2" i="7"/>
  <c r="H2" i="7"/>
  <c r="I2" i="7"/>
  <c r="J2" i="7"/>
  <c r="K2" i="7"/>
  <c r="L2" i="7"/>
  <c r="M2" i="7"/>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62" i="16"/>
  <c r="O63" i="16"/>
  <c r="O64" i="16"/>
  <c r="O64" i="17"/>
  <c r="O65" i="16"/>
  <c r="O66" i="16"/>
  <c r="O67" i="16"/>
  <c r="O68" i="16"/>
  <c r="O69" i="16"/>
  <c r="O70" i="16"/>
  <c r="O71" i="16"/>
  <c r="O72" i="16"/>
  <c r="O73" i="16"/>
  <c r="O73" i="17"/>
  <c r="O74" i="16"/>
  <c r="O75" i="16"/>
  <c r="O76" i="16"/>
  <c r="O77" i="16"/>
  <c r="O77" i="17"/>
  <c r="O78" i="16"/>
  <c r="O79" i="16"/>
  <c r="O80" i="16"/>
  <c r="O80" i="17"/>
  <c r="O81" i="16"/>
  <c r="O82" i="16"/>
  <c r="O83" i="16"/>
  <c r="O84" i="16"/>
  <c r="O85" i="16"/>
  <c r="O86" i="16"/>
  <c r="O87" i="16"/>
  <c r="O88" i="16"/>
  <c r="O88" i="17"/>
  <c r="O89" i="16"/>
  <c r="O90" i="16"/>
  <c r="O91" i="16"/>
  <c r="O92" i="16"/>
  <c r="O93" i="16"/>
  <c r="O94" i="16"/>
  <c r="O95" i="16"/>
  <c r="O96" i="16"/>
  <c r="O97" i="16"/>
  <c r="O98" i="16"/>
  <c r="O99" i="16"/>
  <c r="O100" i="16"/>
  <c r="O100" i="17"/>
  <c r="O101" i="16"/>
  <c r="O102" i="16"/>
  <c r="O103" i="16"/>
  <c r="O104" i="16"/>
  <c r="O105" i="16"/>
  <c r="O106" i="16"/>
  <c r="O107" i="16"/>
  <c r="O108" i="16"/>
  <c r="O109" i="16"/>
  <c r="O110" i="16"/>
  <c r="O111" i="16"/>
  <c r="O112" i="16"/>
  <c r="O62" i="16"/>
  <c r="N63" i="16"/>
  <c r="N64" i="16"/>
  <c r="N65" i="16"/>
  <c r="N65" i="17"/>
  <c r="N66" i="16"/>
  <c r="N67" i="16"/>
  <c r="N68" i="16"/>
  <c r="N69" i="16"/>
  <c r="N70" i="16"/>
  <c r="N71" i="16"/>
  <c r="N72" i="16"/>
  <c r="N73" i="16"/>
  <c r="N74" i="16"/>
  <c r="N75" i="16"/>
  <c r="N76" i="16"/>
  <c r="N77" i="16"/>
  <c r="N78" i="16"/>
  <c r="N79" i="16"/>
  <c r="N80" i="16"/>
  <c r="N81" i="16"/>
  <c r="N82" i="16"/>
  <c r="N83" i="16"/>
  <c r="N84" i="16"/>
  <c r="N85" i="16"/>
  <c r="N85" i="17"/>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09" i="17"/>
  <c r="N110" i="16"/>
  <c r="N111" i="16"/>
  <c r="N112" i="16"/>
  <c r="N62" i="16"/>
  <c r="N62" i="17"/>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62" i="16"/>
  <c r="L63" i="16"/>
  <c r="Y63" i="16" s="1"/>
  <c r="L64" i="16"/>
  <c r="Y64" i="16" s="1"/>
  <c r="L64" i="17"/>
  <c r="L65" i="16"/>
  <c r="Y65" i="16" s="1"/>
  <c r="L66" i="16"/>
  <c r="Y66" i="16" s="1"/>
  <c r="L67" i="16"/>
  <c r="Y67" i="16" s="1"/>
  <c r="L68" i="16"/>
  <c r="Y68" i="16" s="1"/>
  <c r="L69" i="16"/>
  <c r="Y69" i="16" s="1"/>
  <c r="L70" i="16"/>
  <c r="Y70" i="16" s="1"/>
  <c r="L71" i="16"/>
  <c r="Y71" i="16" s="1"/>
  <c r="L72" i="16"/>
  <c r="Y72" i="16" s="1"/>
  <c r="L72" i="17"/>
  <c r="L71" i="12" s="1" a="1"/>
  <c r="L71" i="12" s="1"/>
  <c r="Y71" i="12" s="1"/>
  <c r="L73" i="16"/>
  <c r="Y73" i="16" s="1"/>
  <c r="L74" i="16"/>
  <c r="Y74" i="16" s="1"/>
  <c r="L75" i="16"/>
  <c r="Y75" i="16" s="1"/>
  <c r="L76" i="16"/>
  <c r="L77" i="16"/>
  <c r="Y77" i="16" s="1"/>
  <c r="L78" i="16"/>
  <c r="Y78" i="16" s="1"/>
  <c r="L79" i="16"/>
  <c r="Y79" i="16" s="1"/>
  <c r="L80" i="16"/>
  <c r="Y80" i="16" s="1"/>
  <c r="L81" i="16"/>
  <c r="Y81" i="16" s="1"/>
  <c r="L82" i="16"/>
  <c r="Y82" i="16" s="1"/>
  <c r="L83" i="16"/>
  <c r="Y83" i="16" s="1"/>
  <c r="L84" i="16"/>
  <c r="Y84" i="16" s="1"/>
  <c r="L85" i="16"/>
  <c r="Y85" i="16" s="1"/>
  <c r="L86" i="16"/>
  <c r="Y86" i="16" s="1"/>
  <c r="L87" i="16"/>
  <c r="Y87" i="16" s="1"/>
  <c r="L88" i="16"/>
  <c r="Y88" i="16" s="1"/>
  <c r="L89" i="16"/>
  <c r="Y89" i="16" s="1"/>
  <c r="L90" i="16"/>
  <c r="Y90" i="16" s="1"/>
  <c r="L91" i="16"/>
  <c r="Y91" i="16" s="1"/>
  <c r="L92" i="16"/>
  <c r="Y92" i="16" s="1"/>
  <c r="L93" i="16"/>
  <c r="Y93" i="16" s="1"/>
  <c r="L94" i="16"/>
  <c r="Y94" i="16" s="1"/>
  <c r="L95" i="16"/>
  <c r="Y95" i="16" s="1"/>
  <c r="L96" i="16"/>
  <c r="Y96" i="16" s="1"/>
  <c r="L97" i="16"/>
  <c r="Y97" i="16" s="1"/>
  <c r="L98" i="16"/>
  <c r="Y98" i="16" s="1"/>
  <c r="L99" i="16"/>
  <c r="Y99" i="16" s="1"/>
  <c r="L100" i="16"/>
  <c r="Y100" i="16" s="1"/>
  <c r="L101" i="16"/>
  <c r="Y101" i="16" s="1"/>
  <c r="L102" i="16"/>
  <c r="Y102" i="16" s="1"/>
  <c r="L103" i="16"/>
  <c r="Y103" i="16" s="1"/>
  <c r="L104" i="16"/>
  <c r="Y104" i="16" s="1"/>
  <c r="L105" i="16"/>
  <c r="Y105" i="16" s="1"/>
  <c r="L106" i="16"/>
  <c r="Y106" i="16" s="1"/>
  <c r="L107" i="16"/>
  <c r="Y107" i="16" s="1"/>
  <c r="L108" i="16"/>
  <c r="Y108" i="16" s="1"/>
  <c r="L109" i="16"/>
  <c r="Y109" i="16" s="1"/>
  <c r="L110" i="16"/>
  <c r="Y110" i="16" s="1"/>
  <c r="L111" i="16"/>
  <c r="Y111" i="16" s="1"/>
  <c r="L112" i="16"/>
  <c r="L62" i="16"/>
  <c r="Y62" i="16" s="1"/>
  <c r="K63" i="16"/>
  <c r="K65" i="16"/>
  <c r="K66" i="16"/>
  <c r="K67" i="16"/>
  <c r="K68" i="16"/>
  <c r="K69" i="16"/>
  <c r="K70" i="16"/>
  <c r="K71" i="16"/>
  <c r="K72" i="16"/>
  <c r="K73" i="16"/>
  <c r="K74" i="16"/>
  <c r="K74" i="17"/>
  <c r="K75" i="16"/>
  <c r="K76" i="16"/>
  <c r="K77" i="16"/>
  <c r="K78" i="16"/>
  <c r="K79" i="16"/>
  <c r="K80" i="16"/>
  <c r="K81" i="16"/>
  <c r="K81" i="17"/>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62" i="16"/>
  <c r="DF2" i="6"/>
  <c r="DG2" i="6"/>
  <c r="DH2" i="6"/>
  <c r="DI2" i="6"/>
  <c r="DJ2" i="6"/>
  <c r="DK2" i="6"/>
  <c r="DL2" i="6"/>
  <c r="DM2" i="6"/>
  <c r="DN2" i="6"/>
  <c r="DO2" i="6"/>
  <c r="DP2" i="6"/>
  <c r="DQ2" i="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62" i="16"/>
  <c r="I63" i="16"/>
  <c r="I64" i="16"/>
  <c r="I64" i="17"/>
  <c r="I65" i="16"/>
  <c r="I66" i="16"/>
  <c r="I67" i="16"/>
  <c r="I68" i="16"/>
  <c r="I68" i="17"/>
  <c r="I69" i="16"/>
  <c r="I70" i="16"/>
  <c r="I71" i="16"/>
  <c r="I72" i="16"/>
  <c r="I73" i="16"/>
  <c r="I74" i="16"/>
  <c r="I75" i="16"/>
  <c r="I76" i="16"/>
  <c r="I77" i="16"/>
  <c r="I78" i="16"/>
  <c r="I79" i="16"/>
  <c r="I80" i="16"/>
  <c r="I81" i="16"/>
  <c r="I82" i="16"/>
  <c r="I83" i="16"/>
  <c r="I84" i="16"/>
  <c r="I85" i="16"/>
  <c r="I86" i="16"/>
  <c r="I87" i="16"/>
  <c r="I88" i="16"/>
  <c r="I88" i="17"/>
  <c r="I89" i="16"/>
  <c r="I90" i="16"/>
  <c r="I91" i="16"/>
  <c r="I92" i="16"/>
  <c r="I92" i="17"/>
  <c r="I93" i="16"/>
  <c r="I94" i="16"/>
  <c r="I95" i="16"/>
  <c r="I96" i="16"/>
  <c r="I96" i="17"/>
  <c r="I97" i="16"/>
  <c r="I98" i="16"/>
  <c r="I99" i="16"/>
  <c r="I100" i="16"/>
  <c r="I100" i="17"/>
  <c r="I101" i="16"/>
  <c r="I102" i="16"/>
  <c r="I103" i="16"/>
  <c r="I104" i="16"/>
  <c r="I104" i="17"/>
  <c r="I105" i="16"/>
  <c r="I106" i="16"/>
  <c r="I107" i="16"/>
  <c r="I108" i="16"/>
  <c r="I108" i="17"/>
  <c r="I109" i="16"/>
  <c r="I110" i="16"/>
  <c r="I111" i="16"/>
  <c r="I112" i="16"/>
  <c r="I62" i="16"/>
  <c r="H63" i="16"/>
  <c r="X63" i="16" s="1"/>
  <c r="H64" i="16"/>
  <c r="X64" i="16" s="1"/>
  <c r="H65" i="16"/>
  <c r="X65" i="16" s="1"/>
  <c r="H66" i="16"/>
  <c r="X66" i="16" s="1"/>
  <c r="H67" i="16"/>
  <c r="X67" i="16" s="1"/>
  <c r="H68" i="16"/>
  <c r="X68" i="16" s="1"/>
  <c r="H69" i="16"/>
  <c r="X69" i="16" s="1"/>
  <c r="H70" i="16"/>
  <c r="X70" i="16" s="1"/>
  <c r="H71" i="16"/>
  <c r="X71" i="16" s="1"/>
  <c r="H72" i="16"/>
  <c r="X72" i="16" s="1"/>
  <c r="H73" i="16"/>
  <c r="X73" i="16" s="1"/>
  <c r="H73" i="17"/>
  <c r="H72" i="12" s="1" a="1"/>
  <c r="H72" i="12" s="1"/>
  <c r="X72" i="12" s="1"/>
  <c r="H74" i="16"/>
  <c r="X74" i="16" s="1"/>
  <c r="H75" i="16"/>
  <c r="X75" i="16" s="1"/>
  <c r="H76" i="16"/>
  <c r="H77" i="16"/>
  <c r="X77" i="16" s="1"/>
  <c r="H77" i="17"/>
  <c r="H76" i="12" s="1" a="1"/>
  <c r="H76" i="12" s="1"/>
  <c r="X76" i="12" s="1"/>
  <c r="H78" i="16"/>
  <c r="X78" i="16" s="1"/>
  <c r="H79" i="16"/>
  <c r="X79" i="16" s="1"/>
  <c r="H80" i="16"/>
  <c r="X80" i="16" s="1"/>
  <c r="H81" i="16"/>
  <c r="X81" i="16" s="1"/>
  <c r="H82" i="16"/>
  <c r="X82" i="16" s="1"/>
  <c r="H83" i="16"/>
  <c r="X83" i="16" s="1"/>
  <c r="H84" i="16"/>
  <c r="X84" i="16" s="1"/>
  <c r="H85" i="16"/>
  <c r="X85" i="16" s="1"/>
  <c r="H86" i="16"/>
  <c r="X86" i="16" s="1"/>
  <c r="H87" i="16"/>
  <c r="X87" i="16" s="1"/>
  <c r="H88" i="16"/>
  <c r="X88" i="16" s="1"/>
  <c r="H89" i="16"/>
  <c r="X89" i="16" s="1"/>
  <c r="H90" i="16"/>
  <c r="X90" i="16" s="1"/>
  <c r="H91" i="16"/>
  <c r="X91" i="16" s="1"/>
  <c r="H92" i="16"/>
  <c r="X92" i="16" s="1"/>
  <c r="H93" i="16"/>
  <c r="X93" i="16" s="1"/>
  <c r="H94" i="16"/>
  <c r="X94" i="16" s="1"/>
  <c r="H95" i="16"/>
  <c r="X95" i="16" s="1"/>
  <c r="H96" i="16"/>
  <c r="X96" i="16" s="1"/>
  <c r="H97" i="16"/>
  <c r="X97" i="16" s="1"/>
  <c r="H98" i="16"/>
  <c r="X98" i="16" s="1"/>
  <c r="H99" i="16"/>
  <c r="X99" i="16" s="1"/>
  <c r="H100" i="16"/>
  <c r="X100" i="16" s="1"/>
  <c r="H101" i="16"/>
  <c r="X101" i="16" s="1"/>
  <c r="H102" i="16"/>
  <c r="X102" i="16" s="1"/>
  <c r="H103" i="16"/>
  <c r="X103" i="16" s="1"/>
  <c r="H104" i="16"/>
  <c r="X104" i="16" s="1"/>
  <c r="H105" i="16"/>
  <c r="X105" i="16" s="1"/>
  <c r="H106" i="16"/>
  <c r="X106" i="16" s="1"/>
  <c r="H107" i="16"/>
  <c r="X107" i="16" s="1"/>
  <c r="H108" i="16"/>
  <c r="X108" i="16" s="1"/>
  <c r="H109" i="16"/>
  <c r="X109" i="16" s="1"/>
  <c r="H109" i="17"/>
  <c r="H110" i="16"/>
  <c r="X110" i="16" s="1"/>
  <c r="H111" i="16"/>
  <c r="X111" i="16" s="1"/>
  <c r="H62" i="16"/>
  <c r="X62" i="16" s="1"/>
  <c r="BV2" i="6"/>
  <c r="BW2" i="6"/>
  <c r="BX2" i="6"/>
  <c r="BY2" i="6"/>
  <c r="BZ2" i="6"/>
  <c r="CA2" i="6"/>
  <c r="CB2" i="6"/>
  <c r="CC2" i="6"/>
  <c r="CD2" i="6"/>
  <c r="CE2" i="6"/>
  <c r="CF2" i="6"/>
  <c r="CG2" i="6"/>
  <c r="BV2" i="13"/>
  <c r="BW2" i="13"/>
  <c r="BX2" i="13"/>
  <c r="BY2" i="13"/>
  <c r="BZ2" i="13"/>
  <c r="CA2" i="13"/>
  <c r="CB2" i="13"/>
  <c r="CC2" i="13"/>
  <c r="CD2" i="13"/>
  <c r="CE2" i="13"/>
  <c r="CF2" i="13"/>
  <c r="CG2" i="13"/>
  <c r="G63" i="16"/>
  <c r="G64" i="16"/>
  <c r="G65" i="16"/>
  <c r="G66" i="16"/>
  <c r="G67" i="16"/>
  <c r="G68" i="16"/>
  <c r="G69" i="16"/>
  <c r="G70" i="16"/>
  <c r="G71" i="16"/>
  <c r="G72" i="16"/>
  <c r="G73" i="16"/>
  <c r="G74" i="16"/>
  <c r="G75" i="16"/>
  <c r="G76" i="16"/>
  <c r="G77" i="16"/>
  <c r="G78" i="16"/>
  <c r="G79" i="16"/>
  <c r="G80" i="16"/>
  <c r="G81" i="16"/>
  <c r="G82" i="16"/>
  <c r="G82" i="17"/>
  <c r="G83" i="16"/>
  <c r="G84" i="16"/>
  <c r="G85" i="16"/>
  <c r="G86" i="16"/>
  <c r="G87" i="16"/>
  <c r="G88" i="16"/>
  <c r="G89" i="16"/>
  <c r="G90" i="16"/>
  <c r="G91" i="16"/>
  <c r="G92" i="16"/>
  <c r="G93" i="16"/>
  <c r="G94" i="16"/>
  <c r="G95" i="16"/>
  <c r="G96" i="16"/>
  <c r="G97" i="16"/>
  <c r="G98" i="16"/>
  <c r="G99" i="16"/>
  <c r="G100" i="16"/>
  <c r="G101" i="16"/>
  <c r="G102" i="16"/>
  <c r="G103" i="16"/>
  <c r="G104" i="16"/>
  <c r="G105" i="16"/>
  <c r="G106" i="16"/>
  <c r="G106" i="17"/>
  <c r="G107" i="16"/>
  <c r="G108" i="16"/>
  <c r="G109" i="16"/>
  <c r="G110" i="16"/>
  <c r="G110" i="17"/>
  <c r="G111" i="16"/>
  <c r="G112" i="16"/>
  <c r="G62" i="16"/>
  <c r="BJ2" i="6"/>
  <c r="G59" i="16" s="1"/>
  <c r="BK2" i="6"/>
  <c r="BL2" i="6"/>
  <c r="BM2" i="6"/>
  <c r="BN2" i="6"/>
  <c r="BO2" i="6"/>
  <c r="BP2" i="6"/>
  <c r="BQ2" i="6"/>
  <c r="BR2" i="6"/>
  <c r="BS2" i="6"/>
  <c r="BT2" i="6"/>
  <c r="BU2" i="6"/>
  <c r="BJ2" i="13"/>
  <c r="BK2" i="13"/>
  <c r="BL2" i="13"/>
  <c r="BM2" i="13"/>
  <c r="BN2" i="13"/>
  <c r="BO2" i="13"/>
  <c r="BP2" i="13"/>
  <c r="BQ2" i="13"/>
  <c r="BR2" i="13"/>
  <c r="BS2" i="13"/>
  <c r="BT2" i="13"/>
  <c r="BU2" i="13"/>
  <c r="F63" i="16"/>
  <c r="F64" i="16"/>
  <c r="F65" i="16"/>
  <c r="F66" i="16"/>
  <c r="F66" i="17"/>
  <c r="F67" i="16"/>
  <c r="F68" i="16"/>
  <c r="F69" i="16"/>
  <c r="F70" i="16"/>
  <c r="F70" i="17"/>
  <c r="F71" i="16"/>
  <c r="F71" i="17"/>
  <c r="F70" i="12" s="1" a="1"/>
  <c r="F70" i="12" s="1"/>
  <c r="F72" i="16"/>
  <c r="F73" i="16"/>
  <c r="F74" i="16"/>
  <c r="F74" i="17"/>
  <c r="F75" i="16"/>
  <c r="F75" i="17"/>
  <c r="F76" i="16"/>
  <c r="F77" i="16"/>
  <c r="F78" i="16"/>
  <c r="F79" i="16"/>
  <c r="F79" i="17"/>
  <c r="F80" i="16"/>
  <c r="F81" i="16"/>
  <c r="F82" i="16"/>
  <c r="F82" i="17"/>
  <c r="F83" i="16"/>
  <c r="F83" i="17"/>
  <c r="F84" i="16"/>
  <c r="F85" i="16"/>
  <c r="F86" i="16"/>
  <c r="F87" i="16"/>
  <c r="F88" i="16"/>
  <c r="F89" i="16"/>
  <c r="F90" i="16"/>
  <c r="F91" i="16"/>
  <c r="F91" i="17"/>
  <c r="F92" i="16"/>
  <c r="F93" i="16"/>
  <c r="F94" i="16"/>
  <c r="F95" i="16"/>
  <c r="F96" i="16"/>
  <c r="F97" i="16"/>
  <c r="F98" i="16"/>
  <c r="F99" i="16"/>
  <c r="F99" i="17"/>
  <c r="F100" i="16"/>
  <c r="F101" i="16"/>
  <c r="F102" i="16"/>
  <c r="F103" i="16"/>
  <c r="F104" i="16"/>
  <c r="F105" i="16"/>
  <c r="F106" i="16"/>
  <c r="F107" i="16"/>
  <c r="F107" i="17"/>
  <c r="F108" i="16"/>
  <c r="F109" i="16"/>
  <c r="F110" i="16"/>
  <c r="F110" i="17"/>
  <c r="F111" i="16"/>
  <c r="F112" i="16"/>
  <c r="F62" i="16"/>
  <c r="AX2" i="6"/>
  <c r="AY2" i="6"/>
  <c r="AZ2" i="6"/>
  <c r="BA2" i="6"/>
  <c r="BB2" i="6"/>
  <c r="BC2" i="6"/>
  <c r="BD2" i="6"/>
  <c r="BE2" i="6"/>
  <c r="BF2" i="6"/>
  <c r="BG2" i="6"/>
  <c r="BH2" i="6"/>
  <c r="BI2" i="6"/>
  <c r="E63" i="16"/>
  <c r="E64" i="16"/>
  <c r="E65" i="16"/>
  <c r="E66" i="16"/>
  <c r="E67" i="16"/>
  <c r="E68" i="16"/>
  <c r="E69" i="16"/>
  <c r="E70" i="16"/>
  <c r="E70" i="17"/>
  <c r="E71" i="16"/>
  <c r="E72" i="16"/>
  <c r="E73" i="16"/>
  <c r="E74" i="16"/>
  <c r="E75" i="16"/>
  <c r="E76" i="16"/>
  <c r="E77" i="16"/>
  <c r="E78" i="16"/>
  <c r="E79" i="16"/>
  <c r="E80" i="16"/>
  <c r="E81" i="16"/>
  <c r="E82" i="16"/>
  <c r="E83" i="16"/>
  <c r="E84" i="16"/>
  <c r="E85" i="16"/>
  <c r="E86" i="16"/>
  <c r="E87" i="16"/>
  <c r="E88" i="16"/>
  <c r="E89" i="16"/>
  <c r="E90" i="16"/>
  <c r="E91" i="16"/>
  <c r="E91" i="17"/>
  <c r="E92" i="16"/>
  <c r="E93" i="16"/>
  <c r="E94" i="16"/>
  <c r="E95" i="16"/>
  <c r="E96" i="16"/>
  <c r="E97" i="16"/>
  <c r="E98" i="16"/>
  <c r="E98" i="17"/>
  <c r="E99" i="16"/>
  <c r="E99" i="17"/>
  <c r="E100" i="16"/>
  <c r="E101" i="16"/>
  <c r="E102" i="16"/>
  <c r="E103" i="16"/>
  <c r="E104" i="16"/>
  <c r="E105" i="16"/>
  <c r="E106" i="16"/>
  <c r="E107" i="16"/>
  <c r="E108" i="16"/>
  <c r="E109" i="16"/>
  <c r="E110" i="16"/>
  <c r="E111" i="16"/>
  <c r="E112" i="16"/>
  <c r="E62" i="16"/>
  <c r="AL2" i="6"/>
  <c r="AM2" i="6"/>
  <c r="AN2" i="6"/>
  <c r="AO2" i="6"/>
  <c r="AP2" i="6"/>
  <c r="E59" i="16" s="1"/>
  <c r="AQ2" i="6"/>
  <c r="AR2" i="6"/>
  <c r="AS2" i="6"/>
  <c r="AT2" i="6"/>
  <c r="AU2" i="6"/>
  <c r="AV2" i="6"/>
  <c r="AW2" i="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62" i="16"/>
  <c r="Z2" i="6"/>
  <c r="AA2" i="6"/>
  <c r="AB2" i="6"/>
  <c r="AC2" i="6"/>
  <c r="AD2" i="6"/>
  <c r="D59" i="16" s="1"/>
  <c r="AE2" i="6"/>
  <c r="AF2" i="6"/>
  <c r="AG2" i="6"/>
  <c r="AH2" i="6"/>
  <c r="AI2" i="6"/>
  <c r="AJ2" i="6"/>
  <c r="AK2" i="6"/>
  <c r="Z2" i="13"/>
  <c r="AA2" i="13"/>
  <c r="AB2" i="13"/>
  <c r="AC2" i="13"/>
  <c r="AD2" i="13"/>
  <c r="AE2" i="13"/>
  <c r="AF2" i="13"/>
  <c r="AG2" i="13"/>
  <c r="AH2" i="13"/>
  <c r="AI2" i="13"/>
  <c r="AJ2" i="13"/>
  <c r="AK2" i="13"/>
  <c r="C63" i="16"/>
  <c r="C64" i="16"/>
  <c r="C65" i="16"/>
  <c r="C66" i="16"/>
  <c r="C67" i="16"/>
  <c r="C68" i="16"/>
  <c r="C69" i="16"/>
  <c r="C70" i="16"/>
  <c r="C71" i="16"/>
  <c r="C72" i="16"/>
  <c r="C73" i="16"/>
  <c r="C74" i="16"/>
  <c r="C74" i="17"/>
  <c r="C75" i="16"/>
  <c r="C76" i="16"/>
  <c r="C77" i="16"/>
  <c r="C78" i="16"/>
  <c r="C79" i="16"/>
  <c r="C80" i="16"/>
  <c r="C81" i="16"/>
  <c r="C82" i="16"/>
  <c r="C83" i="16"/>
  <c r="C84" i="16"/>
  <c r="C85" i="16"/>
  <c r="C86" i="16"/>
  <c r="C87" i="16"/>
  <c r="C88" i="16"/>
  <c r="C89" i="16"/>
  <c r="C90" i="16"/>
  <c r="C90" i="17"/>
  <c r="C91" i="16"/>
  <c r="C92" i="16"/>
  <c r="C93" i="16"/>
  <c r="C94" i="16"/>
  <c r="C94" i="17"/>
  <c r="C95" i="16"/>
  <c r="C96" i="16"/>
  <c r="C97" i="16"/>
  <c r="C98" i="16"/>
  <c r="C99" i="16"/>
  <c r="C100" i="16"/>
  <c r="C101" i="16"/>
  <c r="C102" i="16"/>
  <c r="C102" i="17"/>
  <c r="C103" i="16"/>
  <c r="C104" i="16"/>
  <c r="C105" i="16"/>
  <c r="C106" i="16"/>
  <c r="C107" i="16"/>
  <c r="C108" i="16"/>
  <c r="C109" i="16"/>
  <c r="C110" i="16"/>
  <c r="C111" i="16"/>
  <c r="C112" i="16"/>
  <c r="C62" i="16"/>
  <c r="N2" i="6"/>
  <c r="O2" i="6"/>
  <c r="P2" i="6"/>
  <c r="Q2" i="6"/>
  <c r="R2" i="6"/>
  <c r="S2" i="6"/>
  <c r="T2" i="6"/>
  <c r="U2" i="6"/>
  <c r="V2" i="6"/>
  <c r="W2" i="6"/>
  <c r="X2" i="6"/>
  <c r="Y2" i="6"/>
  <c r="B63" i="16"/>
  <c r="W63" i="16" s="1"/>
  <c r="B64" i="16"/>
  <c r="W64" i="16" s="1"/>
  <c r="B65" i="16"/>
  <c r="W65" i="16" s="1"/>
  <c r="B66" i="16"/>
  <c r="W66" i="16" s="1"/>
  <c r="B67" i="16"/>
  <c r="W67" i="16" s="1"/>
  <c r="B68" i="16"/>
  <c r="W68" i="16" s="1"/>
  <c r="B69" i="16"/>
  <c r="W69" i="16" s="1"/>
  <c r="B70" i="16"/>
  <c r="W70" i="16" s="1"/>
  <c r="B70" i="17"/>
  <c r="B69" i="12" s="1" a="1"/>
  <c r="B69" i="12" s="1"/>
  <c r="W69" i="12" s="1"/>
  <c r="B71" i="16"/>
  <c r="W71" i="16" s="1"/>
  <c r="B71" i="17"/>
  <c r="B72" i="16"/>
  <c r="W72" i="16" s="1"/>
  <c r="B73" i="16"/>
  <c r="W73" i="16" s="1"/>
  <c r="B74" i="16"/>
  <c r="W74" i="16" s="1"/>
  <c r="B74" i="17"/>
  <c r="B73" i="12" s="1" a="1"/>
  <c r="B73" i="12" s="1"/>
  <c r="W73" i="12" s="1"/>
  <c r="B75" i="16"/>
  <c r="W75" i="16" s="1"/>
  <c r="B75" i="17"/>
  <c r="B76" i="16"/>
  <c r="B77" i="16"/>
  <c r="W77" i="16" s="1"/>
  <c r="B78" i="16"/>
  <c r="W78" i="16" s="1"/>
  <c r="B78" i="17"/>
  <c r="B79" i="16"/>
  <c r="W79" i="16" s="1"/>
  <c r="B79" i="17"/>
  <c r="B80" i="16"/>
  <c r="W80" i="16" s="1"/>
  <c r="B81" i="16"/>
  <c r="W81" i="16" s="1"/>
  <c r="B82" i="16"/>
  <c r="W82" i="16" s="1"/>
  <c r="B82" i="17"/>
  <c r="B83" i="16"/>
  <c r="W83" i="16" s="1"/>
  <c r="B83" i="17"/>
  <c r="B82" i="12" s="1" a="1"/>
  <c r="B82" i="12" s="1"/>
  <c r="W82" i="12" s="1"/>
  <c r="B84" i="16"/>
  <c r="W84" i="16" s="1"/>
  <c r="B85" i="16"/>
  <c r="W85" i="16" s="1"/>
  <c r="B86" i="16"/>
  <c r="W86" i="16" s="1"/>
  <c r="B86" i="17"/>
  <c r="B85" i="12" s="1" a="1"/>
  <c r="B85" i="12" s="1"/>
  <c r="W85" i="12" s="1"/>
  <c r="B87" i="16"/>
  <c r="W87" i="16" s="1"/>
  <c r="B87" i="17"/>
  <c r="B88" i="16"/>
  <c r="W88" i="16" s="1"/>
  <c r="B89" i="16"/>
  <c r="W89" i="16" s="1"/>
  <c r="B90" i="16"/>
  <c r="W90" i="16" s="1"/>
  <c r="B90" i="17"/>
  <c r="B91" i="16"/>
  <c r="B92" i="16"/>
  <c r="W92" i="16" s="1"/>
  <c r="B93" i="16"/>
  <c r="W93" i="16" s="1"/>
  <c r="B94" i="16"/>
  <c r="W94" i="16" s="1"/>
  <c r="B94" i="17"/>
  <c r="B95" i="16"/>
  <c r="W95" i="16" s="1"/>
  <c r="B96" i="16"/>
  <c r="W96" i="16" s="1"/>
  <c r="W97" i="16"/>
  <c r="B98" i="16"/>
  <c r="W98" i="16" s="1"/>
  <c r="B98" i="17"/>
  <c r="B97" i="12" s="1" a="1"/>
  <c r="B97" i="12" s="1"/>
  <c r="W97" i="12" s="1"/>
  <c r="B99" i="16"/>
  <c r="W99" i="16" s="1"/>
  <c r="B100" i="16"/>
  <c r="W100" i="16" s="1"/>
  <c r="B101" i="16"/>
  <c r="W101" i="16" s="1"/>
  <c r="B102" i="16"/>
  <c r="W102" i="16" s="1"/>
  <c r="B102" i="17"/>
  <c r="B103" i="16"/>
  <c r="W103" i="16" s="1"/>
  <c r="B104" i="16"/>
  <c r="W104" i="16" s="1"/>
  <c r="B105" i="16"/>
  <c r="W105" i="16" s="1"/>
  <c r="B106" i="16"/>
  <c r="W106" i="16" s="1"/>
  <c r="B106" i="17"/>
  <c r="B105" i="12" s="1" a="1"/>
  <c r="B105" i="12" s="1"/>
  <c r="W105" i="12" s="1"/>
  <c r="B107" i="16"/>
  <c r="W107" i="16" s="1"/>
  <c r="B108" i="16"/>
  <c r="W108" i="16" s="1"/>
  <c r="B109" i="16"/>
  <c r="W109" i="16" s="1"/>
  <c r="B110" i="16"/>
  <c r="W110" i="16" s="1"/>
  <c r="B111" i="16"/>
  <c r="W111" i="16" s="1"/>
  <c r="B112" i="16"/>
  <c r="B62" i="16"/>
  <c r="W62" i="16" s="1"/>
  <c r="B2" i="6"/>
  <c r="C2" i="6"/>
  <c r="D2" i="6"/>
  <c r="E2" i="6"/>
  <c r="F2" i="6"/>
  <c r="G2" i="6"/>
  <c r="H2" i="6"/>
  <c r="I2" i="6"/>
  <c r="J2" i="6"/>
  <c r="K2" i="6"/>
  <c r="L2" i="6"/>
  <c r="M2" i="6"/>
  <c r="B2" i="13"/>
  <c r="C2" i="13"/>
  <c r="D2" i="13"/>
  <c r="E2" i="13"/>
  <c r="F2" i="13"/>
  <c r="G2" i="13"/>
  <c r="H2" i="13"/>
  <c r="I2" i="13"/>
  <c r="J2" i="13"/>
  <c r="K2" i="13"/>
  <c r="L2" i="13"/>
  <c r="M2" i="13"/>
  <c r="O63" i="17"/>
  <c r="O65" i="17"/>
  <c r="O66" i="17"/>
  <c r="O67" i="17"/>
  <c r="O68" i="17"/>
  <c r="O69" i="17"/>
  <c r="O70" i="17"/>
  <c r="O71" i="17"/>
  <c r="O72" i="17"/>
  <c r="O74" i="17"/>
  <c r="O75" i="17"/>
  <c r="O76" i="17"/>
  <c r="O78" i="17"/>
  <c r="O81" i="17"/>
  <c r="O82" i="17"/>
  <c r="O84" i="17"/>
  <c r="O85" i="17"/>
  <c r="O86" i="17"/>
  <c r="O87" i="17"/>
  <c r="O89" i="17"/>
  <c r="O90" i="17"/>
  <c r="O91" i="17"/>
  <c r="O92" i="17"/>
  <c r="O93" i="17"/>
  <c r="O94" i="17"/>
  <c r="O96" i="17"/>
  <c r="O97" i="17"/>
  <c r="O98" i="17"/>
  <c r="O97" i="12" s="1" a="1"/>
  <c r="O97" i="12" s="1"/>
  <c r="O101" i="17"/>
  <c r="O102" i="17"/>
  <c r="O103" i="17"/>
  <c r="O104" i="17"/>
  <c r="O105" i="17"/>
  <c r="O106" i="17"/>
  <c r="O108" i="17"/>
  <c r="O109" i="17"/>
  <c r="O110" i="17"/>
  <c r="O112" i="17"/>
  <c r="O62" i="17"/>
  <c r="O61" i="12" s="1" a="1"/>
  <c r="O61" i="12" s="1"/>
  <c r="N63" i="17"/>
  <c r="N64" i="17"/>
  <c r="N66" i="17"/>
  <c r="N67" i="17"/>
  <c r="N68" i="17"/>
  <c r="N68" i="15"/>
  <c r="N69" i="17"/>
  <c r="N70" i="17"/>
  <c r="N71" i="17"/>
  <c r="N72" i="17"/>
  <c r="N72" i="15"/>
  <c r="N73" i="17"/>
  <c r="N74" i="17"/>
  <c r="N75" i="17"/>
  <c r="N76" i="17"/>
  <c r="N77" i="17"/>
  <c r="N78" i="17"/>
  <c r="N79" i="17"/>
  <c r="N80" i="17"/>
  <c r="N81" i="17"/>
  <c r="N82" i="17"/>
  <c r="N83" i="17"/>
  <c r="N84" i="17"/>
  <c r="N86" i="17"/>
  <c r="N87" i="17"/>
  <c r="N88" i="17"/>
  <c r="N88" i="15"/>
  <c r="N89" i="17"/>
  <c r="N90" i="17"/>
  <c r="N91" i="17"/>
  <c r="N92" i="17"/>
  <c r="N93" i="17"/>
  <c r="N94" i="17"/>
  <c r="N95" i="17"/>
  <c r="N96" i="17"/>
  <c r="N97" i="17"/>
  <c r="N98" i="17"/>
  <c r="N99" i="17"/>
  <c r="N100" i="17"/>
  <c r="N101" i="17"/>
  <c r="N102" i="17"/>
  <c r="N103" i="17"/>
  <c r="N104" i="17"/>
  <c r="N105" i="17"/>
  <c r="N106" i="17"/>
  <c r="N107" i="17"/>
  <c r="N108" i="17"/>
  <c r="N108" i="15"/>
  <c r="N110" i="17"/>
  <c r="N111" i="17"/>
  <c r="N11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62" i="17"/>
  <c r="L63" i="17"/>
  <c r="L65" i="17"/>
  <c r="L66" i="17"/>
  <c r="L67" i="17"/>
  <c r="L69" i="17"/>
  <c r="L70" i="17"/>
  <c r="L69" i="12" s="1" a="1"/>
  <c r="L69" i="12" s="1"/>
  <c r="Y69" i="12" s="1"/>
  <c r="L71" i="17"/>
  <c r="L70" i="12" s="1" a="1"/>
  <c r="L70" i="12" s="1"/>
  <c r="Y70" i="12" s="1"/>
  <c r="L73" i="17"/>
  <c r="L72" i="12" s="1" a="1"/>
  <c r="L72" i="12" s="1"/>
  <c r="Y72" i="12" s="1"/>
  <c r="L74" i="17"/>
  <c r="L75" i="17"/>
  <c r="L76" i="17"/>
  <c r="L77" i="17"/>
  <c r="L78" i="17"/>
  <c r="L79" i="17"/>
  <c r="L78" i="12" s="1" a="1"/>
  <c r="L78" i="12" s="1"/>
  <c r="Y78" i="12" s="1"/>
  <c r="L81" i="17"/>
  <c r="L82" i="17"/>
  <c r="L83" i="17"/>
  <c r="L84" i="17"/>
  <c r="L85" i="17"/>
  <c r="L86" i="17"/>
  <c r="L87" i="17"/>
  <c r="L89" i="17"/>
  <c r="L90" i="17"/>
  <c r="L91" i="17"/>
  <c r="L93" i="17"/>
  <c r="L94" i="17"/>
  <c r="L95" i="17"/>
  <c r="L97" i="17"/>
  <c r="L98" i="17"/>
  <c r="L99" i="17"/>
  <c r="L101" i="17"/>
  <c r="L102" i="17"/>
  <c r="L103" i="17"/>
  <c r="L105" i="17"/>
  <c r="L104" i="12" s="1" a="1"/>
  <c r="L104" i="12" s="1"/>
  <c r="Y104" i="12" s="1"/>
  <c r="L106" i="17"/>
  <c r="L105" i="12" s="1" a="1"/>
  <c r="L105" i="12" s="1"/>
  <c r="Y105" i="12" s="1"/>
  <c r="L107" i="17"/>
  <c r="L106" i="12" s="1" a="1"/>
  <c r="L106" i="12" s="1"/>
  <c r="Y106" i="12" s="1"/>
  <c r="L109" i="17"/>
  <c r="L110" i="17"/>
  <c r="L111" i="17"/>
  <c r="L110" i="12" s="1" a="1"/>
  <c r="L110" i="12" s="1"/>
  <c r="Y110" i="12" s="1"/>
  <c r="L62" i="17"/>
  <c r="K63" i="17"/>
  <c r="K67" i="17"/>
  <c r="K68" i="17"/>
  <c r="K71" i="17"/>
  <c r="K72" i="17"/>
  <c r="K73" i="17"/>
  <c r="K75" i="17"/>
  <c r="K76" i="17"/>
  <c r="K79" i="17"/>
  <c r="K80" i="17"/>
  <c r="K83" i="17"/>
  <c r="K84" i="17"/>
  <c r="K86" i="17"/>
  <c r="K87" i="17"/>
  <c r="K88" i="17"/>
  <c r="K91" i="17"/>
  <c r="K92" i="17"/>
  <c r="K95" i="17"/>
  <c r="K96" i="17"/>
  <c r="K99" i="17"/>
  <c r="K100" i="17"/>
  <c r="K101" i="17"/>
  <c r="K102" i="17"/>
  <c r="K103" i="17"/>
  <c r="K104" i="17"/>
  <c r="K105" i="17"/>
  <c r="K107" i="17"/>
  <c r="K108" i="17"/>
  <c r="K111" i="17"/>
  <c r="K112" i="17"/>
  <c r="J63" i="17"/>
  <c r="J64" i="17"/>
  <c r="J65" i="17"/>
  <c r="J66" i="17"/>
  <c r="J67" i="17"/>
  <c r="J68" i="17"/>
  <c r="J69" i="17"/>
  <c r="J70" i="17"/>
  <c r="J71" i="17"/>
  <c r="J72" i="17"/>
  <c r="J73" i="17"/>
  <c r="J75" i="17"/>
  <c r="J76" i="17"/>
  <c r="J77" i="17"/>
  <c r="J78" i="17"/>
  <c r="J79" i="17"/>
  <c r="J80" i="17"/>
  <c r="J81" i="17"/>
  <c r="J83" i="17"/>
  <c r="J84" i="17"/>
  <c r="J85" i="17"/>
  <c r="J87" i="17"/>
  <c r="J88" i="17"/>
  <c r="J89" i="17"/>
  <c r="J91" i="17"/>
  <c r="J92" i="17"/>
  <c r="J93" i="17"/>
  <c r="J95" i="17"/>
  <c r="J94" i="12" s="1" a="1"/>
  <c r="J94" i="12" s="1"/>
  <c r="J96" i="17"/>
  <c r="J95" i="12" s="1" a="1"/>
  <c r="J95" i="12" s="1"/>
  <c r="J97" i="17"/>
  <c r="J99" i="17"/>
  <c r="J100" i="17"/>
  <c r="J101" i="17"/>
  <c r="J103" i="17"/>
  <c r="J104" i="17"/>
  <c r="J105" i="17"/>
  <c r="J107" i="17"/>
  <c r="J108" i="17"/>
  <c r="J109" i="17"/>
  <c r="J111" i="17"/>
  <c r="J112" i="17"/>
  <c r="J62" i="17"/>
  <c r="I63" i="17"/>
  <c r="I65" i="17"/>
  <c r="I66" i="17"/>
  <c r="I67" i="17"/>
  <c r="I69" i="17"/>
  <c r="I71" i="17"/>
  <c r="I72" i="17"/>
  <c r="I73" i="17"/>
  <c r="I74" i="17"/>
  <c r="I75" i="17"/>
  <c r="I74" i="12" s="1" a="1"/>
  <c r="I74" i="12" s="1"/>
  <c r="I76" i="17"/>
  <c r="I77" i="17"/>
  <c r="I78" i="17"/>
  <c r="I79" i="17"/>
  <c r="I80" i="17"/>
  <c r="I81" i="17"/>
  <c r="I83" i="17"/>
  <c r="I84" i="17"/>
  <c r="I85" i="17"/>
  <c r="I87" i="17"/>
  <c r="I89" i="17"/>
  <c r="I91" i="17"/>
  <c r="I93" i="17"/>
  <c r="I94" i="17"/>
  <c r="I95" i="17"/>
  <c r="I97" i="17"/>
  <c r="I99" i="17"/>
  <c r="I101" i="17"/>
  <c r="I103" i="17"/>
  <c r="I105" i="17"/>
  <c r="I106" i="17"/>
  <c r="I107" i="17"/>
  <c r="I109" i="17"/>
  <c r="I111" i="17"/>
  <c r="I112" i="17"/>
  <c r="I62" i="17"/>
  <c r="H63" i="17"/>
  <c r="H62" i="12" s="1" a="1"/>
  <c r="H62" i="12" s="1"/>
  <c r="X62" i="12" s="1"/>
  <c r="H64" i="17"/>
  <c r="H65" i="17"/>
  <c r="H64" i="12" s="1" a="1"/>
  <c r="H64" i="12" s="1"/>
  <c r="X64" i="12" s="1"/>
  <c r="H66" i="17"/>
  <c r="H67" i="17"/>
  <c r="H68" i="17"/>
  <c r="H67" i="12" s="1" a="1"/>
  <c r="H67" i="12" s="1"/>
  <c r="X67" i="12" s="1"/>
  <c r="H69" i="17"/>
  <c r="H68" i="12" s="1" a="1"/>
  <c r="H68" i="12" s="1"/>
  <c r="X68" i="12" s="1"/>
  <c r="H70" i="17"/>
  <c r="H69" i="12" s="1" a="1"/>
  <c r="H69" i="12" s="1"/>
  <c r="X69" i="12" s="1"/>
  <c r="H71" i="17"/>
  <c r="H72" i="17"/>
  <c r="H71" i="12" s="1" a="1"/>
  <c r="H71" i="12" s="1"/>
  <c r="X71" i="12" s="1"/>
  <c r="H74" i="17"/>
  <c r="H75" i="17"/>
  <c r="H76" i="17"/>
  <c r="H78" i="17"/>
  <c r="H77" i="12" s="1" a="1"/>
  <c r="H77" i="12" s="1"/>
  <c r="X77" i="12" s="1"/>
  <c r="H79" i="17"/>
  <c r="H78" i="12" s="1" a="1"/>
  <c r="H78" i="12" s="1"/>
  <c r="X78" i="12" s="1"/>
  <c r="H80" i="17"/>
  <c r="H82" i="17"/>
  <c r="H83" i="17"/>
  <c r="H84" i="17"/>
  <c r="H86" i="17"/>
  <c r="H87" i="17"/>
  <c r="H88" i="17"/>
  <c r="H89" i="17"/>
  <c r="H88" i="12" s="1" a="1"/>
  <c r="H88" i="12" s="1"/>
  <c r="X88" i="12" s="1"/>
  <c r="H90" i="17"/>
  <c r="H91" i="17"/>
  <c r="H92" i="17"/>
  <c r="H94" i="17"/>
  <c r="H95" i="17"/>
  <c r="H94" i="12" s="1" a="1"/>
  <c r="H94" i="12" s="1"/>
  <c r="X94" i="12" s="1"/>
  <c r="H96" i="17"/>
  <c r="H95" i="12" s="1" a="1"/>
  <c r="H95" i="12" s="1"/>
  <c r="X95" i="12" s="1"/>
  <c r="H98" i="17"/>
  <c r="H99" i="17"/>
  <c r="H98" i="12" s="1" a="1"/>
  <c r="H98" i="12" s="1"/>
  <c r="X98" i="12" s="1"/>
  <c r="H100" i="17"/>
  <c r="H99" i="12" s="1" a="1"/>
  <c r="H99" i="12" s="1"/>
  <c r="X99" i="12" s="1"/>
  <c r="H102" i="17"/>
  <c r="H103" i="17"/>
  <c r="H104" i="17"/>
  <c r="H105" i="17"/>
  <c r="H106" i="17"/>
  <c r="H107" i="17"/>
  <c r="H106" i="12" s="1" a="1"/>
  <c r="H106" i="12" s="1"/>
  <c r="X106" i="12" s="1"/>
  <c r="H108" i="17"/>
  <c r="H107" i="12" s="1" a="1"/>
  <c r="H107" i="12" s="1"/>
  <c r="X107" i="12" s="1"/>
  <c r="H110" i="17"/>
  <c r="H111" i="17"/>
  <c r="H112" i="17"/>
  <c r="H62" i="17"/>
  <c r="G63" i="17"/>
  <c r="G64" i="17"/>
  <c r="G65" i="17"/>
  <c r="G67" i="17"/>
  <c r="G68" i="17"/>
  <c r="G71" i="17"/>
  <c r="G72" i="17"/>
  <c r="G73" i="17"/>
  <c r="G75" i="17"/>
  <c r="G76" i="17"/>
  <c r="G77" i="17"/>
  <c r="G79" i="17"/>
  <c r="G80" i="17"/>
  <c r="G83" i="17"/>
  <c r="G84" i="17"/>
  <c r="G85" i="17"/>
  <c r="G87" i="17"/>
  <c r="G88" i="17"/>
  <c r="G89" i="17"/>
  <c r="G91" i="17"/>
  <c r="G92" i="17"/>
  <c r="G95" i="17"/>
  <c r="G96" i="17"/>
  <c r="G99" i="17"/>
  <c r="G100" i="17"/>
  <c r="G103" i="17"/>
  <c r="G104" i="17"/>
  <c r="G103" i="12" s="1" a="1"/>
  <c r="G103" i="12" s="1"/>
  <c r="G107" i="17"/>
  <c r="G108" i="17"/>
  <c r="G111" i="17"/>
  <c r="G112" i="17"/>
  <c r="F63" i="17"/>
  <c r="F64" i="17"/>
  <c r="F65" i="17"/>
  <c r="F67" i="17"/>
  <c r="F66" i="12" s="1" a="1"/>
  <c r="F66" i="12" s="1"/>
  <c r="F68" i="17"/>
  <c r="F69" i="17"/>
  <c r="F72" i="17"/>
  <c r="F73" i="17"/>
  <c r="F76" i="17"/>
  <c r="F77" i="17"/>
  <c r="F80" i="17"/>
  <c r="F81" i="17"/>
  <c r="F84" i="17"/>
  <c r="F85" i="17"/>
  <c r="F87" i="17"/>
  <c r="F88" i="17"/>
  <c r="F89" i="17"/>
  <c r="F92" i="17"/>
  <c r="F93" i="17"/>
  <c r="F95" i="17"/>
  <c r="F96" i="17"/>
  <c r="F97" i="17"/>
  <c r="F100" i="17"/>
  <c r="F101" i="17"/>
  <c r="F103" i="17"/>
  <c r="F104" i="17"/>
  <c r="F105" i="17"/>
  <c r="F104" i="12" s="1" a="1"/>
  <c r="F104" i="12" s="1"/>
  <c r="F108" i="17"/>
  <c r="F109" i="17"/>
  <c r="F111" i="17"/>
  <c r="F112" i="17"/>
  <c r="F62" i="17"/>
  <c r="E63" i="17"/>
  <c r="E64" i="17"/>
  <c r="E65" i="17"/>
  <c r="E67" i="17"/>
  <c r="E68" i="17"/>
  <c r="E69" i="17"/>
  <c r="E71" i="17"/>
  <c r="E72" i="17"/>
  <c r="E73" i="17"/>
  <c r="E75" i="17"/>
  <c r="E76" i="17"/>
  <c r="E77" i="17"/>
  <c r="E79" i="17"/>
  <c r="E80" i="17"/>
  <c r="E81" i="17"/>
  <c r="E83" i="17"/>
  <c r="E84" i="17"/>
  <c r="E85" i="17"/>
  <c r="E87" i="17"/>
  <c r="E88" i="17"/>
  <c r="E87" i="12" s="1" a="1"/>
  <c r="E87" i="12" s="1"/>
  <c r="E89" i="17"/>
  <c r="E92" i="17"/>
  <c r="E93" i="17"/>
  <c r="E95" i="17"/>
  <c r="E96" i="17"/>
  <c r="E97" i="17"/>
  <c r="E100" i="17"/>
  <c r="E101" i="17"/>
  <c r="E103" i="17"/>
  <c r="E104" i="17"/>
  <c r="E105" i="17"/>
  <c r="E107" i="17"/>
  <c r="E108" i="17"/>
  <c r="E109" i="17"/>
  <c r="E111" i="17"/>
  <c r="E112" i="17"/>
  <c r="E111" i="12" s="1" a="1"/>
  <c r="E111" i="12" s="1"/>
  <c r="E62" i="17"/>
  <c r="D63" i="17"/>
  <c r="D64" i="17"/>
  <c r="D66" i="17"/>
  <c r="D67" i="17"/>
  <c r="D68" i="17"/>
  <c r="D69" i="17"/>
  <c r="D70" i="17"/>
  <c r="D71" i="17"/>
  <c r="D72" i="17"/>
  <c r="D74" i="17"/>
  <c r="D75" i="17"/>
  <c r="D76" i="17"/>
  <c r="D78" i="17"/>
  <c r="D79" i="17"/>
  <c r="D80" i="17"/>
  <c r="D82" i="17"/>
  <c r="D83" i="17"/>
  <c r="D84" i="17"/>
  <c r="D86" i="17"/>
  <c r="D87" i="17"/>
  <c r="D88" i="17"/>
  <c r="D89" i="17"/>
  <c r="D90" i="17"/>
  <c r="D91" i="17"/>
  <c r="D92" i="17"/>
  <c r="D93" i="17"/>
  <c r="D94" i="17"/>
  <c r="D95" i="17"/>
  <c r="D96" i="17"/>
  <c r="D97" i="17"/>
  <c r="D98" i="17"/>
  <c r="D99" i="17"/>
  <c r="D100" i="17"/>
  <c r="D102" i="17"/>
  <c r="D103" i="17"/>
  <c r="D104" i="17"/>
  <c r="D105" i="17"/>
  <c r="D106" i="17"/>
  <c r="D107" i="17"/>
  <c r="D108" i="17"/>
  <c r="D110" i="17"/>
  <c r="D111" i="17"/>
  <c r="D112" i="17"/>
  <c r="C63" i="17"/>
  <c r="C64" i="17"/>
  <c r="C67" i="17"/>
  <c r="C68" i="17"/>
  <c r="C71" i="17"/>
  <c r="C72" i="17"/>
  <c r="C75" i="17"/>
  <c r="C76" i="17"/>
  <c r="C79" i="17"/>
  <c r="C80" i="17"/>
  <c r="C81" i="17"/>
  <c r="C83" i="17"/>
  <c r="C84" i="17"/>
  <c r="C87" i="17"/>
  <c r="C88" i="17"/>
  <c r="C91" i="17"/>
  <c r="C92" i="17"/>
  <c r="C95" i="17"/>
  <c r="C96" i="17"/>
  <c r="C97" i="17"/>
  <c r="C99" i="17"/>
  <c r="C100" i="17"/>
  <c r="C101" i="17"/>
  <c r="C103" i="17"/>
  <c r="C104" i="17"/>
  <c r="C105" i="17"/>
  <c r="C107" i="17"/>
  <c r="C108" i="17"/>
  <c r="C109" i="17"/>
  <c r="C111" i="17"/>
  <c r="C112" i="17"/>
  <c r="B63" i="17"/>
  <c r="B64" i="17"/>
  <c r="B63" i="12" s="1" a="1"/>
  <c r="B63" i="12" s="1"/>
  <c r="W63" i="12" s="1"/>
  <c r="B65" i="17"/>
  <c r="B66" i="17"/>
  <c r="B67" i="17"/>
  <c r="B68" i="17"/>
  <c r="B69" i="17"/>
  <c r="B72" i="17"/>
  <c r="B73" i="17"/>
  <c r="B76" i="17"/>
  <c r="B77" i="17"/>
  <c r="B80" i="17"/>
  <c r="B81" i="17"/>
  <c r="B84" i="17"/>
  <c r="B83" i="12" s="1" a="1"/>
  <c r="B83" i="12" s="1"/>
  <c r="W83" i="12" s="1"/>
  <c r="B85" i="17"/>
  <c r="B88" i="17"/>
  <c r="B89" i="17"/>
  <c r="B92" i="17"/>
  <c r="B93" i="17"/>
  <c r="B95" i="17"/>
  <c r="B96" i="17"/>
  <c r="B97" i="17"/>
  <c r="B96" i="12" s="1" a="1"/>
  <c r="B96" i="12" s="1"/>
  <c r="W96" i="12" s="1"/>
  <c r="B99" i="17"/>
  <c r="B98" i="12" s="1" a="1"/>
  <c r="B98" i="12" s="1"/>
  <c r="W98" i="12" s="1"/>
  <c r="B100" i="17"/>
  <c r="B101" i="17"/>
  <c r="B103" i="17"/>
  <c r="B104" i="17"/>
  <c r="B103" i="12" s="1" a="1"/>
  <c r="B103" i="12" s="1"/>
  <c r="W103" i="12" s="1"/>
  <c r="B105" i="17"/>
  <c r="B107" i="17"/>
  <c r="B106" i="12" s="1" a="1"/>
  <c r="B106" i="12" s="1"/>
  <c r="W106" i="12" s="1"/>
  <c r="B108" i="17"/>
  <c r="B109" i="17"/>
  <c r="B110" i="17"/>
  <c r="B111" i="17"/>
  <c r="B112" i="17"/>
  <c r="B62" i="17"/>
  <c r="FZ2" i="13"/>
  <c r="GA2" i="13"/>
  <c r="GB2" i="13"/>
  <c r="GC2" i="13"/>
  <c r="GD2" i="13"/>
  <c r="GE2" i="13"/>
  <c r="GF2" i="13"/>
  <c r="GG2" i="13"/>
  <c r="GH2" i="13"/>
  <c r="FN2" i="13"/>
  <c r="FO2" i="13"/>
  <c r="FP2" i="13"/>
  <c r="FQ2" i="13"/>
  <c r="FR2" i="13"/>
  <c r="FS2" i="13"/>
  <c r="FT2" i="13"/>
  <c r="FU2" i="13"/>
  <c r="FV2" i="13"/>
  <c r="FW2" i="13"/>
  <c r="FX2" i="13"/>
  <c r="FY2" i="13"/>
  <c r="FB2" i="13"/>
  <c r="FC2" i="13"/>
  <c r="FD2" i="13"/>
  <c r="FE2" i="13"/>
  <c r="FF2" i="13"/>
  <c r="FG2" i="13"/>
  <c r="FH2" i="13"/>
  <c r="FI2" i="13"/>
  <c r="FJ2" i="13"/>
  <c r="FK2" i="13"/>
  <c r="FL2" i="13"/>
  <c r="FM2" i="13"/>
  <c r="EP2" i="13"/>
  <c r="EQ2" i="13"/>
  <c r="ER2" i="13"/>
  <c r="ES2" i="13"/>
  <c r="ET2" i="13"/>
  <c r="EU2" i="13"/>
  <c r="EV2" i="13"/>
  <c r="EW2" i="13"/>
  <c r="EX2" i="13"/>
  <c r="EY2" i="13"/>
  <c r="EZ2" i="13"/>
  <c r="FA2" i="13"/>
  <c r="ED2" i="13"/>
  <c r="EE2" i="13"/>
  <c r="EF2" i="13"/>
  <c r="EG2" i="13"/>
  <c r="EH2" i="13"/>
  <c r="EI2" i="13"/>
  <c r="EJ2" i="13"/>
  <c r="EK2" i="13"/>
  <c r="EL2" i="13"/>
  <c r="EM2" i="13"/>
  <c r="EN2" i="13"/>
  <c r="EO2" i="13"/>
  <c r="DR2" i="13"/>
  <c r="DS2" i="13"/>
  <c r="DT2" i="13"/>
  <c r="DU2" i="13"/>
  <c r="DV2" i="13"/>
  <c r="DW2" i="13"/>
  <c r="DX2" i="13"/>
  <c r="DY2" i="13"/>
  <c r="DZ2" i="13"/>
  <c r="EA2" i="13"/>
  <c r="EB2" i="13"/>
  <c r="EC2" i="13"/>
  <c r="DF2" i="13"/>
  <c r="DG2" i="13"/>
  <c r="DH2" i="13"/>
  <c r="DI2" i="13"/>
  <c r="DJ2" i="13"/>
  <c r="DK2" i="13"/>
  <c r="DL2" i="13"/>
  <c r="DM2" i="13"/>
  <c r="DN2" i="13"/>
  <c r="DO2" i="13"/>
  <c r="DP2" i="13"/>
  <c r="DQ2" i="13"/>
  <c r="CT2" i="13"/>
  <c r="CU2" i="13"/>
  <c r="CV2" i="13"/>
  <c r="CW2" i="13"/>
  <c r="CX2" i="13"/>
  <c r="CY2" i="13"/>
  <c r="CZ2" i="13"/>
  <c r="DA2" i="13"/>
  <c r="DB2" i="13"/>
  <c r="DC2" i="13"/>
  <c r="DD2" i="13"/>
  <c r="DE2" i="13"/>
  <c r="CH2" i="13"/>
  <c r="CI2" i="13"/>
  <c r="CJ2" i="13"/>
  <c r="CK2" i="13"/>
  <c r="CL2" i="13"/>
  <c r="CM2" i="13"/>
  <c r="CN2" i="13"/>
  <c r="CO2" i="13"/>
  <c r="CP2" i="13"/>
  <c r="CQ2" i="13"/>
  <c r="CR2" i="13"/>
  <c r="CS2" i="13"/>
  <c r="AX2" i="13"/>
  <c r="AY2" i="13"/>
  <c r="AZ2" i="13"/>
  <c r="BA2" i="13"/>
  <c r="BB2" i="13"/>
  <c r="BC2" i="13"/>
  <c r="BD2" i="13"/>
  <c r="F59" i="17" s="1"/>
  <c r="F59" i="14" s="1"/>
  <c r="BE2" i="13"/>
  <c r="BF2" i="13"/>
  <c r="BG2" i="13"/>
  <c r="BH2" i="13"/>
  <c r="BI2" i="13"/>
  <c r="AL2" i="13"/>
  <c r="AM2" i="13"/>
  <c r="AN2" i="13"/>
  <c r="AO2" i="13"/>
  <c r="AP2" i="13"/>
  <c r="AQ2" i="13"/>
  <c r="AR2" i="13"/>
  <c r="AS2" i="13"/>
  <c r="AT2" i="13"/>
  <c r="AU2" i="13"/>
  <c r="AV2" i="13"/>
  <c r="AW2" i="13"/>
  <c r="N2" i="13"/>
  <c r="O2" i="13"/>
  <c r="P2" i="13"/>
  <c r="Q2" i="13"/>
  <c r="R2" i="13"/>
  <c r="S2" i="13"/>
  <c r="T2" i="13"/>
  <c r="U2" i="13"/>
  <c r="V2" i="13"/>
  <c r="W2" i="13"/>
  <c r="X2" i="13"/>
  <c r="Y2" i="13"/>
  <c r="P63" i="17"/>
  <c r="P63" i="15"/>
  <c r="N64" i="15"/>
  <c r="P64" i="17"/>
  <c r="P65" i="17"/>
  <c r="N66" i="15"/>
  <c r="P66" i="17"/>
  <c r="P66" i="15"/>
  <c r="P67" i="17"/>
  <c r="P68" i="17"/>
  <c r="P68" i="15"/>
  <c r="P69" i="17"/>
  <c r="P69" i="15"/>
  <c r="N70" i="15"/>
  <c r="P70" i="17"/>
  <c r="P70" i="15"/>
  <c r="P71" i="17"/>
  <c r="P71" i="15"/>
  <c r="P72" i="17"/>
  <c r="N73" i="15"/>
  <c r="P73" i="17"/>
  <c r="P73" i="15"/>
  <c r="N74" i="15"/>
  <c r="P74" i="17"/>
  <c r="P75" i="17"/>
  <c r="P75" i="15"/>
  <c r="N76" i="15"/>
  <c r="E46" i="23" s="1"/>
  <c r="P76" i="17"/>
  <c r="P76" i="15"/>
  <c r="E48" i="23" s="1"/>
  <c r="N77" i="15"/>
  <c r="P77" i="17"/>
  <c r="N78" i="15"/>
  <c r="P78" i="17"/>
  <c r="P79" i="17"/>
  <c r="P79" i="15"/>
  <c r="N80" i="15"/>
  <c r="P80" i="17"/>
  <c r="N81" i="15"/>
  <c r="P81" i="17"/>
  <c r="P81" i="15"/>
  <c r="N82" i="15"/>
  <c r="P82" i="17"/>
  <c r="P82" i="15"/>
  <c r="P83" i="17"/>
  <c r="P83" i="15"/>
  <c r="P84" i="17"/>
  <c r="P84" i="15"/>
  <c r="N85" i="15"/>
  <c r="P85" i="17"/>
  <c r="N86" i="15"/>
  <c r="P86" i="17"/>
  <c r="P86" i="15"/>
  <c r="P87" i="17"/>
  <c r="P87" i="15"/>
  <c r="P88" i="17"/>
  <c r="P88" i="15"/>
  <c r="N89" i="15"/>
  <c r="P89" i="17"/>
  <c r="P89" i="15"/>
  <c r="N90" i="15"/>
  <c r="P90" i="17"/>
  <c r="P90" i="15"/>
  <c r="P91" i="17"/>
  <c r="P91" i="15"/>
  <c r="P92" i="17"/>
  <c r="P92" i="15"/>
  <c r="N93" i="15"/>
  <c r="P93" i="17"/>
  <c r="P93" i="15"/>
  <c r="N94" i="15"/>
  <c r="P94" i="17"/>
  <c r="P94" i="15"/>
  <c r="P95" i="17"/>
  <c r="N96" i="15"/>
  <c r="P96" i="17"/>
  <c r="P97" i="17"/>
  <c r="N98" i="15"/>
  <c r="P98" i="17"/>
  <c r="P99" i="17"/>
  <c r="P99" i="15"/>
  <c r="N100" i="15"/>
  <c r="P100" i="17"/>
  <c r="P100" i="15"/>
  <c r="N101" i="15"/>
  <c r="P101" i="17"/>
  <c r="P101" i="15"/>
  <c r="N102" i="15"/>
  <c r="P102" i="17"/>
  <c r="P102" i="15"/>
  <c r="P103" i="17"/>
  <c r="P103" i="15"/>
  <c r="N104" i="15"/>
  <c r="P104" i="17"/>
  <c r="P104" i="15"/>
  <c r="N105" i="15"/>
  <c r="P105" i="17"/>
  <c r="P105" i="15"/>
  <c r="P106" i="17"/>
  <c r="P106" i="15"/>
  <c r="P107" i="17"/>
  <c r="P107" i="15"/>
  <c r="P108" i="17"/>
  <c r="P108" i="15"/>
  <c r="N109" i="15"/>
  <c r="P109" i="17"/>
  <c r="P109" i="15"/>
  <c r="P110" i="17"/>
  <c r="P110" i="15"/>
  <c r="P111" i="17"/>
  <c r="P112" i="17"/>
  <c r="P62" i="17"/>
  <c r="P62" i="15"/>
  <c r="P65" i="15"/>
  <c r="P77" i="15"/>
  <c r="P85" i="15"/>
  <c r="P97" i="15"/>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N59" i="15" s="1"/>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P64" i="15"/>
  <c r="P67" i="15"/>
  <c r="P74" i="15"/>
  <c r="N75" i="15"/>
  <c r="P78" i="15"/>
  <c r="N79" i="15"/>
  <c r="P80" i="15"/>
  <c r="N87" i="15"/>
  <c r="P95" i="15"/>
  <c r="N97" i="15"/>
  <c r="P98" i="15"/>
  <c r="P111" i="15"/>
  <c r="N112" i="15"/>
  <c r="CH2" i="6"/>
  <c r="CI2" i="6"/>
  <c r="CJ2" i="6"/>
  <c r="CK2" i="6"/>
  <c r="CL2" i="6"/>
  <c r="CM2" i="6"/>
  <c r="CN2" i="6"/>
  <c r="CO2" i="6"/>
  <c r="CP2" i="6"/>
  <c r="CQ2" i="6"/>
  <c r="CR2" i="6"/>
  <c r="CS2" i="6"/>
  <c r="CT2" i="6"/>
  <c r="J59" i="16" s="1"/>
  <c r="CU2" i="6"/>
  <c r="CV2" i="6"/>
  <c r="CW2" i="6"/>
  <c r="CX2" i="6"/>
  <c r="CY2" i="6"/>
  <c r="CZ2" i="6"/>
  <c r="DA2" i="6"/>
  <c r="DB2" i="6"/>
  <c r="DC2" i="6"/>
  <c r="DD2" i="6"/>
  <c r="DE2" i="6"/>
  <c r="DR2" i="6"/>
  <c r="DS2" i="6"/>
  <c r="DT2" i="6"/>
  <c r="DU2" i="6"/>
  <c r="DV2" i="6"/>
  <c r="DW2" i="6"/>
  <c r="DX2" i="6"/>
  <c r="DY2" i="6"/>
  <c r="DZ2" i="6"/>
  <c r="EA2" i="6"/>
  <c r="EB2" i="6"/>
  <c r="EC2" i="6"/>
  <c r="ED2" i="6"/>
  <c r="EE2" i="6"/>
  <c r="EF2" i="6"/>
  <c r="EG2" i="6"/>
  <c r="EH2" i="6"/>
  <c r="EI2" i="6"/>
  <c r="EJ2" i="6"/>
  <c r="EK2" i="6"/>
  <c r="EL2" i="6"/>
  <c r="EM2" i="6"/>
  <c r="EN2" i="6"/>
  <c r="EO2" i="6"/>
  <c r="EP2" i="6"/>
  <c r="EQ2" i="6"/>
  <c r="ER2" i="6"/>
  <c r="ES2" i="6"/>
  <c r="ET2" i="6"/>
  <c r="EU2" i="6"/>
  <c r="EV2" i="6"/>
  <c r="EW2" i="6"/>
  <c r="EX2" i="6"/>
  <c r="EY2" i="6"/>
  <c r="EZ2" i="6"/>
  <c r="FA2" i="6"/>
  <c r="FB2" i="6"/>
  <c r="FC2" i="6"/>
  <c r="FD2" i="6"/>
  <c r="FE2" i="6"/>
  <c r="FF2" i="6"/>
  <c r="O59" i="16" s="1"/>
  <c r="FG2" i="6"/>
  <c r="FH2" i="6"/>
  <c r="FI2" i="6"/>
  <c r="FJ2" i="6"/>
  <c r="FK2" i="6"/>
  <c r="FL2" i="6"/>
  <c r="FM2" i="6"/>
  <c r="FN2" i="6"/>
  <c r="FO2" i="6"/>
  <c r="FP2" i="6"/>
  <c r="FQ2" i="6"/>
  <c r="FR2" i="6"/>
  <c r="FS2" i="6"/>
  <c r="FT2" i="6"/>
  <c r="FU2" i="6"/>
  <c r="FV2" i="6"/>
  <c r="FW2" i="6"/>
  <c r="FX2" i="6"/>
  <c r="FY2" i="6"/>
  <c r="FZ2" i="6"/>
  <c r="GA2" i="6"/>
  <c r="GB2" i="6"/>
  <c r="GC2" i="6"/>
  <c r="GD2" i="6"/>
  <c r="GE2" i="6"/>
  <c r="GF2" i="6"/>
  <c r="GG2" i="6"/>
  <c r="GH2" i="6"/>
  <c r="P72" i="15"/>
  <c r="P96" i="15"/>
  <c r="P112" i="15"/>
  <c r="N106" i="15"/>
  <c r="N92" i="15"/>
  <c r="N69" i="15"/>
  <c r="N65" i="15"/>
  <c r="N63" i="15"/>
  <c r="N84" i="15"/>
  <c r="N111" i="15"/>
  <c r="N99" i="15"/>
  <c r="N71" i="15"/>
  <c r="N67" i="15"/>
  <c r="N110" i="15"/>
  <c r="N103" i="15"/>
  <c r="N95" i="15"/>
  <c r="N107" i="15"/>
  <c r="N91" i="15"/>
  <c r="N83" i="15"/>
  <c r="H112" i="16"/>
  <c r="B146" i="17"/>
  <c r="B147" i="17" s="1"/>
  <c r="B145" i="17"/>
  <c r="B148" i="16"/>
  <c r="B149" i="16" s="1"/>
  <c r="B147" i="16"/>
  <c r="B149" i="15"/>
  <c r="B150" i="15" s="1"/>
  <c r="B148" i="15"/>
  <c r="M59" i="15"/>
  <c r="K59" i="16"/>
  <c r="B92" i="12" l="1" a="1"/>
  <c r="B92" i="12" s="1"/>
  <c r="W92" i="12" s="1"/>
  <c r="B108" i="12" a="1"/>
  <c r="B108" i="12" s="1"/>
  <c r="W108" i="12" s="1"/>
  <c r="B84" i="12" a="1"/>
  <c r="B84" i="12" s="1"/>
  <c r="W84" i="12" s="1"/>
  <c r="B68" i="12" a="1"/>
  <c r="B68" i="12" s="1"/>
  <c r="W68" i="12" s="1"/>
  <c r="H89" i="12" a="1"/>
  <c r="H89" i="12" s="1"/>
  <c r="X89" i="12" s="1"/>
  <c r="I76" i="12" a="1"/>
  <c r="I76" i="12" s="1"/>
  <c r="B86" i="12" a="1"/>
  <c r="B86" i="12" s="1"/>
  <c r="W86" i="12" s="1"/>
  <c r="B70" i="12" a="1"/>
  <c r="B70" i="12" s="1"/>
  <c r="W70" i="12" s="1"/>
  <c r="H108" i="12" a="1"/>
  <c r="H108" i="12" s="1"/>
  <c r="X108" i="12" s="1"/>
  <c r="S71" i="12" a="1"/>
  <c r="S71" i="12" s="1"/>
  <c r="X76" i="15"/>
  <c r="E40" i="23"/>
  <c r="Y76" i="15"/>
  <c r="E44" i="23"/>
  <c r="I109" i="12" a="1"/>
  <c r="I109" i="12" s="1"/>
  <c r="L107" i="12" a="1"/>
  <c r="L107" i="12" s="1"/>
  <c r="Y107" i="12" s="1"/>
  <c r="L100" i="12" a="1"/>
  <c r="L100" i="12" s="1"/>
  <c r="Y100" i="12" s="1"/>
  <c r="B101" i="12" a="1"/>
  <c r="B101" i="12" s="1"/>
  <c r="W101" i="12" s="1"/>
  <c r="W91" i="15"/>
  <c r="B90" i="12" a="1"/>
  <c r="B90" i="12" s="1"/>
  <c r="W90" i="12" s="1"/>
  <c r="Q86" i="12" a="1"/>
  <c r="Q86" i="12" s="1"/>
  <c r="B62" i="12" a="1"/>
  <c r="B62" i="12" s="1"/>
  <c r="W62" i="12" s="1"/>
  <c r="H111" i="12" a="1"/>
  <c r="H111" i="12" s="1"/>
  <c r="X111" i="12" s="1"/>
  <c r="W76" i="15"/>
  <c r="E34" i="23"/>
  <c r="E34" i="19"/>
  <c r="B100" i="12" a="1"/>
  <c r="B100" i="12" s="1"/>
  <c r="W100" i="12" s="1"/>
  <c r="G83" i="12" a="1"/>
  <c r="G83" i="12" s="1"/>
  <c r="B99" i="12" a="1"/>
  <c r="B99" i="12" s="1"/>
  <c r="W99" i="12" s="1"/>
  <c r="E104" i="12" a="1"/>
  <c r="E104" i="12" s="1"/>
  <c r="H81" i="12" a="1"/>
  <c r="H81" i="12" s="1"/>
  <c r="X81" i="12" s="1"/>
  <c r="B93" i="12" a="1"/>
  <c r="B93" i="12" s="1"/>
  <c r="W93" i="12" s="1"/>
  <c r="H84" i="12" a="1"/>
  <c r="H84" i="12" s="1"/>
  <c r="X84" i="12" s="1"/>
  <c r="C36" i="19"/>
  <c r="C36" i="23"/>
  <c r="G36" i="23" s="1"/>
  <c r="W76" i="16"/>
  <c r="C34" i="23"/>
  <c r="G34" i="23" s="1"/>
  <c r="C34" i="19"/>
  <c r="C46" i="23"/>
  <c r="G46" i="23" s="1"/>
  <c r="C46" i="19"/>
  <c r="G46" i="19" s="1"/>
  <c r="C47" i="23"/>
  <c r="G47" i="23" s="1"/>
  <c r="C47" i="19"/>
  <c r="C42" i="19"/>
  <c r="C42" i="23"/>
  <c r="G42" i="23" s="1"/>
  <c r="C43" i="19"/>
  <c r="G43" i="19" s="1"/>
  <c r="C43" i="23"/>
  <c r="G43" i="23" s="1"/>
  <c r="C49" i="19"/>
  <c r="C49" i="23"/>
  <c r="G49" i="23" s="1"/>
  <c r="X76" i="16"/>
  <c r="C40" i="23"/>
  <c r="C40" i="19"/>
  <c r="G40" i="19" s="1"/>
  <c r="C45" i="19"/>
  <c r="C45" i="23"/>
  <c r="G45" i="23" s="1"/>
  <c r="C52" i="19"/>
  <c r="G52" i="19" s="1"/>
  <c r="C52" i="23"/>
  <c r="G52" i="23" s="1"/>
  <c r="C51" i="19"/>
  <c r="G51" i="19" s="1"/>
  <c r="C51" i="23"/>
  <c r="G51" i="23" s="1"/>
  <c r="J61" i="16"/>
  <c r="Y76" i="16"/>
  <c r="C44" i="19"/>
  <c r="G44" i="19" s="1"/>
  <c r="C44" i="23"/>
  <c r="C48" i="23"/>
  <c r="G48" i="23" s="1"/>
  <c r="C48" i="19"/>
  <c r="G48" i="19" s="1"/>
  <c r="C50" i="19"/>
  <c r="G50" i="19" s="1"/>
  <c r="C50" i="23"/>
  <c r="G50" i="23" s="1"/>
  <c r="W91" i="16"/>
  <c r="B90" i="14" a="1"/>
  <c r="B90" i="14" s="1"/>
  <c r="W90" i="14" s="1"/>
  <c r="C37" i="19"/>
  <c r="G37" i="19" s="1"/>
  <c r="C37" i="23"/>
  <c r="G37" i="23" s="1"/>
  <c r="C41" i="19"/>
  <c r="G41" i="19" s="1"/>
  <c r="C41" i="23"/>
  <c r="G41" i="23" s="1"/>
  <c r="C35" i="19"/>
  <c r="G35" i="19" s="1"/>
  <c r="C35" i="23"/>
  <c r="G35" i="23" s="1"/>
  <c r="C39" i="23"/>
  <c r="G39" i="23" s="1"/>
  <c r="C39" i="19"/>
  <c r="G39" i="19" s="1"/>
  <c r="C38" i="23"/>
  <c r="G38" i="23" s="1"/>
  <c r="C38" i="19"/>
  <c r="G38" i="19" s="1"/>
  <c r="P100" i="14" a="1"/>
  <c r="P100" i="14" s="1"/>
  <c r="P100" i="12" a="1"/>
  <c r="P100" i="12" s="1"/>
  <c r="P86" i="14" a="1"/>
  <c r="P86" i="14" s="1"/>
  <c r="P86" i="12" a="1"/>
  <c r="P86" i="12" s="1"/>
  <c r="P72" i="14" a="1"/>
  <c r="P72" i="14" s="1"/>
  <c r="P72" i="12" a="1"/>
  <c r="P72" i="12" s="1"/>
  <c r="B95" i="14" a="1"/>
  <c r="B95" i="14" s="1"/>
  <c r="W95" i="14" s="1"/>
  <c r="B95" i="12" a="1"/>
  <c r="B95" i="12" s="1"/>
  <c r="W95" i="12" s="1"/>
  <c r="C107" i="14" a="1"/>
  <c r="C107" i="14" s="1"/>
  <c r="C107" i="12" a="1"/>
  <c r="C107" i="12" s="1"/>
  <c r="C82" i="14" a="1"/>
  <c r="C82" i="14" s="1"/>
  <c r="C82" i="12" a="1"/>
  <c r="C82" i="12" s="1"/>
  <c r="C67" i="14" a="1"/>
  <c r="C67" i="14" s="1"/>
  <c r="C67" i="12" a="1"/>
  <c r="C67" i="12" s="1"/>
  <c r="D106" i="14" a="1"/>
  <c r="D106" i="14" s="1"/>
  <c r="D106" i="12" a="1"/>
  <c r="D106" i="12" s="1"/>
  <c r="D79" i="14" a="1"/>
  <c r="D79" i="14" s="1"/>
  <c r="D79" i="12" a="1"/>
  <c r="D79" i="12" s="1"/>
  <c r="G64" i="14" a="1"/>
  <c r="G64" i="14" s="1"/>
  <c r="G64" i="12" a="1"/>
  <c r="G64" i="12" s="1"/>
  <c r="I110" i="14" a="1"/>
  <c r="I110" i="14" s="1"/>
  <c r="I110" i="12" a="1"/>
  <c r="I110" i="12" s="1"/>
  <c r="I83" i="14" a="1"/>
  <c r="I83" i="14" s="1"/>
  <c r="I83" i="12" a="1"/>
  <c r="I83" i="12" s="1"/>
  <c r="J65" i="14" a="1"/>
  <c r="J65" i="14" s="1"/>
  <c r="J65" i="12" a="1"/>
  <c r="J65" i="12" s="1"/>
  <c r="O91" i="14" a="1"/>
  <c r="O91" i="14" s="1"/>
  <c r="O91" i="12" a="1"/>
  <c r="O91" i="12" s="1"/>
  <c r="P106" i="14" a="1"/>
  <c r="P106" i="14" s="1"/>
  <c r="P106" i="12" a="1"/>
  <c r="P106" i="12" s="1"/>
  <c r="P92" i="14" a="1"/>
  <c r="P92" i="14" s="1"/>
  <c r="P92" i="12" a="1"/>
  <c r="P92" i="12" s="1"/>
  <c r="P75" i="14" a="1"/>
  <c r="P75" i="14" s="1"/>
  <c r="B48" i="23"/>
  <c r="P75" i="12" a="1"/>
  <c r="P75" i="12" s="1"/>
  <c r="P63" i="14" a="1"/>
  <c r="P63" i="14" s="1"/>
  <c r="P63" i="12" a="1"/>
  <c r="P63" i="12" s="1"/>
  <c r="B104" i="14" a="1"/>
  <c r="B104" i="14" s="1"/>
  <c r="W104" i="14" s="1"/>
  <c r="B104" i="12" a="1"/>
  <c r="B104" i="12" s="1"/>
  <c r="W104" i="12" s="1"/>
  <c r="B65" i="14" a="1"/>
  <c r="B65" i="14" s="1"/>
  <c r="W65" i="14" s="1"/>
  <c r="B65" i="12" a="1"/>
  <c r="B65" i="12" s="1"/>
  <c r="W65" i="12" s="1"/>
  <c r="C95" i="14" a="1"/>
  <c r="C95" i="14" s="1"/>
  <c r="C95" i="12" a="1"/>
  <c r="C95" i="12" s="1"/>
  <c r="C80" i="14" a="1"/>
  <c r="C80" i="14" s="1"/>
  <c r="C80" i="12" a="1"/>
  <c r="C80" i="12" s="1"/>
  <c r="D88" i="14" a="1"/>
  <c r="D88" i="14" s="1"/>
  <c r="D88" i="12" a="1"/>
  <c r="D88" i="12" s="1"/>
  <c r="D68" i="14" a="1"/>
  <c r="D68" i="14" s="1"/>
  <c r="D68" i="12" a="1"/>
  <c r="D68" i="12" s="1"/>
  <c r="E99" i="14" a="1"/>
  <c r="E99" i="14" s="1"/>
  <c r="E99" i="12" a="1"/>
  <c r="E99" i="12" s="1"/>
  <c r="E86" i="14" a="1"/>
  <c r="E86" i="14" s="1"/>
  <c r="E86" i="12" a="1"/>
  <c r="E86" i="12" s="1"/>
  <c r="E64" i="14" a="1"/>
  <c r="E64" i="14" s="1"/>
  <c r="E64" i="12" a="1"/>
  <c r="E64" i="12" s="1"/>
  <c r="F64" i="14" a="1"/>
  <c r="F64" i="14" s="1"/>
  <c r="F64" i="12" a="1"/>
  <c r="F64" i="12" s="1"/>
  <c r="G75" i="14" a="1"/>
  <c r="G75" i="14" s="1"/>
  <c r="B39" i="23"/>
  <c r="G75" i="12" a="1"/>
  <c r="G75" i="12" s="1"/>
  <c r="H86" i="14" a="1"/>
  <c r="H86" i="14" s="1"/>
  <c r="X86" i="14" s="1"/>
  <c r="H86" i="12" a="1"/>
  <c r="H86" i="12" s="1"/>
  <c r="X86" i="12" s="1"/>
  <c r="H66" i="14" a="1"/>
  <c r="H66" i="14" s="1"/>
  <c r="X66" i="14" s="1"/>
  <c r="H66" i="12" a="1"/>
  <c r="H66" i="12" s="1"/>
  <c r="X66" i="12" s="1"/>
  <c r="I62" i="14" a="1"/>
  <c r="I62" i="14" s="1"/>
  <c r="I62" i="12" a="1"/>
  <c r="I62" i="12" s="1"/>
  <c r="J72" i="14" a="1"/>
  <c r="J72" i="14" s="1"/>
  <c r="J72" i="12" a="1"/>
  <c r="J72" i="12" s="1"/>
  <c r="K78" i="14" a="1"/>
  <c r="K78" i="14" s="1"/>
  <c r="K78" i="12" a="1"/>
  <c r="K78" i="12" s="1"/>
  <c r="L92" i="14" a="1"/>
  <c r="L92" i="14" s="1"/>
  <c r="Y92" i="14" s="1"/>
  <c r="L92" i="12" a="1"/>
  <c r="L92" i="12" s="1"/>
  <c r="Y92" i="12" s="1"/>
  <c r="M105" i="14" a="1"/>
  <c r="M105" i="14" s="1"/>
  <c r="M105" i="12" a="1"/>
  <c r="M105" i="12" s="1"/>
  <c r="M89" i="14" a="1"/>
  <c r="M89" i="14" s="1"/>
  <c r="M89" i="12" a="1"/>
  <c r="M89" i="12" s="1"/>
  <c r="M65" i="14" a="1"/>
  <c r="M65" i="14" s="1"/>
  <c r="M65" i="12" a="1"/>
  <c r="M65" i="12" s="1"/>
  <c r="O111" i="14" a="1"/>
  <c r="O111" i="14" s="1"/>
  <c r="O111" i="12" a="1"/>
  <c r="O111" i="12" s="1"/>
  <c r="H65" i="14" a="1"/>
  <c r="H65" i="14" s="1"/>
  <c r="X65" i="14" s="1"/>
  <c r="H65" i="12" a="1"/>
  <c r="H65" i="12" s="1"/>
  <c r="X65" i="12" s="1"/>
  <c r="I93" i="14" a="1"/>
  <c r="I93" i="14" s="1"/>
  <c r="I93" i="12" a="1"/>
  <c r="I93" i="12" s="1"/>
  <c r="I72" i="14" a="1"/>
  <c r="I72" i="14" s="1"/>
  <c r="I72" i="12" a="1"/>
  <c r="I72" i="12" s="1"/>
  <c r="J91" i="14" a="1"/>
  <c r="J91" i="14" s="1"/>
  <c r="J91" i="12" a="1"/>
  <c r="J91" i="12" s="1"/>
  <c r="J71" i="14" a="1"/>
  <c r="J71" i="14" s="1"/>
  <c r="J71" i="12" a="1"/>
  <c r="J71" i="12" s="1"/>
  <c r="K102" i="14" a="1"/>
  <c r="K102" i="14" s="1"/>
  <c r="K102" i="12" a="1"/>
  <c r="K102" i="12" s="1"/>
  <c r="L61" i="14" a="1"/>
  <c r="L61" i="14" s="1"/>
  <c r="Y61" i="14" s="1"/>
  <c r="L61" i="12" a="1"/>
  <c r="L61" i="12" s="1"/>
  <c r="Y61" i="12" s="1"/>
  <c r="L81" i="14" a="1"/>
  <c r="L81" i="14" s="1"/>
  <c r="Y81" i="14" s="1"/>
  <c r="L81" i="12" a="1"/>
  <c r="L81" i="12" s="1"/>
  <c r="Y81" i="12" s="1"/>
  <c r="M104" i="14" a="1"/>
  <c r="M104" i="14" s="1"/>
  <c r="M104" i="12" a="1"/>
  <c r="M104" i="12" s="1"/>
  <c r="M80" i="14" a="1"/>
  <c r="M80" i="14" s="1"/>
  <c r="M80" i="12" a="1"/>
  <c r="M80" i="12" s="1"/>
  <c r="N106" i="14" a="1"/>
  <c r="N106" i="14" s="1"/>
  <c r="N106" i="12" a="1"/>
  <c r="N106" i="12" s="1"/>
  <c r="N82" i="14" a="1"/>
  <c r="N82" i="14" s="1"/>
  <c r="N82" i="12" a="1"/>
  <c r="N82" i="12" s="1"/>
  <c r="O77" i="14" a="1"/>
  <c r="O77" i="14" s="1"/>
  <c r="O77" i="12" a="1"/>
  <c r="O77" i="12" s="1"/>
  <c r="B89" i="14" a="1"/>
  <c r="B89" i="14" s="1"/>
  <c r="W89" i="14" s="1"/>
  <c r="B89" i="12" a="1"/>
  <c r="B89" i="12" s="1"/>
  <c r="W89" i="12" s="1"/>
  <c r="P102" i="14" a="1"/>
  <c r="P102" i="14" s="1"/>
  <c r="P102" i="12" a="1"/>
  <c r="P102" i="12" s="1"/>
  <c r="P78" i="14" a="1"/>
  <c r="P78" i="14" s="1"/>
  <c r="P78" i="12" a="1"/>
  <c r="P78" i="12" s="1"/>
  <c r="B111" i="14" a="1"/>
  <c r="B111" i="14" s="1"/>
  <c r="W111" i="14" s="1"/>
  <c r="B111" i="12" a="1"/>
  <c r="B111" i="12" s="1"/>
  <c r="W111" i="12" s="1"/>
  <c r="B75" i="14" a="1"/>
  <c r="B75" i="14" s="1"/>
  <c r="W75" i="14" s="1"/>
  <c r="B34" i="23"/>
  <c r="B75" i="12" a="1"/>
  <c r="B75" i="12" s="1"/>
  <c r="W75" i="12" s="1"/>
  <c r="C78" i="14" a="1"/>
  <c r="C78" i="14" s="1"/>
  <c r="C78" i="12" a="1"/>
  <c r="C78" i="12" s="1"/>
  <c r="D94" i="14" a="1"/>
  <c r="D94" i="14" s="1"/>
  <c r="D94" i="12" a="1"/>
  <c r="D94" i="12" s="1"/>
  <c r="E95" i="14" a="1"/>
  <c r="E95" i="14" s="1"/>
  <c r="E95" i="12" a="1"/>
  <c r="E95" i="12" s="1"/>
  <c r="E72" i="14" a="1"/>
  <c r="E72" i="14" s="1"/>
  <c r="E72" i="12" a="1"/>
  <c r="E72" i="12" s="1"/>
  <c r="F88" i="14" a="1"/>
  <c r="F88" i="14" s="1"/>
  <c r="F88" i="12" a="1"/>
  <c r="F88" i="12" s="1"/>
  <c r="F62" i="14" a="1"/>
  <c r="F62" i="14" s="1"/>
  <c r="F62" i="12" a="1"/>
  <c r="F62" i="12" s="1"/>
  <c r="G84" i="14" a="1"/>
  <c r="G84" i="14" s="1"/>
  <c r="G84" i="12" a="1"/>
  <c r="G84" i="12" s="1"/>
  <c r="H103" i="14" a="1"/>
  <c r="H103" i="14" s="1"/>
  <c r="X103" i="14" s="1"/>
  <c r="H103" i="12" a="1"/>
  <c r="H103" i="12" s="1"/>
  <c r="X103" i="12" s="1"/>
  <c r="H83" i="14" a="1"/>
  <c r="H83" i="14" s="1"/>
  <c r="X83" i="14" s="1"/>
  <c r="H83" i="12" a="1"/>
  <c r="H83" i="12" s="1"/>
  <c r="X83" i="12" s="1"/>
  <c r="I92" i="14" a="1"/>
  <c r="I92" i="14" s="1"/>
  <c r="I92" i="12" a="1"/>
  <c r="I92" i="12" s="1"/>
  <c r="J111" i="14" a="1"/>
  <c r="J111" i="14" s="1"/>
  <c r="J111" i="12" a="1"/>
  <c r="J111" i="12" s="1"/>
  <c r="K101" i="14" a="1"/>
  <c r="K101" i="14" s="1"/>
  <c r="K101" i="12" a="1"/>
  <c r="K101" i="12" s="1"/>
  <c r="P111" i="14" a="1"/>
  <c r="P111" i="14" s="1"/>
  <c r="P111" i="12" a="1"/>
  <c r="P111" i="12" s="1"/>
  <c r="P107" i="14" a="1"/>
  <c r="P107" i="14" s="1"/>
  <c r="P107" i="12" a="1"/>
  <c r="P107" i="12" s="1"/>
  <c r="P97" i="14" a="1"/>
  <c r="P97" i="14" s="1"/>
  <c r="P97" i="12" a="1"/>
  <c r="P97" i="12" s="1"/>
  <c r="P83" i="14" a="1"/>
  <c r="P83" i="14" s="1"/>
  <c r="P83" i="12" a="1"/>
  <c r="P83" i="12" s="1"/>
  <c r="B107" i="14" a="1"/>
  <c r="B107" i="14" s="1"/>
  <c r="W107" i="14" s="1"/>
  <c r="B107" i="12" a="1"/>
  <c r="B107" i="12" s="1"/>
  <c r="W107" i="12" s="1"/>
  <c r="B67" i="14" a="1"/>
  <c r="B67" i="14" s="1"/>
  <c r="W67" i="14" s="1"/>
  <c r="B67" i="12" a="1"/>
  <c r="B67" i="12" s="1"/>
  <c r="W67" i="12" s="1"/>
  <c r="C108" i="14" a="1"/>
  <c r="C108" i="14" s="1"/>
  <c r="C108" i="12" a="1"/>
  <c r="C108" i="12" s="1"/>
  <c r="C98" i="14" a="1"/>
  <c r="C98" i="14" s="1"/>
  <c r="C98" i="12" a="1"/>
  <c r="C98" i="12" s="1"/>
  <c r="C83" i="14" a="1"/>
  <c r="C83" i="14" s="1"/>
  <c r="C83" i="12" a="1"/>
  <c r="C83" i="12" s="1"/>
  <c r="C70" i="14" a="1"/>
  <c r="C70" i="14" s="1"/>
  <c r="C70" i="12" a="1"/>
  <c r="C70" i="12" s="1"/>
  <c r="D107" i="14" a="1"/>
  <c r="D107" i="14" s="1"/>
  <c r="D107" i="12" a="1"/>
  <c r="D107" i="12" s="1"/>
  <c r="D98" i="14" a="1"/>
  <c r="D98" i="14" s="1"/>
  <c r="D98" i="12" a="1"/>
  <c r="D98" i="12" s="1"/>
  <c r="D90" i="14" a="1"/>
  <c r="D90" i="14" s="1"/>
  <c r="D90" i="12" a="1"/>
  <c r="D90" i="12" s="1"/>
  <c r="D81" i="14" a="1"/>
  <c r="D81" i="14" s="1"/>
  <c r="D81" i="12" a="1"/>
  <c r="D81" i="12" s="1"/>
  <c r="D70" i="14" a="1"/>
  <c r="D70" i="14" s="1"/>
  <c r="D70" i="12" a="1"/>
  <c r="D70" i="12" s="1"/>
  <c r="E61" i="14" a="1"/>
  <c r="E61" i="14" s="1"/>
  <c r="E61" i="12" a="1"/>
  <c r="E61" i="12" s="1"/>
  <c r="E102" i="14" a="1"/>
  <c r="E102" i="14" s="1"/>
  <c r="E102" i="12" a="1"/>
  <c r="E102" i="12" s="1"/>
  <c r="E88" i="14" a="1"/>
  <c r="E88" i="14" s="1"/>
  <c r="E88" i="12" a="1"/>
  <c r="E88" i="12" s="1"/>
  <c r="E78" i="14" a="1"/>
  <c r="E78" i="14" s="1"/>
  <c r="E78" i="12" a="1"/>
  <c r="E78" i="12" s="1"/>
  <c r="E67" i="14" a="1"/>
  <c r="E67" i="14" s="1"/>
  <c r="E67" i="12" a="1"/>
  <c r="E67" i="12" s="1"/>
  <c r="F108" i="14" a="1"/>
  <c r="F108" i="14" s="1"/>
  <c r="F108" i="12" a="1"/>
  <c r="F108" i="12" s="1"/>
  <c r="F95" i="14" a="1"/>
  <c r="F95" i="14" s="1"/>
  <c r="F95" i="12" a="1"/>
  <c r="F95" i="12" s="1"/>
  <c r="F83" i="14" a="1"/>
  <c r="F83" i="14" s="1"/>
  <c r="F83" i="12" a="1"/>
  <c r="F83" i="12" s="1"/>
  <c r="F67" i="14" a="1"/>
  <c r="F67" i="14" s="1"/>
  <c r="F67" i="12" a="1"/>
  <c r="F67" i="12" s="1"/>
  <c r="G106" i="14" a="1"/>
  <c r="G106" i="14" s="1"/>
  <c r="G106" i="12" a="1"/>
  <c r="G106" i="12" s="1"/>
  <c r="G90" i="14" a="1"/>
  <c r="G90" i="14" s="1"/>
  <c r="G90" i="12" a="1"/>
  <c r="G90" i="12" s="1"/>
  <c r="G78" i="14" a="1"/>
  <c r="G78" i="14" s="1"/>
  <c r="G78" i="12" a="1"/>
  <c r="G78" i="12" s="1"/>
  <c r="G66" i="14" a="1"/>
  <c r="G66" i="14" s="1"/>
  <c r="G66" i="12" a="1"/>
  <c r="G66" i="12" s="1"/>
  <c r="I111" i="14" a="1"/>
  <c r="I111" i="14" s="1"/>
  <c r="I111" i="12" a="1"/>
  <c r="I111" i="12" s="1"/>
  <c r="I98" i="14" a="1"/>
  <c r="I98" i="14" s="1"/>
  <c r="I98" i="12" a="1"/>
  <c r="I98" i="12" s="1"/>
  <c r="I84" i="14" a="1"/>
  <c r="I84" i="14" s="1"/>
  <c r="I84" i="12" a="1"/>
  <c r="I84" i="12" s="1"/>
  <c r="I75" i="14" a="1"/>
  <c r="I75" i="14" s="1"/>
  <c r="B41" i="23"/>
  <c r="I75" i="12" a="1"/>
  <c r="I75" i="12" s="1"/>
  <c r="I65" i="14" a="1"/>
  <c r="I65" i="14" s="1"/>
  <c r="I65" i="12" a="1"/>
  <c r="I65" i="12" s="1"/>
  <c r="J106" i="14" a="1"/>
  <c r="J106" i="14" s="1"/>
  <c r="J106" i="12" a="1"/>
  <c r="J106" i="12" s="1"/>
  <c r="J84" i="14" a="1"/>
  <c r="J84" i="14" s="1"/>
  <c r="J84" i="12" a="1"/>
  <c r="J84" i="12" s="1"/>
  <c r="J75" i="14" a="1"/>
  <c r="J75" i="14" s="1"/>
  <c r="B42" i="23"/>
  <c r="J75" i="12" a="1"/>
  <c r="J75" i="12" s="1"/>
  <c r="J66" i="14" a="1"/>
  <c r="J66" i="14" s="1"/>
  <c r="J66" i="12" a="1"/>
  <c r="J66" i="12" s="1"/>
  <c r="K106" i="14" a="1"/>
  <c r="K106" i="14" s="1"/>
  <c r="K106" i="12" a="1"/>
  <c r="K106" i="12" s="1"/>
  <c r="K95" i="14" a="1"/>
  <c r="K95" i="14" s="1"/>
  <c r="K95" i="12" a="1"/>
  <c r="K95" i="12" s="1"/>
  <c r="K82" i="14" a="1"/>
  <c r="K82" i="14" s="1"/>
  <c r="K82" i="12" a="1"/>
  <c r="K82" i="12" s="1"/>
  <c r="K67" i="14" a="1"/>
  <c r="K67" i="14" s="1"/>
  <c r="K67" i="12" a="1"/>
  <c r="K67" i="12" s="1"/>
  <c r="L94" i="14" a="1"/>
  <c r="L94" i="14" s="1"/>
  <c r="Y94" i="14" s="1"/>
  <c r="L94" i="12" a="1"/>
  <c r="L94" i="12" s="1"/>
  <c r="Y94" i="12" s="1"/>
  <c r="L84" i="14" a="1"/>
  <c r="L84" i="14" s="1"/>
  <c r="Y84" i="14" s="1"/>
  <c r="L84" i="12" a="1"/>
  <c r="L84" i="12" s="1"/>
  <c r="Y84" i="12" s="1"/>
  <c r="B44" i="23"/>
  <c r="L75" i="12" a="1"/>
  <c r="L75" i="12" s="1"/>
  <c r="Y75" i="12" s="1"/>
  <c r="L65" i="14" a="1"/>
  <c r="L65" i="14" s="1"/>
  <c r="Y65" i="14" s="1"/>
  <c r="L65" i="12" a="1"/>
  <c r="L65" i="12" s="1"/>
  <c r="Y65" i="12" s="1"/>
  <c r="M107" i="14" a="1"/>
  <c r="M107" i="14" s="1"/>
  <c r="M107" i="12" a="1"/>
  <c r="M107" i="12" s="1"/>
  <c r="M99" i="14" a="1"/>
  <c r="M99" i="14" s="1"/>
  <c r="M99" i="12" a="1"/>
  <c r="M99" i="12" s="1"/>
  <c r="M91" i="14" a="1"/>
  <c r="M91" i="14" s="1"/>
  <c r="M91" i="12" a="1"/>
  <c r="M91" i="12" s="1"/>
  <c r="M83" i="14" a="1"/>
  <c r="M83" i="14" s="1"/>
  <c r="M83" i="12" a="1"/>
  <c r="M83" i="12" s="1"/>
  <c r="M75" i="14" a="1"/>
  <c r="M75" i="14" s="1"/>
  <c r="B45" i="23"/>
  <c r="M75" i="12" a="1"/>
  <c r="M75" i="12" s="1"/>
  <c r="M67" i="14" a="1"/>
  <c r="M67" i="14" s="1"/>
  <c r="M67" i="12" a="1"/>
  <c r="M67" i="12" s="1"/>
  <c r="N109" i="14" a="1"/>
  <c r="N109" i="14" s="1"/>
  <c r="N109" i="12" a="1"/>
  <c r="N109" i="12" s="1"/>
  <c r="N101" i="14" a="1"/>
  <c r="N101" i="14" s="1"/>
  <c r="N101" i="12" a="1"/>
  <c r="N101" i="12" s="1"/>
  <c r="N93" i="14" a="1"/>
  <c r="N93" i="14" s="1"/>
  <c r="N93" i="12" a="1"/>
  <c r="N93" i="12" s="1"/>
  <c r="N86" i="14" a="1"/>
  <c r="N86" i="14" s="1"/>
  <c r="N86" i="12" a="1"/>
  <c r="N86" i="12" s="1"/>
  <c r="N77" i="14" a="1"/>
  <c r="N77" i="14" s="1"/>
  <c r="N77" i="12" a="1"/>
  <c r="N77" i="12" s="1"/>
  <c r="N70" i="14" a="1"/>
  <c r="N70" i="14" s="1"/>
  <c r="N70" i="12" a="1"/>
  <c r="N70" i="12" s="1"/>
  <c r="N62" i="14" a="1"/>
  <c r="N62" i="14" s="1"/>
  <c r="N62" i="12" a="1"/>
  <c r="N62" i="12" s="1"/>
  <c r="O103" i="14" a="1"/>
  <c r="O103" i="14" s="1"/>
  <c r="O103" i="12" a="1"/>
  <c r="O103" i="12" s="1"/>
  <c r="O92" i="14" a="1"/>
  <c r="O92" i="14" s="1"/>
  <c r="O92" i="12" a="1"/>
  <c r="O92" i="12" s="1"/>
  <c r="O83" i="14" a="1"/>
  <c r="O83" i="14" s="1"/>
  <c r="O83" i="12" a="1"/>
  <c r="O83" i="12" s="1"/>
  <c r="O70" i="14" a="1"/>
  <c r="O70" i="14" s="1"/>
  <c r="O70" i="12" a="1"/>
  <c r="O70" i="12" s="1"/>
  <c r="C73" i="14" a="1"/>
  <c r="C73" i="14" s="1"/>
  <c r="C73" i="12" a="1"/>
  <c r="C73" i="12" s="1"/>
  <c r="F90" i="14" a="1"/>
  <c r="F90" i="14" s="1"/>
  <c r="F90" i="12" a="1"/>
  <c r="F90" i="12" s="1"/>
  <c r="I99" i="14" a="1"/>
  <c r="I99" i="14" s="1"/>
  <c r="I99" i="12" a="1"/>
  <c r="I99" i="12" s="1"/>
  <c r="N61" i="14" a="1"/>
  <c r="N61" i="14" s="1"/>
  <c r="N61" i="12" a="1"/>
  <c r="N61" i="12" s="1"/>
  <c r="C88" i="14" a="1"/>
  <c r="C88" i="14" s="1"/>
  <c r="C88" i="12" a="1"/>
  <c r="C88" i="12" s="1"/>
  <c r="C65" i="14" a="1"/>
  <c r="C65" i="14" s="1"/>
  <c r="C65" i="12" a="1"/>
  <c r="C65" i="12" s="1"/>
  <c r="E73" i="14" a="1"/>
  <c r="E73" i="14" s="1"/>
  <c r="E73" i="12" a="1"/>
  <c r="E73" i="12" s="1"/>
  <c r="F93" i="14" a="1"/>
  <c r="F93" i="14" s="1"/>
  <c r="F93" i="12" a="1"/>
  <c r="F93" i="12" s="1"/>
  <c r="G97" i="14" a="1"/>
  <c r="G97" i="14" s="1"/>
  <c r="G97" i="12" a="1"/>
  <c r="G97" i="12" s="1"/>
  <c r="G92" i="14" a="1"/>
  <c r="G92" i="14" s="1"/>
  <c r="G92" i="12" a="1"/>
  <c r="G92" i="12" s="1"/>
  <c r="G73" i="14" a="1"/>
  <c r="G73" i="14" s="1"/>
  <c r="G73" i="12" a="1"/>
  <c r="G73" i="12" s="1"/>
  <c r="I69" i="14" a="1"/>
  <c r="I69" i="14" s="1"/>
  <c r="I69" i="12" a="1"/>
  <c r="I69" i="12" s="1"/>
  <c r="J93" i="14" a="1"/>
  <c r="J93" i="14" s="1"/>
  <c r="J93" i="12" a="1"/>
  <c r="J93" i="12" s="1"/>
  <c r="J73" i="14" a="1"/>
  <c r="J73" i="14" s="1"/>
  <c r="J73" i="12" a="1"/>
  <c r="J73" i="12" s="1"/>
  <c r="K89" i="14" a="1"/>
  <c r="K89" i="14" s="1"/>
  <c r="K89" i="12" a="1"/>
  <c r="K89" i="12" s="1"/>
  <c r="K77" i="14" a="1"/>
  <c r="K77" i="14" s="1"/>
  <c r="K77" i="12" a="1"/>
  <c r="K77" i="12" s="1"/>
  <c r="K65" i="14" a="1"/>
  <c r="K65" i="14" s="1"/>
  <c r="K65" i="12" a="1"/>
  <c r="K65" i="12" s="1"/>
  <c r="L103" i="14" a="1"/>
  <c r="L103" i="14" s="1"/>
  <c r="Y103" i="14" s="1"/>
  <c r="L103" i="12" a="1"/>
  <c r="L103" i="12" s="1"/>
  <c r="Y103" i="12" s="1"/>
  <c r="Q109" i="14" a="1"/>
  <c r="Q109" i="14" s="1"/>
  <c r="Q109" i="12" a="1"/>
  <c r="Q109" i="12" s="1"/>
  <c r="Q101" i="14" a="1"/>
  <c r="Q101" i="14" s="1"/>
  <c r="Q101" i="12" a="1"/>
  <c r="Q101" i="12" s="1"/>
  <c r="Q93" i="14" a="1"/>
  <c r="Q93" i="14" s="1"/>
  <c r="Q93" i="12" a="1"/>
  <c r="Q93" i="12" s="1"/>
  <c r="Q82" i="14" a="1"/>
  <c r="Q82" i="14" s="1"/>
  <c r="Q82" i="12" a="1"/>
  <c r="Q82" i="12" s="1"/>
  <c r="Q65" i="14" a="1"/>
  <c r="Q65" i="14" s="1"/>
  <c r="Q65" i="12" a="1"/>
  <c r="Q65" i="12" s="1"/>
  <c r="Q83" i="14" a="1"/>
  <c r="Q83" i="14" s="1"/>
  <c r="Q83" i="12" a="1"/>
  <c r="Q83" i="12" s="1"/>
  <c r="T111" i="14" a="1"/>
  <c r="T111" i="14" s="1"/>
  <c r="T111" i="12" a="1"/>
  <c r="T111" i="12" s="1"/>
  <c r="T107" i="14" a="1"/>
  <c r="T107" i="14" s="1"/>
  <c r="T107" i="12" a="1"/>
  <c r="T107" i="12" s="1"/>
  <c r="T103" i="14" a="1"/>
  <c r="T103" i="14" s="1"/>
  <c r="T103" i="12" a="1"/>
  <c r="T103" i="12" s="1"/>
  <c r="T99" i="14" a="1"/>
  <c r="T99" i="14" s="1"/>
  <c r="T99" i="12" a="1"/>
  <c r="T99" i="12" s="1"/>
  <c r="T95" i="14" a="1"/>
  <c r="T95" i="14" s="1"/>
  <c r="T95" i="12" a="1"/>
  <c r="T95" i="12" s="1"/>
  <c r="T91" i="14" a="1"/>
  <c r="T91" i="14" s="1"/>
  <c r="T91" i="12" a="1"/>
  <c r="T91" i="12" s="1"/>
  <c r="T87" i="14" a="1"/>
  <c r="T87" i="14" s="1"/>
  <c r="T87" i="12" a="1"/>
  <c r="T87" i="12" s="1"/>
  <c r="T83" i="14" a="1"/>
  <c r="T83" i="14" s="1"/>
  <c r="T83" i="12" a="1"/>
  <c r="T83" i="12" s="1"/>
  <c r="T79" i="14" a="1"/>
  <c r="T79" i="14" s="1"/>
  <c r="T79" i="12" a="1"/>
  <c r="T79" i="12" s="1"/>
  <c r="S75" i="14" a="1"/>
  <c r="S75" i="14" s="1"/>
  <c r="B51" i="23"/>
  <c r="S75" i="12" a="1"/>
  <c r="S75" i="12" s="1"/>
  <c r="S67" i="14" a="1"/>
  <c r="S67" i="14" s="1"/>
  <c r="S67" i="12" a="1"/>
  <c r="S67" i="12" s="1"/>
  <c r="S63" i="14" a="1"/>
  <c r="S63" i="14" s="1"/>
  <c r="S63" i="12" a="1"/>
  <c r="S63" i="12" s="1"/>
  <c r="R110" i="14" a="1"/>
  <c r="R110" i="14" s="1"/>
  <c r="R110" i="12" a="1"/>
  <c r="R110" i="12" s="1"/>
  <c r="R102" i="14" a="1"/>
  <c r="R102" i="14" s="1"/>
  <c r="R102" i="12" a="1"/>
  <c r="R102" i="12" s="1"/>
  <c r="R93" i="14" a="1"/>
  <c r="R93" i="14" s="1"/>
  <c r="R93" i="12" a="1"/>
  <c r="R93" i="12" s="1"/>
  <c r="R85" i="14" a="1"/>
  <c r="R85" i="14" s="1"/>
  <c r="R85" i="12" a="1"/>
  <c r="R85" i="12" s="1"/>
  <c r="R77" i="14" a="1"/>
  <c r="R77" i="14" s="1"/>
  <c r="R77" i="12" a="1"/>
  <c r="R77" i="12" s="1"/>
  <c r="R69" i="14" a="1"/>
  <c r="R69" i="14" s="1"/>
  <c r="R69" i="12" a="1"/>
  <c r="R69" i="12" s="1"/>
  <c r="P79" i="14" a="1"/>
  <c r="P79" i="14" s="1"/>
  <c r="P79" i="12" a="1"/>
  <c r="P79" i="12" s="1"/>
  <c r="B80" i="14" a="1"/>
  <c r="B80" i="14" s="1"/>
  <c r="W80" i="14" s="1"/>
  <c r="B80" i="12" a="1"/>
  <c r="B80" i="12" s="1"/>
  <c r="W80" i="12" s="1"/>
  <c r="D89" i="14" a="1"/>
  <c r="D89" i="14" s="1"/>
  <c r="D89" i="12" a="1"/>
  <c r="D89" i="12" s="1"/>
  <c r="E76" i="14" a="1"/>
  <c r="E76" i="14" s="1"/>
  <c r="E76" i="12" a="1"/>
  <c r="E76" i="12" s="1"/>
  <c r="I96" i="14" a="1"/>
  <c r="I96" i="14" s="1"/>
  <c r="I96" i="12" a="1"/>
  <c r="I96" i="12" s="1"/>
  <c r="B74" i="14" a="1"/>
  <c r="B74" i="14" s="1"/>
  <c r="W74" i="14" s="1"/>
  <c r="B74" i="12" a="1"/>
  <c r="B74" i="12" s="1"/>
  <c r="W74" i="12" s="1"/>
  <c r="C101" i="14" a="1"/>
  <c r="C101" i="14" s="1"/>
  <c r="C101" i="12" a="1"/>
  <c r="C101" i="12" s="1"/>
  <c r="F82" i="14" a="1"/>
  <c r="F82" i="14" s="1"/>
  <c r="F82" i="12" a="1"/>
  <c r="F82" i="12" s="1"/>
  <c r="F65" i="14" a="1"/>
  <c r="F65" i="14" s="1"/>
  <c r="F65" i="12" a="1"/>
  <c r="F65" i="12" s="1"/>
  <c r="G109" i="14" a="1"/>
  <c r="G109" i="14" s="1"/>
  <c r="G109" i="12" a="1"/>
  <c r="G109" i="12" s="1"/>
  <c r="I63" i="14" a="1"/>
  <c r="I63" i="14" s="1"/>
  <c r="I63" i="12" a="1"/>
  <c r="I63" i="12" s="1"/>
  <c r="O87" i="14" a="1"/>
  <c r="O87" i="14" s="1"/>
  <c r="O87" i="12" a="1"/>
  <c r="O87" i="12" s="1"/>
  <c r="C76" i="14" a="1"/>
  <c r="C76" i="14" s="1"/>
  <c r="C76" i="12" a="1"/>
  <c r="C76" i="12" s="1"/>
  <c r="E105" i="14" a="1"/>
  <c r="E105" i="14" s="1"/>
  <c r="E105" i="12" a="1"/>
  <c r="E105" i="12" s="1"/>
  <c r="E85" i="14" a="1"/>
  <c r="E85" i="14" s="1"/>
  <c r="E85" i="12" a="1"/>
  <c r="E85" i="12" s="1"/>
  <c r="E65" i="14" a="1"/>
  <c r="E65" i="14" s="1"/>
  <c r="E65" i="12" a="1"/>
  <c r="E65" i="12" s="1"/>
  <c r="F105" i="14" a="1"/>
  <c r="F105" i="14" s="1"/>
  <c r="F105" i="12" a="1"/>
  <c r="F105" i="12" s="1"/>
  <c r="G108" i="14" a="1"/>
  <c r="G108" i="14" s="1"/>
  <c r="G108" i="12" a="1"/>
  <c r="G108" i="12" s="1"/>
  <c r="G85" i="14" a="1"/>
  <c r="G85" i="14" s="1"/>
  <c r="G85" i="12" a="1"/>
  <c r="G85" i="12" s="1"/>
  <c r="H96" i="14" a="1"/>
  <c r="H96" i="14" s="1"/>
  <c r="X96" i="14" s="1"/>
  <c r="H96" i="12" a="1"/>
  <c r="H96" i="12" s="1"/>
  <c r="X96" i="12" s="1"/>
  <c r="I97" i="14" a="1"/>
  <c r="I97" i="14" s="1"/>
  <c r="I97" i="12" a="1"/>
  <c r="I97" i="12" s="1"/>
  <c r="J105" i="14" a="1"/>
  <c r="J105" i="14" s="1"/>
  <c r="J105" i="12" a="1"/>
  <c r="J105" i="12" s="1"/>
  <c r="K61" i="14" a="1"/>
  <c r="K61" i="14" s="1"/>
  <c r="K61" i="12" a="1"/>
  <c r="K61" i="12" s="1"/>
  <c r="Q108" i="14" a="1"/>
  <c r="Q108" i="14" s="1"/>
  <c r="Q108" i="12" a="1"/>
  <c r="Q108" i="12" s="1"/>
  <c r="Q100" i="14" a="1"/>
  <c r="Q100" i="14" s="1"/>
  <c r="Q100" i="12" a="1"/>
  <c r="Q100" i="12" s="1"/>
  <c r="Q92" i="14" a="1"/>
  <c r="Q92" i="14" s="1"/>
  <c r="Q92" i="12" a="1"/>
  <c r="Q92" i="12" s="1"/>
  <c r="Q81" i="14" a="1"/>
  <c r="Q81" i="14" s="1"/>
  <c r="Q81" i="12" a="1"/>
  <c r="Q81" i="12" s="1"/>
  <c r="Q73" i="14" a="1"/>
  <c r="Q73" i="14" s="1"/>
  <c r="Q73" i="12" a="1"/>
  <c r="Q73" i="12" s="1"/>
  <c r="Q63" i="14" a="1"/>
  <c r="Q63" i="14" s="1"/>
  <c r="Q63" i="12" a="1"/>
  <c r="Q63" i="12" s="1"/>
  <c r="Q67" i="14" a="1"/>
  <c r="Q67" i="14" s="1"/>
  <c r="Q67" i="12" a="1"/>
  <c r="Q67" i="12" s="1"/>
  <c r="S111" i="14" a="1"/>
  <c r="S111" i="14" s="1"/>
  <c r="S111" i="12" a="1"/>
  <c r="S111" i="12" s="1"/>
  <c r="S107" i="14" a="1"/>
  <c r="S107" i="14" s="1"/>
  <c r="S107" i="12" a="1"/>
  <c r="S107" i="12" s="1"/>
  <c r="S103" i="14" a="1"/>
  <c r="S103" i="14" s="1"/>
  <c r="S103" i="12" a="1"/>
  <c r="S103" i="12" s="1"/>
  <c r="S99" i="14" a="1"/>
  <c r="S99" i="14" s="1"/>
  <c r="S99" i="12" a="1"/>
  <c r="S99" i="12" s="1"/>
  <c r="S95" i="14" a="1"/>
  <c r="S95" i="14" s="1"/>
  <c r="S95" i="12" a="1"/>
  <c r="S95" i="12" s="1"/>
  <c r="S91" i="14" a="1"/>
  <c r="S91" i="14" s="1"/>
  <c r="S91" i="12" a="1"/>
  <c r="S91" i="12" s="1"/>
  <c r="S87" i="14" a="1"/>
  <c r="S87" i="14" s="1"/>
  <c r="S87" i="12" a="1"/>
  <c r="S87" i="12" s="1"/>
  <c r="S83" i="14" a="1"/>
  <c r="S83" i="14" s="1"/>
  <c r="S83" i="12" a="1"/>
  <c r="S83" i="12" s="1"/>
  <c r="S79" i="14" a="1"/>
  <c r="S79" i="14" s="1"/>
  <c r="S79" i="12" a="1"/>
  <c r="S79" i="12" s="1"/>
  <c r="T74" i="14" a="1"/>
  <c r="T74" i="14" s="1"/>
  <c r="T74" i="12" a="1"/>
  <c r="T74" i="12" s="1"/>
  <c r="T70" i="14" a="1"/>
  <c r="T70" i="14" s="1"/>
  <c r="T70" i="12" a="1"/>
  <c r="T70" i="12" s="1"/>
  <c r="T66" i="14" a="1"/>
  <c r="T66" i="14" s="1"/>
  <c r="T66" i="12" a="1"/>
  <c r="T66" i="12" s="1"/>
  <c r="T62" i="14" a="1"/>
  <c r="T62" i="14" s="1"/>
  <c r="T62" i="12" a="1"/>
  <c r="T62" i="12" s="1"/>
  <c r="R109" i="14" a="1"/>
  <c r="R109" i="14" s="1"/>
  <c r="R109" i="12" a="1"/>
  <c r="R109" i="12" s="1"/>
  <c r="R101" i="14" a="1"/>
  <c r="R101" i="14" s="1"/>
  <c r="R101" i="12" a="1"/>
  <c r="R101" i="12" s="1"/>
  <c r="R92" i="14" a="1"/>
  <c r="R92" i="14" s="1"/>
  <c r="R92" i="12" a="1"/>
  <c r="R92" i="12" s="1"/>
  <c r="R84" i="14" a="1"/>
  <c r="R84" i="14" s="1"/>
  <c r="R84" i="12" a="1"/>
  <c r="R84" i="12" s="1"/>
  <c r="R76" i="14" a="1"/>
  <c r="R76" i="14" s="1"/>
  <c r="R76" i="12" a="1"/>
  <c r="R76" i="12" s="1"/>
  <c r="R68" i="14" a="1"/>
  <c r="R68" i="14" s="1"/>
  <c r="R68" i="12" a="1"/>
  <c r="R68" i="12" s="1"/>
  <c r="J74" i="14" a="1"/>
  <c r="J74" i="14" s="1"/>
  <c r="J74" i="12" a="1"/>
  <c r="J74" i="12" s="1"/>
  <c r="D105" i="14" a="1"/>
  <c r="D105" i="14" s="1"/>
  <c r="D105" i="12" a="1"/>
  <c r="D105" i="12" s="1"/>
  <c r="I73" i="14" a="1"/>
  <c r="I73" i="14" s="1"/>
  <c r="I73" i="12" a="1"/>
  <c r="I73" i="12" s="1"/>
  <c r="L73" i="14" a="1"/>
  <c r="L73" i="14" s="1"/>
  <c r="Y73" i="14" s="1"/>
  <c r="L73" i="12" a="1"/>
  <c r="L73" i="12" s="1"/>
  <c r="Y73" i="12" s="1"/>
  <c r="M73" i="14" a="1"/>
  <c r="M73" i="14" s="1"/>
  <c r="M73" i="12" a="1"/>
  <c r="M73" i="12" s="1"/>
  <c r="N107" i="14" a="1"/>
  <c r="N107" i="14" s="1"/>
  <c r="N107" i="12" a="1"/>
  <c r="N107" i="12" s="1"/>
  <c r="N83" i="14" a="1"/>
  <c r="N83" i="14" s="1"/>
  <c r="N83" i="12" a="1"/>
  <c r="N83" i="12" s="1"/>
  <c r="N68" i="14" a="1"/>
  <c r="N68" i="14" s="1"/>
  <c r="N68" i="12" a="1"/>
  <c r="N68" i="12" s="1"/>
  <c r="O101" i="14" a="1"/>
  <c r="O101" i="14" s="1"/>
  <c r="O101" i="12" a="1"/>
  <c r="O101" i="12" s="1"/>
  <c r="O90" i="14" a="1"/>
  <c r="O90" i="14" s="1"/>
  <c r="O90" i="12" a="1"/>
  <c r="O90" i="12" s="1"/>
  <c r="O80" i="14" a="1"/>
  <c r="O80" i="14" s="1"/>
  <c r="O80" i="12" a="1"/>
  <c r="O80" i="12" s="1"/>
  <c r="O68" i="14" a="1"/>
  <c r="O68" i="14" s="1"/>
  <c r="O68" i="12" a="1"/>
  <c r="O68" i="12" s="1"/>
  <c r="C93" i="14" a="1"/>
  <c r="C93" i="14" s="1"/>
  <c r="C93" i="12" a="1"/>
  <c r="C93" i="12" s="1"/>
  <c r="E98" i="14" a="1"/>
  <c r="E98" i="14" s="1"/>
  <c r="E98" i="12" a="1"/>
  <c r="E98" i="12" s="1"/>
  <c r="E69" i="14" a="1"/>
  <c r="E69" i="14" s="1"/>
  <c r="E69" i="12" a="1"/>
  <c r="E69" i="12" s="1"/>
  <c r="F109" i="14" a="1"/>
  <c r="F109" i="14" s="1"/>
  <c r="F109" i="12" a="1"/>
  <c r="F109" i="12" s="1"/>
  <c r="I91" i="14" a="1"/>
  <c r="I91" i="14" s="1"/>
  <c r="I91" i="12" a="1"/>
  <c r="I91" i="12" s="1"/>
  <c r="L63" i="14" a="1"/>
  <c r="L63" i="14" s="1"/>
  <c r="Y63" i="14" s="1"/>
  <c r="L63" i="12" a="1"/>
  <c r="L63" i="12" s="1"/>
  <c r="Y63" i="12" s="1"/>
  <c r="O79" i="14" a="1"/>
  <c r="O79" i="14" s="1"/>
  <c r="O79" i="12" a="1"/>
  <c r="O79" i="12" s="1"/>
  <c r="C81" i="14" a="1"/>
  <c r="C81" i="14" s="1"/>
  <c r="C81" i="12" a="1"/>
  <c r="C81" i="12" s="1"/>
  <c r="C69" i="14" a="1"/>
  <c r="C69" i="14" s="1"/>
  <c r="C69" i="12" a="1"/>
  <c r="C69" i="12" s="1"/>
  <c r="C64" i="14" a="1"/>
  <c r="C64" i="14" s="1"/>
  <c r="C64" i="12" a="1"/>
  <c r="C64" i="12" s="1"/>
  <c r="D80" i="14" a="1"/>
  <c r="D80" i="14" s="1"/>
  <c r="D80" i="12" a="1"/>
  <c r="D80" i="12" s="1"/>
  <c r="F85" i="14" a="1"/>
  <c r="F85" i="14" s="1"/>
  <c r="F85" i="12" a="1"/>
  <c r="F85" i="12" s="1"/>
  <c r="G101" i="14" a="1"/>
  <c r="G101" i="14" s="1"/>
  <c r="G101" i="12" a="1"/>
  <c r="G101" i="12" s="1"/>
  <c r="G96" i="14" a="1"/>
  <c r="G96" i="14" s="1"/>
  <c r="G96" i="12" a="1"/>
  <c r="G96" i="12" s="1"/>
  <c r="I89" i="14" a="1"/>
  <c r="I89" i="14" s="1"/>
  <c r="I89" i="12" a="1"/>
  <c r="I89" i="12" s="1"/>
  <c r="J85" i="14" a="1"/>
  <c r="J85" i="14" s="1"/>
  <c r="J85" i="12" a="1"/>
  <c r="J85" i="12" s="1"/>
  <c r="K93" i="14" a="1"/>
  <c r="K93" i="14" s="1"/>
  <c r="K93" i="12" a="1"/>
  <c r="K93" i="12" s="1"/>
  <c r="K88" i="14" a="1"/>
  <c r="K88" i="14" s="1"/>
  <c r="K88" i="12" a="1"/>
  <c r="K88" i="12" s="1"/>
  <c r="K76" i="14" a="1"/>
  <c r="K76" i="14" s="1"/>
  <c r="K76" i="12" a="1"/>
  <c r="K76" i="12" s="1"/>
  <c r="K69" i="14" a="1"/>
  <c r="K69" i="14" s="1"/>
  <c r="K69" i="12" a="1"/>
  <c r="K69" i="12" s="1"/>
  <c r="K64" i="14" a="1"/>
  <c r="K64" i="14" s="1"/>
  <c r="K64" i="12" a="1"/>
  <c r="K64" i="12" s="1"/>
  <c r="O94" i="14" a="1"/>
  <c r="O94" i="14" s="1"/>
  <c r="O94" i="12" a="1"/>
  <c r="O94" i="12" s="1"/>
  <c r="Q107" i="14" a="1"/>
  <c r="Q107" i="14" s="1"/>
  <c r="Q107" i="12" a="1"/>
  <c r="Q107" i="12" s="1"/>
  <c r="Q99" i="14" a="1"/>
  <c r="Q99" i="14" s="1"/>
  <c r="Q99" i="12" a="1"/>
  <c r="Q99" i="12" s="1"/>
  <c r="Q90" i="14" a="1"/>
  <c r="Q90" i="14" s="1"/>
  <c r="Q90" i="12" a="1"/>
  <c r="Q90" i="12" s="1"/>
  <c r="Q80" i="14" a="1"/>
  <c r="Q80" i="14" s="1"/>
  <c r="Q80" i="12" a="1"/>
  <c r="Q80" i="12" s="1"/>
  <c r="Q72" i="14" a="1"/>
  <c r="Q72" i="14" s="1"/>
  <c r="Q72" i="12" a="1"/>
  <c r="Q72" i="12" s="1"/>
  <c r="Q62" i="14" a="1"/>
  <c r="Q62" i="14" s="1"/>
  <c r="Q62" i="12" a="1"/>
  <c r="Q62" i="12" s="1"/>
  <c r="T110" i="14" a="1"/>
  <c r="T110" i="14" s="1"/>
  <c r="T110" i="12" a="1"/>
  <c r="T110" i="12" s="1"/>
  <c r="T106" i="14" a="1"/>
  <c r="T106" i="14" s="1"/>
  <c r="T106" i="12" a="1"/>
  <c r="T106" i="12" s="1"/>
  <c r="T102" i="14" a="1"/>
  <c r="T102" i="14" s="1"/>
  <c r="T102" i="12" a="1"/>
  <c r="T102" i="12" s="1"/>
  <c r="T98" i="14" a="1"/>
  <c r="T98" i="14" s="1"/>
  <c r="T98" i="12" a="1"/>
  <c r="T98" i="12" s="1"/>
  <c r="T94" i="14" a="1"/>
  <c r="T94" i="14" s="1"/>
  <c r="T94" i="12" a="1"/>
  <c r="T94" i="12" s="1"/>
  <c r="T90" i="14" a="1"/>
  <c r="T90" i="14" s="1"/>
  <c r="T90" i="12" a="1"/>
  <c r="T90" i="12" s="1"/>
  <c r="T86" i="14" a="1"/>
  <c r="T86" i="14" s="1"/>
  <c r="T86" i="12" a="1"/>
  <c r="T86" i="12" s="1"/>
  <c r="T82" i="14" a="1"/>
  <c r="T82" i="14" s="1"/>
  <c r="T82" i="12" a="1"/>
  <c r="T82" i="12" s="1"/>
  <c r="T78" i="14" a="1"/>
  <c r="T78" i="14" s="1"/>
  <c r="T78" i="12" a="1"/>
  <c r="T78" i="12" s="1"/>
  <c r="S74" i="14" a="1"/>
  <c r="S74" i="14" s="1"/>
  <c r="S74" i="12" a="1"/>
  <c r="S74" i="12" s="1"/>
  <c r="S70" i="14" a="1"/>
  <c r="S70" i="14" s="1"/>
  <c r="S70" i="12" a="1"/>
  <c r="S70" i="12" s="1"/>
  <c r="S66" i="14" a="1"/>
  <c r="S66" i="14" s="1"/>
  <c r="S66" i="12" a="1"/>
  <c r="S66" i="12" s="1"/>
  <c r="S62" i="14" a="1"/>
  <c r="S62" i="14" s="1"/>
  <c r="S62" i="12" a="1"/>
  <c r="S62" i="12" s="1"/>
  <c r="R91" i="14" a="1"/>
  <c r="R91" i="14" s="1"/>
  <c r="R91" i="12" a="1"/>
  <c r="R91" i="12" s="1"/>
  <c r="R83" i="14" a="1"/>
  <c r="R83" i="14" s="1"/>
  <c r="R83" i="12" a="1"/>
  <c r="R83" i="12" s="1"/>
  <c r="R75" i="14" a="1"/>
  <c r="R75" i="14" s="1"/>
  <c r="B50" i="23"/>
  <c r="R75" i="12" a="1"/>
  <c r="R75" i="12" s="1"/>
  <c r="R67" i="14" a="1"/>
  <c r="R67" i="14" s="1"/>
  <c r="R67" i="12" a="1"/>
  <c r="R67" i="12" s="1"/>
  <c r="P64" i="14" a="1"/>
  <c r="P64" i="14" s="1"/>
  <c r="P64" i="12" a="1"/>
  <c r="P64" i="12" s="1"/>
  <c r="C96" i="14" a="1"/>
  <c r="C96" i="14" s="1"/>
  <c r="C96" i="12" a="1"/>
  <c r="C96" i="12" s="1"/>
  <c r="D97" i="14" a="1"/>
  <c r="D97" i="14" s="1"/>
  <c r="D97" i="12" a="1"/>
  <c r="D97" i="12" s="1"/>
  <c r="D69" i="14" a="1"/>
  <c r="D69" i="14" s="1"/>
  <c r="D69" i="12" a="1"/>
  <c r="D69" i="12" s="1"/>
  <c r="F80" i="14" a="1"/>
  <c r="F80" i="14" s="1"/>
  <c r="F80" i="12" a="1"/>
  <c r="F80" i="12" s="1"/>
  <c r="H87" i="14" a="1"/>
  <c r="H87" i="14" s="1"/>
  <c r="X87" i="14" s="1"/>
  <c r="H87" i="12" a="1"/>
  <c r="H87" i="12" s="1"/>
  <c r="X87" i="12" s="1"/>
  <c r="J83" i="14" a="1"/>
  <c r="J83" i="14" s="1"/>
  <c r="J83" i="12" a="1"/>
  <c r="J83" i="12" s="1"/>
  <c r="L90" i="14" a="1"/>
  <c r="L90" i="14" s="1"/>
  <c r="Y90" i="14" s="1"/>
  <c r="L90" i="12" a="1"/>
  <c r="L90" i="12" s="1"/>
  <c r="Y90" i="12" s="1"/>
  <c r="F81" i="14" a="1"/>
  <c r="F81" i="14" s="1"/>
  <c r="F81" i="12" a="1"/>
  <c r="F81" i="12" s="1"/>
  <c r="I103" i="14" a="1"/>
  <c r="I103" i="14" s="1"/>
  <c r="I103" i="12" a="1"/>
  <c r="I103" i="12" s="1"/>
  <c r="K80" i="14" a="1"/>
  <c r="K80" i="14" s="1"/>
  <c r="K80" i="12" a="1"/>
  <c r="K80" i="12" s="1"/>
  <c r="K73" i="14" a="1"/>
  <c r="K73" i="14" s="1"/>
  <c r="K73" i="12" a="1"/>
  <c r="K73" i="12" s="1"/>
  <c r="N64" i="14" a="1"/>
  <c r="N64" i="14" s="1"/>
  <c r="N64" i="12" a="1"/>
  <c r="N64" i="12" s="1"/>
  <c r="O72" i="14" a="1"/>
  <c r="O72" i="14" s="1"/>
  <c r="O72" i="12" a="1"/>
  <c r="O72" i="12" s="1"/>
  <c r="C61" i="14" a="1"/>
  <c r="C61" i="14" s="1"/>
  <c r="C61" i="12" a="1"/>
  <c r="C61" i="12" s="1"/>
  <c r="C92" i="14" a="1"/>
  <c r="C92" i="14" s="1"/>
  <c r="C92" i="12" a="1"/>
  <c r="C92" i="12" s="1"/>
  <c r="D108" i="14" a="1"/>
  <c r="D108" i="14" s="1"/>
  <c r="D108" i="12" a="1"/>
  <c r="D108" i="12" s="1"/>
  <c r="E77" i="14" a="1"/>
  <c r="E77" i="14" s="1"/>
  <c r="E77" i="12" a="1"/>
  <c r="E77" i="12" s="1"/>
  <c r="F97" i="14" a="1"/>
  <c r="F97" i="14" s="1"/>
  <c r="F97" i="12" a="1"/>
  <c r="F97" i="12" s="1"/>
  <c r="F77" i="14" a="1"/>
  <c r="F77" i="14" s="1"/>
  <c r="F77" i="12" a="1"/>
  <c r="F77" i="12" s="1"/>
  <c r="G77" i="14" a="1"/>
  <c r="G77" i="14" s="1"/>
  <c r="G77" i="12" a="1"/>
  <c r="G77" i="12" s="1"/>
  <c r="G65" i="14" a="1"/>
  <c r="G65" i="14" s="1"/>
  <c r="G65" i="12" a="1"/>
  <c r="G65" i="12" s="1"/>
  <c r="J97" i="14" a="1"/>
  <c r="J97" i="14" s="1"/>
  <c r="J97" i="12" a="1"/>
  <c r="J97" i="12" s="1"/>
  <c r="K105" i="14" a="1"/>
  <c r="K105" i="14" s="1"/>
  <c r="K105" i="12" a="1"/>
  <c r="K105" i="12" s="1"/>
  <c r="K81" i="14" a="1"/>
  <c r="K81" i="14" s="1"/>
  <c r="K81" i="12" a="1"/>
  <c r="K81" i="12" s="1"/>
  <c r="Q106" i="14" a="1"/>
  <c r="Q106" i="14" s="1"/>
  <c r="Q106" i="12" a="1"/>
  <c r="Q106" i="12" s="1"/>
  <c r="Q98" i="14" a="1"/>
  <c r="Q98" i="14" s="1"/>
  <c r="Q98" i="12" a="1"/>
  <c r="Q98" i="12" s="1"/>
  <c r="Q89" i="14" a="1"/>
  <c r="Q89" i="14" s="1"/>
  <c r="Q89" i="12" a="1"/>
  <c r="Q89" i="12" s="1"/>
  <c r="Q79" i="14" a="1"/>
  <c r="Q79" i="14" s="1"/>
  <c r="Q79" i="12" a="1"/>
  <c r="Q79" i="12" s="1"/>
  <c r="Q71" i="14" a="1"/>
  <c r="Q71" i="14" s="1"/>
  <c r="Q71" i="12" a="1"/>
  <c r="Q71" i="12" s="1"/>
  <c r="Q87" i="14" a="1"/>
  <c r="Q87" i="14" s="1"/>
  <c r="Q87" i="12" a="1"/>
  <c r="Q87" i="12" s="1"/>
  <c r="S110" i="14" a="1"/>
  <c r="S110" i="14" s="1"/>
  <c r="S110" i="12" a="1"/>
  <c r="S110" i="12" s="1"/>
  <c r="S106" i="14" a="1"/>
  <c r="S106" i="14" s="1"/>
  <c r="S106" i="12" a="1"/>
  <c r="S106" i="12" s="1"/>
  <c r="S102" i="14" a="1"/>
  <c r="S102" i="14" s="1"/>
  <c r="S102" i="12" a="1"/>
  <c r="S102" i="12" s="1"/>
  <c r="S98" i="14" a="1"/>
  <c r="S98" i="14" s="1"/>
  <c r="S98" i="12" a="1"/>
  <c r="S98" i="12" s="1"/>
  <c r="S94" i="14" a="1"/>
  <c r="S94" i="14" s="1"/>
  <c r="S94" i="12" a="1"/>
  <c r="S94" i="12" s="1"/>
  <c r="S90" i="14" a="1"/>
  <c r="S90" i="14" s="1"/>
  <c r="S90" i="12" a="1"/>
  <c r="S90" i="12" s="1"/>
  <c r="S86" i="14" a="1"/>
  <c r="S86" i="14" s="1"/>
  <c r="S86" i="12" a="1"/>
  <c r="S86" i="12" s="1"/>
  <c r="S82" i="14" a="1"/>
  <c r="S82" i="14" s="1"/>
  <c r="S82" i="12" a="1"/>
  <c r="S82" i="12" s="1"/>
  <c r="S78" i="14" a="1"/>
  <c r="S78" i="14" s="1"/>
  <c r="S78" i="12" a="1"/>
  <c r="S78" i="12" s="1"/>
  <c r="T73" i="14" a="1"/>
  <c r="T73" i="14" s="1"/>
  <c r="T73" i="12" a="1"/>
  <c r="T73" i="12" s="1"/>
  <c r="T69" i="14" a="1"/>
  <c r="T69" i="14" s="1"/>
  <c r="T69" i="12" a="1"/>
  <c r="T69" i="12" s="1"/>
  <c r="T65" i="14" a="1"/>
  <c r="T65" i="14" s="1"/>
  <c r="T65" i="12" a="1"/>
  <c r="T65" i="12" s="1"/>
  <c r="R107" i="14" a="1"/>
  <c r="R107" i="14" s="1"/>
  <c r="R107" i="12" a="1"/>
  <c r="R107" i="12" s="1"/>
  <c r="R99" i="14" a="1"/>
  <c r="R99" i="14" s="1"/>
  <c r="R99" i="12" a="1"/>
  <c r="R99" i="12" s="1"/>
  <c r="R90" i="14" a="1"/>
  <c r="R90" i="14" s="1"/>
  <c r="R90" i="12" a="1"/>
  <c r="R90" i="12" s="1"/>
  <c r="R82" i="14" a="1"/>
  <c r="R82" i="14" s="1"/>
  <c r="R82" i="12" a="1"/>
  <c r="R82" i="12" s="1"/>
  <c r="R74" i="14" a="1"/>
  <c r="R74" i="14" s="1"/>
  <c r="R74" i="12" a="1"/>
  <c r="R74" i="12" s="1"/>
  <c r="R66" i="14" a="1"/>
  <c r="R66" i="14" s="1"/>
  <c r="R66" i="12" a="1"/>
  <c r="R66" i="12" s="1"/>
  <c r="I64" i="14" a="1"/>
  <c r="I64" i="14" s="1"/>
  <c r="I64" i="12" a="1"/>
  <c r="I64" i="12" s="1"/>
  <c r="F69" i="14" a="1"/>
  <c r="F69" i="14" s="1"/>
  <c r="F69" i="12" a="1"/>
  <c r="F69" i="12" s="1"/>
  <c r="I101" i="14" a="1"/>
  <c r="I101" i="14" s="1"/>
  <c r="I101" i="12" a="1"/>
  <c r="I101" i="12" s="1"/>
  <c r="I81" i="14" a="1"/>
  <c r="I81" i="14" s="1"/>
  <c r="I81" i="12" a="1"/>
  <c r="I81" i="12" s="1"/>
  <c r="J109" i="14" a="1"/>
  <c r="J109" i="14" s="1"/>
  <c r="J109" i="12" a="1"/>
  <c r="J109" i="12" s="1"/>
  <c r="K97" i="14" a="1"/>
  <c r="K97" i="14" s="1"/>
  <c r="K97" i="12" a="1"/>
  <c r="K97" i="12" s="1"/>
  <c r="K92" i="14" a="1"/>
  <c r="K92" i="14" s="1"/>
  <c r="K92" i="12" a="1"/>
  <c r="K92" i="12" s="1"/>
  <c r="K68" i="14" a="1"/>
  <c r="K68" i="14" s="1"/>
  <c r="K68" i="12" a="1"/>
  <c r="K68" i="12" s="1"/>
  <c r="O106" i="14" a="1"/>
  <c r="O106" i="14" s="1"/>
  <c r="O106" i="12" a="1"/>
  <c r="O106" i="12" s="1"/>
  <c r="O78" i="14" a="1"/>
  <c r="O78" i="14" s="1"/>
  <c r="O78" i="12" a="1"/>
  <c r="O78" i="12" s="1"/>
  <c r="Q105" i="14" a="1"/>
  <c r="Q105" i="14" s="1"/>
  <c r="Q105" i="12" a="1"/>
  <c r="Q105" i="12" s="1"/>
  <c r="Q97" i="14" a="1"/>
  <c r="Q97" i="14" s="1"/>
  <c r="Q97" i="12" a="1"/>
  <c r="Q97" i="12" s="1"/>
  <c r="Q88" i="14" a="1"/>
  <c r="Q88" i="14" s="1"/>
  <c r="Q88" i="12" a="1"/>
  <c r="Q88" i="12" s="1"/>
  <c r="Q70" i="14" a="1"/>
  <c r="Q70" i="14" s="1"/>
  <c r="Q70" i="12" a="1"/>
  <c r="Q70" i="12" s="1"/>
  <c r="T109" i="14" a="1"/>
  <c r="T109" i="14" s="1"/>
  <c r="T109" i="12" a="1"/>
  <c r="T109" i="12" s="1"/>
  <c r="T105" i="14" a="1"/>
  <c r="T105" i="14" s="1"/>
  <c r="T105" i="12" a="1"/>
  <c r="T105" i="12" s="1"/>
  <c r="T101" i="14" a="1"/>
  <c r="T101" i="14" s="1"/>
  <c r="T101" i="12" a="1"/>
  <c r="T101" i="12" s="1"/>
  <c r="T97" i="14" a="1"/>
  <c r="T97" i="14" s="1"/>
  <c r="T97" i="12" a="1"/>
  <c r="T97" i="12" s="1"/>
  <c r="T93" i="14" a="1"/>
  <c r="T93" i="14" s="1"/>
  <c r="T93" i="12" a="1"/>
  <c r="T93" i="12" s="1"/>
  <c r="T89" i="14" a="1"/>
  <c r="T89" i="14" s="1"/>
  <c r="T89" i="12" a="1"/>
  <c r="T89" i="12" s="1"/>
  <c r="T85" i="14" a="1"/>
  <c r="T85" i="14" s="1"/>
  <c r="T85" i="12" a="1"/>
  <c r="T85" i="12" s="1"/>
  <c r="T81" i="14" a="1"/>
  <c r="T81" i="14" s="1"/>
  <c r="T81" i="12" a="1"/>
  <c r="T81" i="12" s="1"/>
  <c r="S77" i="14" a="1"/>
  <c r="S77" i="14" s="1"/>
  <c r="S77" i="12" a="1"/>
  <c r="S77" i="12" s="1"/>
  <c r="S73" i="14" a="1"/>
  <c r="S73" i="14" s="1"/>
  <c r="S73" i="12" a="1"/>
  <c r="S73" i="12" s="1"/>
  <c r="S69" i="14" a="1"/>
  <c r="S69" i="14" s="1"/>
  <c r="S69" i="12" a="1"/>
  <c r="S69" i="12" s="1"/>
  <c r="S65" i="14" a="1"/>
  <c r="S65" i="14" s="1"/>
  <c r="S65" i="12" a="1"/>
  <c r="S65" i="12" s="1"/>
  <c r="R106" i="14" a="1"/>
  <c r="R106" i="14" s="1"/>
  <c r="R106" i="12" a="1"/>
  <c r="R106" i="12" s="1"/>
  <c r="R98" i="14" a="1"/>
  <c r="R98" i="14" s="1"/>
  <c r="R98" i="12" a="1"/>
  <c r="R98" i="12" s="1"/>
  <c r="R89" i="14" a="1"/>
  <c r="R89" i="14" s="1"/>
  <c r="R89" i="12" a="1"/>
  <c r="R89" i="12" s="1"/>
  <c r="R81" i="14" a="1"/>
  <c r="R81" i="14" s="1"/>
  <c r="R81" i="12" a="1"/>
  <c r="R81" i="12" s="1"/>
  <c r="R73" i="14" a="1"/>
  <c r="R73" i="14" s="1"/>
  <c r="R73" i="12" a="1"/>
  <c r="R73" i="12" s="1"/>
  <c r="R65" i="14" a="1"/>
  <c r="R65" i="14" s="1"/>
  <c r="R65" i="12" a="1"/>
  <c r="R65" i="12" s="1"/>
  <c r="P110" i="14" a="1"/>
  <c r="P110" i="14" s="1"/>
  <c r="P110" i="12" a="1"/>
  <c r="P110" i="12" s="1"/>
  <c r="P103" i="14" a="1"/>
  <c r="P103" i="14" s="1"/>
  <c r="P103" i="12" a="1"/>
  <c r="P103" i="12" s="1"/>
  <c r="P89" i="14" a="1"/>
  <c r="P89" i="14" s="1"/>
  <c r="P89" i="12" a="1"/>
  <c r="P89" i="12" s="1"/>
  <c r="B66" i="14" a="1"/>
  <c r="B66" i="14" s="1"/>
  <c r="W66" i="14" s="1"/>
  <c r="B66" i="12" a="1"/>
  <c r="B66" i="12" s="1"/>
  <c r="W66" i="12" s="1"/>
  <c r="H97" i="14" a="1"/>
  <c r="H97" i="14" s="1"/>
  <c r="X97" i="14" s="1"/>
  <c r="H97" i="12" a="1"/>
  <c r="H97" i="12" s="1"/>
  <c r="X97" i="12" s="1"/>
  <c r="J104" i="14" a="1"/>
  <c r="J104" i="14" s="1"/>
  <c r="J104" i="12" a="1"/>
  <c r="J104" i="12" s="1"/>
  <c r="K94" i="14" a="1"/>
  <c r="K94" i="14" s="1"/>
  <c r="K94" i="12" a="1"/>
  <c r="K94" i="12" s="1"/>
  <c r="K66" i="14" a="1"/>
  <c r="K66" i="14" s="1"/>
  <c r="K66" i="12" a="1"/>
  <c r="K66" i="12" s="1"/>
  <c r="L83" i="14" a="1"/>
  <c r="L83" i="14" s="1"/>
  <c r="Y83" i="14" s="1"/>
  <c r="L83" i="12" a="1"/>
  <c r="L83" i="12" s="1"/>
  <c r="Y83" i="12" s="1"/>
  <c r="M106" i="14" a="1"/>
  <c r="M106" i="14" s="1"/>
  <c r="M106" i="12" a="1"/>
  <c r="M106" i="12" s="1"/>
  <c r="M74" i="14" a="1"/>
  <c r="M74" i="14" s="1"/>
  <c r="M74" i="12" a="1"/>
  <c r="M74" i="12" s="1"/>
  <c r="F79" i="14" a="1"/>
  <c r="F79" i="14" s="1"/>
  <c r="F79" i="12" a="1"/>
  <c r="F79" i="12" s="1"/>
  <c r="G87" i="14" a="1"/>
  <c r="G87" i="14" s="1"/>
  <c r="G87" i="12" a="1"/>
  <c r="G87" i="12" s="1"/>
  <c r="H105" i="14" a="1"/>
  <c r="H105" i="14" s="1"/>
  <c r="X105" i="14" s="1"/>
  <c r="H105" i="12" a="1"/>
  <c r="H105" i="12" s="1"/>
  <c r="X105" i="12" s="1"/>
  <c r="I108" i="14" a="1"/>
  <c r="I108" i="14" s="1"/>
  <c r="I108" i="12" a="1"/>
  <c r="I108" i="12" s="1"/>
  <c r="J103" i="14" a="1"/>
  <c r="J103" i="14" s="1"/>
  <c r="J103" i="12" a="1"/>
  <c r="J103" i="12" s="1"/>
  <c r="J64" i="14" a="1"/>
  <c r="J64" i="14" s="1"/>
  <c r="J64" i="12" a="1"/>
  <c r="J64" i="12" s="1"/>
  <c r="K62" i="14" a="1"/>
  <c r="K62" i="14" s="1"/>
  <c r="K62" i="12" a="1"/>
  <c r="K62" i="12" s="1"/>
  <c r="L62" i="14" a="1"/>
  <c r="L62" i="14" s="1"/>
  <c r="Y62" i="14" s="1"/>
  <c r="L62" i="12" a="1"/>
  <c r="L62" i="12" s="1"/>
  <c r="Y62" i="12" s="1"/>
  <c r="M97" i="14" a="1"/>
  <c r="M97" i="14" s="1"/>
  <c r="M97" i="12" a="1"/>
  <c r="M97" i="12" s="1"/>
  <c r="M81" i="14" a="1"/>
  <c r="M81" i="14" s="1"/>
  <c r="M81" i="12" a="1"/>
  <c r="M81" i="12" s="1"/>
  <c r="N75" i="14" a="1"/>
  <c r="N75" i="14" s="1"/>
  <c r="B46" i="23"/>
  <c r="N75" i="12" a="1"/>
  <c r="N75" i="12" s="1"/>
  <c r="P109" i="14" a="1"/>
  <c r="P109" i="14" s="1"/>
  <c r="P109" i="12" a="1"/>
  <c r="P109" i="12" s="1"/>
  <c r="P95" i="14" a="1"/>
  <c r="P95" i="14" s="1"/>
  <c r="P95" i="12" a="1"/>
  <c r="P95" i="12" s="1"/>
  <c r="P85" i="14" a="1"/>
  <c r="P85" i="14" s="1"/>
  <c r="P85" i="12" a="1"/>
  <c r="P85" i="12" s="1"/>
  <c r="P71" i="14" a="1"/>
  <c r="P71" i="14" s="1"/>
  <c r="P71" i="12" a="1"/>
  <c r="P71" i="12" s="1"/>
  <c r="B61" i="14" a="1"/>
  <c r="B61" i="14" s="1"/>
  <c r="W61" i="14" s="1"/>
  <c r="B61" i="12" a="1"/>
  <c r="B61" i="12" s="1"/>
  <c r="W61" i="12" s="1"/>
  <c r="B76" i="14" a="1"/>
  <c r="B76" i="14" s="1"/>
  <c r="W76" i="14" s="1"/>
  <c r="B76" i="12" a="1"/>
  <c r="B76" i="12" s="1"/>
  <c r="W76" i="12" s="1"/>
  <c r="C94" i="14" a="1"/>
  <c r="C94" i="14" s="1"/>
  <c r="C94" i="12" a="1"/>
  <c r="C94" i="12" s="1"/>
  <c r="D104" i="14" a="1"/>
  <c r="D104" i="14" s="1"/>
  <c r="D104" i="12" a="1"/>
  <c r="D104" i="12" s="1"/>
  <c r="D87" i="14" a="1"/>
  <c r="D87" i="14" s="1"/>
  <c r="D87" i="12" a="1"/>
  <c r="D87" i="12" s="1"/>
  <c r="E108" i="14" a="1"/>
  <c r="E108" i="14" s="1"/>
  <c r="E108" i="12" a="1"/>
  <c r="E108" i="12" s="1"/>
  <c r="E74" i="14" a="1"/>
  <c r="E74" i="14" s="1"/>
  <c r="E74" i="12" a="1"/>
  <c r="E74" i="12" s="1"/>
  <c r="F91" i="14" a="1"/>
  <c r="F91" i="14" s="1"/>
  <c r="F91" i="12" a="1"/>
  <c r="F91" i="12" s="1"/>
  <c r="G99" i="14" a="1"/>
  <c r="G99" i="14" s="1"/>
  <c r="G99" i="12" a="1"/>
  <c r="G99" i="12" s="1"/>
  <c r="G74" i="14" a="1"/>
  <c r="G74" i="14" s="1"/>
  <c r="G74" i="12" a="1"/>
  <c r="G74" i="12" s="1"/>
  <c r="H104" i="14" a="1"/>
  <c r="H104" i="14" s="1"/>
  <c r="X104" i="14" s="1"/>
  <c r="H104" i="12" a="1"/>
  <c r="H104" i="12" s="1"/>
  <c r="X104" i="12" s="1"/>
  <c r="H74" i="14" a="1"/>
  <c r="H74" i="14" s="1"/>
  <c r="X74" i="14" s="1"/>
  <c r="H74" i="12" a="1"/>
  <c r="H74" i="12" s="1"/>
  <c r="X74" i="12" s="1"/>
  <c r="I80" i="14" a="1"/>
  <c r="I80" i="14" s="1"/>
  <c r="I80" i="12" a="1"/>
  <c r="I80" i="12" s="1"/>
  <c r="J102" i="14" a="1"/>
  <c r="J102" i="14" s="1"/>
  <c r="J102" i="12" a="1"/>
  <c r="J102" i="12" s="1"/>
  <c r="K75" i="14" a="1"/>
  <c r="K75" i="14" s="1"/>
  <c r="B43" i="23"/>
  <c r="K75" i="12" a="1"/>
  <c r="K75" i="12" s="1"/>
  <c r="P88" i="14" a="1"/>
  <c r="P88" i="14" s="1"/>
  <c r="P88" i="12" a="1"/>
  <c r="P88" i="12" s="1"/>
  <c r="C91" i="14" a="1"/>
  <c r="C91" i="14" s="1"/>
  <c r="C91" i="12" a="1"/>
  <c r="C91" i="12" s="1"/>
  <c r="D103" i="14" a="1"/>
  <c r="D103" i="14" s="1"/>
  <c r="D103" i="12" a="1"/>
  <c r="D103" i="12" s="1"/>
  <c r="E107" i="14" a="1"/>
  <c r="E107" i="14" s="1"/>
  <c r="E107" i="12" a="1"/>
  <c r="E107" i="12" s="1"/>
  <c r="E62" i="14" a="1"/>
  <c r="E62" i="14" s="1"/>
  <c r="E62" i="12" a="1"/>
  <c r="E62" i="12" s="1"/>
  <c r="H61" i="14" a="1"/>
  <c r="H61" i="14" s="1"/>
  <c r="X61" i="14" s="1"/>
  <c r="H61" i="12" a="1"/>
  <c r="H61" i="12" s="1"/>
  <c r="X61" i="12" s="1"/>
  <c r="L89" i="14" a="1"/>
  <c r="L89" i="14" s="1"/>
  <c r="Y89" i="14" s="1"/>
  <c r="L89" i="12" a="1"/>
  <c r="L89" i="12" s="1"/>
  <c r="Y89" i="12" s="1"/>
  <c r="E97" i="14" a="1"/>
  <c r="E97" i="14" s="1"/>
  <c r="E97" i="12" a="1"/>
  <c r="E97" i="12" s="1"/>
  <c r="E90" i="14" a="1"/>
  <c r="E90" i="14" s="1"/>
  <c r="E90" i="12" a="1"/>
  <c r="E90" i="12" s="1"/>
  <c r="F74" i="14" a="1"/>
  <c r="F74" i="14" s="1"/>
  <c r="F74" i="12" a="1"/>
  <c r="F74" i="12" s="1"/>
  <c r="I67" i="14" a="1"/>
  <c r="I67" i="14" s="1"/>
  <c r="I67" i="12" a="1"/>
  <c r="I67" i="12" s="1"/>
  <c r="O99" i="14" a="1"/>
  <c r="O99" i="14" s="1"/>
  <c r="O99" i="12" a="1"/>
  <c r="O99" i="12" s="1"/>
  <c r="C105" i="14" a="1"/>
  <c r="C105" i="14" s="1"/>
  <c r="C105" i="12" a="1"/>
  <c r="C105" i="12" s="1"/>
  <c r="C85" i="14" a="1"/>
  <c r="C85" i="14" s="1"/>
  <c r="C85" i="12" a="1"/>
  <c r="C85" i="12" s="1"/>
  <c r="C68" i="14" a="1"/>
  <c r="C68" i="14" s="1"/>
  <c r="C68" i="12" a="1"/>
  <c r="C68" i="12" s="1"/>
  <c r="D100" i="14" a="1"/>
  <c r="D100" i="14" s="1"/>
  <c r="D100" i="12" a="1"/>
  <c r="D100" i="12" s="1"/>
  <c r="D72" i="14" a="1"/>
  <c r="D72" i="14" s="1"/>
  <c r="D72" i="12" a="1"/>
  <c r="D72" i="12" s="1"/>
  <c r="E109" i="14" a="1"/>
  <c r="E109" i="14" s="1"/>
  <c r="E109" i="12" a="1"/>
  <c r="E109" i="12" s="1"/>
  <c r="G61" i="14" a="1"/>
  <c r="G61" i="14" s="1"/>
  <c r="G61" i="12" a="1"/>
  <c r="G61" i="12" s="1"/>
  <c r="G100" i="14" a="1"/>
  <c r="G100" i="14" s="1"/>
  <c r="G100" i="12" a="1"/>
  <c r="G100" i="12" s="1"/>
  <c r="G89" i="14" a="1"/>
  <c r="G89" i="14" s="1"/>
  <c r="G89" i="12" a="1"/>
  <c r="G89" i="12" s="1"/>
  <c r="B88" i="14" a="1"/>
  <c r="B88" i="14" s="1"/>
  <c r="W88" i="14" s="1"/>
  <c r="B88" i="12" a="1"/>
  <c r="B88" i="12" s="1"/>
  <c r="W88" i="12" s="1"/>
  <c r="B72" i="14" a="1"/>
  <c r="B72" i="14" s="1"/>
  <c r="W72" i="14" s="1"/>
  <c r="B72" i="12" a="1"/>
  <c r="B72" i="12" s="1"/>
  <c r="W72" i="12" s="1"/>
  <c r="C102" i="14" a="1"/>
  <c r="C102" i="14" s="1"/>
  <c r="C102" i="12" a="1"/>
  <c r="C102" i="12" s="1"/>
  <c r="C90" i="14" a="1"/>
  <c r="C90" i="14" s="1"/>
  <c r="C90" i="12" a="1"/>
  <c r="C90" i="12" s="1"/>
  <c r="C75" i="14" a="1"/>
  <c r="C75" i="14" s="1"/>
  <c r="B35" i="23"/>
  <c r="C75" i="12" a="1"/>
  <c r="C75" i="12" s="1"/>
  <c r="D111" i="14" a="1"/>
  <c r="D111" i="14" s="1"/>
  <c r="D111" i="12" a="1"/>
  <c r="D111" i="12" s="1"/>
  <c r="D102" i="14" a="1"/>
  <c r="D102" i="14" s="1"/>
  <c r="D102" i="12" a="1"/>
  <c r="D102" i="12" s="1"/>
  <c r="D93" i="14" a="1"/>
  <c r="D93" i="14" s="1"/>
  <c r="D93" i="12" a="1"/>
  <c r="D93" i="12" s="1"/>
  <c r="D85" i="14" a="1"/>
  <c r="D85" i="14" s="1"/>
  <c r="D85" i="12" a="1"/>
  <c r="D85" i="12" s="1"/>
  <c r="D74" i="14" a="1"/>
  <c r="D74" i="14" s="1"/>
  <c r="D74" i="12" a="1"/>
  <c r="D74" i="12" s="1"/>
  <c r="D65" i="14" a="1"/>
  <c r="D65" i="14" s="1"/>
  <c r="D65" i="12" a="1"/>
  <c r="D65" i="12" s="1"/>
  <c r="E106" i="14" a="1"/>
  <c r="E106" i="14" s="1"/>
  <c r="E106" i="12" a="1"/>
  <c r="E106" i="12" s="1"/>
  <c r="E94" i="14" a="1"/>
  <c r="E94" i="14" s="1"/>
  <c r="E94" i="12" a="1"/>
  <c r="E94" i="12" s="1"/>
  <c r="E82" i="14" a="1"/>
  <c r="E82" i="14" s="1"/>
  <c r="E82" i="12" a="1"/>
  <c r="E82" i="12" s="1"/>
  <c r="E71" i="14" a="1"/>
  <c r="E71" i="14" s="1"/>
  <c r="E71" i="12" a="1"/>
  <c r="E71" i="12" s="1"/>
  <c r="F61" i="14" a="1"/>
  <c r="F61" i="14" s="1"/>
  <c r="F61" i="12" a="1"/>
  <c r="F61" i="12" s="1"/>
  <c r="F100" i="14" a="1"/>
  <c r="F100" i="14" s="1"/>
  <c r="F100" i="12" a="1"/>
  <c r="F100" i="12" s="1"/>
  <c r="F87" i="14" a="1"/>
  <c r="F87" i="14" s="1"/>
  <c r="F87" i="12" a="1"/>
  <c r="F87" i="12" s="1"/>
  <c r="F72" i="14" a="1"/>
  <c r="F72" i="14" s="1"/>
  <c r="F72" i="12" a="1"/>
  <c r="F72" i="12" s="1"/>
  <c r="G111" i="14" a="1"/>
  <c r="G111" i="14" s="1"/>
  <c r="G111" i="12" a="1"/>
  <c r="G111" i="12" s="1"/>
  <c r="G95" i="14" a="1"/>
  <c r="G95" i="14" s="1"/>
  <c r="G95" i="12" a="1"/>
  <c r="G95" i="12" s="1"/>
  <c r="G71" i="14" a="1"/>
  <c r="G71" i="14" s="1"/>
  <c r="G71" i="12" a="1"/>
  <c r="G71" i="12" s="1"/>
  <c r="H102" i="14" a="1"/>
  <c r="H102" i="14" s="1"/>
  <c r="X102" i="14" s="1"/>
  <c r="H102" i="12" a="1"/>
  <c r="H102" i="12" s="1"/>
  <c r="X102" i="12" s="1"/>
  <c r="H91" i="14" a="1"/>
  <c r="H91" i="14" s="1"/>
  <c r="X91" i="14" s="1"/>
  <c r="H91" i="12" a="1"/>
  <c r="H91" i="12" s="1"/>
  <c r="X91" i="12" s="1"/>
  <c r="H82" i="14" a="1"/>
  <c r="H82" i="14" s="1"/>
  <c r="X82" i="14" s="1"/>
  <c r="H82" i="12" a="1"/>
  <c r="H82" i="12" s="1"/>
  <c r="X82" i="12" s="1"/>
  <c r="H63" i="14" a="1"/>
  <c r="H63" i="14" s="1"/>
  <c r="X63" i="14" s="1"/>
  <c r="H63" i="12" a="1"/>
  <c r="H63" i="12" s="1"/>
  <c r="X63" i="12" s="1"/>
  <c r="I104" i="14" a="1"/>
  <c r="I104" i="14" s="1"/>
  <c r="I104" i="12" a="1"/>
  <c r="I104" i="12" s="1"/>
  <c r="I90" i="14" a="1"/>
  <c r="I90" i="14" s="1"/>
  <c r="I90" i="12" a="1"/>
  <c r="I90" i="12" s="1"/>
  <c r="I78" i="14" a="1"/>
  <c r="I78" i="14" s="1"/>
  <c r="I78" i="12" a="1"/>
  <c r="I78" i="12" s="1"/>
  <c r="I70" i="14" a="1"/>
  <c r="I70" i="14" s="1"/>
  <c r="I70" i="12" a="1"/>
  <c r="I70" i="12" s="1"/>
  <c r="J110" i="14" a="1"/>
  <c r="J110" i="14" s="1"/>
  <c r="J110" i="12" a="1"/>
  <c r="J110" i="12" s="1"/>
  <c r="J99" i="14" a="1"/>
  <c r="J99" i="14" s="1"/>
  <c r="J99" i="12" a="1"/>
  <c r="J99" i="12" s="1"/>
  <c r="J88" i="14" a="1"/>
  <c r="J88" i="14" s="1"/>
  <c r="J88" i="12" a="1"/>
  <c r="J88" i="12" s="1"/>
  <c r="J78" i="14" a="1"/>
  <c r="J78" i="14" s="1"/>
  <c r="J78" i="12" a="1"/>
  <c r="J78" i="12" s="1"/>
  <c r="J69" i="14" a="1"/>
  <c r="J69" i="14" s="1"/>
  <c r="J69" i="12" a="1"/>
  <c r="J69" i="12" s="1"/>
  <c r="K111" i="14" a="1"/>
  <c r="K111" i="14" s="1"/>
  <c r="K111" i="12" a="1"/>
  <c r="K111" i="12" s="1"/>
  <c r="K100" i="14" a="1"/>
  <c r="K100" i="14" s="1"/>
  <c r="K100" i="12" a="1"/>
  <c r="K100" i="12" s="1"/>
  <c r="K86" i="14" a="1"/>
  <c r="K86" i="14" s="1"/>
  <c r="K86" i="12" a="1"/>
  <c r="K86" i="12" s="1"/>
  <c r="K72" i="14" a="1"/>
  <c r="K72" i="14" s="1"/>
  <c r="K72" i="12" a="1"/>
  <c r="K72" i="12" s="1"/>
  <c r="L109" i="14" a="1"/>
  <c r="L109" i="14" s="1"/>
  <c r="Y109" i="14" s="1"/>
  <c r="L109" i="12" a="1"/>
  <c r="L109" i="12" s="1"/>
  <c r="Y109" i="12" s="1"/>
  <c r="L98" i="14" a="1"/>
  <c r="L98" i="14" s="1"/>
  <c r="Y98" i="14" s="1"/>
  <c r="L98" i="12" a="1"/>
  <c r="L98" i="12" s="1"/>
  <c r="Y98" i="12" s="1"/>
  <c r="L88" i="14" a="1"/>
  <c r="L88" i="14" s="1"/>
  <c r="Y88" i="14" s="1"/>
  <c r="L88" i="12" a="1"/>
  <c r="L88" i="12" s="1"/>
  <c r="Y88" i="12" s="1"/>
  <c r="M110" i="14" a="1"/>
  <c r="M110" i="14" s="1"/>
  <c r="M110" i="12" a="1"/>
  <c r="M110" i="12" s="1"/>
  <c r="M102" i="14" a="1"/>
  <c r="M102" i="14" s="1"/>
  <c r="M102" i="12" a="1"/>
  <c r="M102" i="12" s="1"/>
  <c r="M94" i="14" a="1"/>
  <c r="M94" i="14" s="1"/>
  <c r="M94" i="12" a="1"/>
  <c r="M94" i="12" s="1"/>
  <c r="M86" i="14" a="1"/>
  <c r="M86" i="14" s="1"/>
  <c r="M86" i="12" a="1"/>
  <c r="M86" i="12" s="1"/>
  <c r="M78" i="14" a="1"/>
  <c r="M78" i="14" s="1"/>
  <c r="M78" i="12" a="1"/>
  <c r="M78" i="12" s="1"/>
  <c r="M70" i="14" a="1"/>
  <c r="M70" i="14" s="1"/>
  <c r="M70" i="12" a="1"/>
  <c r="M70" i="12" s="1"/>
  <c r="M62" i="14" a="1"/>
  <c r="M62" i="14" s="1"/>
  <c r="M62" i="12" a="1"/>
  <c r="M62" i="12" s="1"/>
  <c r="N104" i="14" a="1"/>
  <c r="N104" i="14" s="1"/>
  <c r="N104" i="12" a="1"/>
  <c r="N104" i="12" s="1"/>
  <c r="N96" i="14" a="1"/>
  <c r="N96" i="14" s="1"/>
  <c r="N96" i="12" a="1"/>
  <c r="N96" i="12" s="1"/>
  <c r="N88" i="14" a="1"/>
  <c r="N88" i="14" s="1"/>
  <c r="N88" i="12" a="1"/>
  <c r="N88" i="12" s="1"/>
  <c r="N80" i="14" a="1"/>
  <c r="N80" i="14" s="1"/>
  <c r="N80" i="12" a="1"/>
  <c r="N80" i="12" s="1"/>
  <c r="N72" i="14" a="1"/>
  <c r="N72" i="14" s="1"/>
  <c r="N72" i="12" a="1"/>
  <c r="N72" i="12" s="1"/>
  <c r="N66" i="14" a="1"/>
  <c r="N66" i="14" s="1"/>
  <c r="N66" i="12" a="1"/>
  <c r="N66" i="12" s="1"/>
  <c r="O107" i="14" a="1"/>
  <c r="O107" i="14" s="1"/>
  <c r="O107" i="12" a="1"/>
  <c r="O107" i="12" s="1"/>
  <c r="O96" i="14" a="1"/>
  <c r="O96" i="14" s="1"/>
  <c r="O96" i="12" a="1"/>
  <c r="O96" i="12" s="1"/>
  <c r="O86" i="14" a="1"/>
  <c r="O86" i="14" s="1"/>
  <c r="O86" i="12" a="1"/>
  <c r="O86" i="12" s="1"/>
  <c r="O74" i="14" a="1"/>
  <c r="O74" i="14" s="1"/>
  <c r="O74" i="12" a="1"/>
  <c r="O74" i="12" s="1"/>
  <c r="O65" i="14" a="1"/>
  <c r="O65" i="14" s="1"/>
  <c r="O65" i="12" a="1"/>
  <c r="O65" i="12" s="1"/>
  <c r="B77" i="14" a="1"/>
  <c r="B77" i="14" s="1"/>
  <c r="W77" i="14" s="1"/>
  <c r="B77" i="12" a="1"/>
  <c r="B77" i="12" s="1"/>
  <c r="W77" i="12" s="1"/>
  <c r="I95" i="14" a="1"/>
  <c r="I95" i="14" s="1"/>
  <c r="I95" i="12" a="1"/>
  <c r="I95" i="12" s="1"/>
  <c r="N108" i="14" a="1"/>
  <c r="N108" i="14" s="1"/>
  <c r="N108" i="12" a="1"/>
  <c r="N108" i="12" s="1"/>
  <c r="O63" i="14" a="1"/>
  <c r="O63" i="14" s="1"/>
  <c r="O63" i="12" a="1"/>
  <c r="O63" i="12" s="1"/>
  <c r="C97" i="14" a="1"/>
  <c r="C97" i="14" s="1"/>
  <c r="C97" i="12" a="1"/>
  <c r="C97" i="12" s="1"/>
  <c r="D84" i="14" a="1"/>
  <c r="D84" i="14" s="1"/>
  <c r="D84" i="12" a="1"/>
  <c r="D84" i="12" s="1"/>
  <c r="D64" i="14" a="1"/>
  <c r="D64" i="14" s="1"/>
  <c r="D64" i="12" a="1"/>
  <c r="D64" i="12" s="1"/>
  <c r="F89" i="14" a="1"/>
  <c r="F89" i="14" s="1"/>
  <c r="F89" i="12" a="1"/>
  <c r="F89" i="12" s="1"/>
  <c r="G69" i="14" a="1"/>
  <c r="G69" i="14" s="1"/>
  <c r="G69" i="12" a="1"/>
  <c r="G69" i="12" s="1"/>
  <c r="J89" i="14" a="1"/>
  <c r="J89" i="14" s="1"/>
  <c r="J89" i="12" a="1"/>
  <c r="J89" i="12" s="1"/>
  <c r="K109" i="14" a="1"/>
  <c r="K109" i="14" s="1"/>
  <c r="K109" i="12" a="1"/>
  <c r="K109" i="12" s="1"/>
  <c r="L79" i="14" a="1"/>
  <c r="L79" i="14" s="1"/>
  <c r="Y79" i="14" s="1"/>
  <c r="L79" i="12" a="1"/>
  <c r="L79" i="12" s="1"/>
  <c r="Y79" i="12" s="1"/>
  <c r="O98" i="14" a="1"/>
  <c r="O98" i="14" s="1"/>
  <c r="O98" i="12" a="1"/>
  <c r="O98" i="12" s="1"/>
  <c r="Q104" i="14" a="1"/>
  <c r="Q104" i="14" s="1"/>
  <c r="Q104" i="12" a="1"/>
  <c r="Q104" i="12" s="1"/>
  <c r="Q96" i="14" a="1"/>
  <c r="Q96" i="14" s="1"/>
  <c r="Q96" i="12" a="1"/>
  <c r="Q96" i="12" s="1"/>
  <c r="Q77" i="14" a="1"/>
  <c r="Q77" i="14" s="1"/>
  <c r="Q77" i="12" a="1"/>
  <c r="Q77" i="12" s="1"/>
  <c r="Q69" i="14" a="1"/>
  <c r="Q69" i="14" s="1"/>
  <c r="Q69" i="12" a="1"/>
  <c r="Q69" i="12" s="1"/>
  <c r="S109" i="14" a="1"/>
  <c r="S109" i="14" s="1"/>
  <c r="S109" i="12" a="1"/>
  <c r="S109" i="12" s="1"/>
  <c r="S105" i="14" a="1"/>
  <c r="S105" i="14" s="1"/>
  <c r="S105" i="12" a="1"/>
  <c r="S105" i="12" s="1"/>
  <c r="S101" i="14" a="1"/>
  <c r="S101" i="14" s="1"/>
  <c r="S101" i="12" a="1"/>
  <c r="S101" i="12" s="1"/>
  <c r="S97" i="14" a="1"/>
  <c r="S97" i="14" s="1"/>
  <c r="S97" i="12" a="1"/>
  <c r="S97" i="12" s="1"/>
  <c r="S93" i="14" a="1"/>
  <c r="S93" i="14" s="1"/>
  <c r="S93" i="12" a="1"/>
  <c r="S93" i="12" s="1"/>
  <c r="S89" i="14" a="1"/>
  <c r="S89" i="14" s="1"/>
  <c r="S89" i="12" a="1"/>
  <c r="S89" i="12" s="1"/>
  <c r="S85" i="14" a="1"/>
  <c r="S85" i="14" s="1"/>
  <c r="S85" i="12" a="1"/>
  <c r="S85" i="12" s="1"/>
  <c r="S81" i="14" a="1"/>
  <c r="S81" i="14" s="1"/>
  <c r="S81" i="12" a="1"/>
  <c r="S81" i="12" s="1"/>
  <c r="T76" i="14" a="1"/>
  <c r="T76" i="14" s="1"/>
  <c r="T76" i="12" a="1"/>
  <c r="T76" i="12" s="1"/>
  <c r="T72" i="14" a="1"/>
  <c r="T72" i="14" s="1"/>
  <c r="T72" i="12" a="1"/>
  <c r="T72" i="12" s="1"/>
  <c r="T68" i="14" a="1"/>
  <c r="T68" i="14" s="1"/>
  <c r="T68" i="12" a="1"/>
  <c r="T68" i="12" s="1"/>
  <c r="T64" i="14" a="1"/>
  <c r="T64" i="14" s="1"/>
  <c r="T64" i="12" a="1"/>
  <c r="T64" i="12" s="1"/>
  <c r="R105" i="14" a="1"/>
  <c r="R105" i="14" s="1"/>
  <c r="R105" i="12" a="1"/>
  <c r="R105" i="12" s="1"/>
  <c r="R97" i="14" a="1"/>
  <c r="R97" i="14" s="1"/>
  <c r="R97" i="12" a="1"/>
  <c r="R97" i="12" s="1"/>
  <c r="R88" i="14" a="1"/>
  <c r="R88" i="14" s="1"/>
  <c r="R88" i="12" a="1"/>
  <c r="R88" i="12" s="1"/>
  <c r="R80" i="14" a="1"/>
  <c r="R80" i="14" s="1"/>
  <c r="R80" i="12" a="1"/>
  <c r="R80" i="12" s="1"/>
  <c r="R72" i="14" a="1"/>
  <c r="R72" i="14" s="1"/>
  <c r="R72" i="12" a="1"/>
  <c r="R72" i="12" s="1"/>
  <c r="R64" i="14" a="1"/>
  <c r="R64" i="14" s="1"/>
  <c r="R64" i="12" a="1"/>
  <c r="R64" i="12" s="1"/>
  <c r="F94" i="14" a="1"/>
  <c r="F94" i="14" s="1"/>
  <c r="F94" i="12" a="1"/>
  <c r="F94" i="12" s="1"/>
  <c r="G76" i="14" a="1"/>
  <c r="G76" i="14" s="1"/>
  <c r="G76" i="12" a="1"/>
  <c r="G76" i="12" s="1"/>
  <c r="L74" i="14" a="1"/>
  <c r="L74" i="14" s="1"/>
  <c r="Y74" i="14" s="1"/>
  <c r="L74" i="12" a="1"/>
  <c r="L74" i="12" s="1"/>
  <c r="Y74" i="12" s="1"/>
  <c r="M90" i="14" a="1"/>
  <c r="M90" i="14" s="1"/>
  <c r="M90" i="12" a="1"/>
  <c r="M90" i="12" s="1"/>
  <c r="M66" i="14" a="1"/>
  <c r="M66" i="14" s="1"/>
  <c r="M66" i="12" a="1"/>
  <c r="M66" i="12" s="1"/>
  <c r="N92" i="14" a="1"/>
  <c r="N92" i="14" s="1"/>
  <c r="N92" i="12" a="1"/>
  <c r="N92" i="12" s="1"/>
  <c r="N76" i="14" a="1"/>
  <c r="N76" i="14" s="1"/>
  <c r="N76" i="12" a="1"/>
  <c r="N76" i="12" s="1"/>
  <c r="O102" i="14" a="1"/>
  <c r="O102" i="14" s="1"/>
  <c r="O102" i="12" a="1"/>
  <c r="O102" i="12" s="1"/>
  <c r="O69" i="14" a="1"/>
  <c r="O69" i="14" s="1"/>
  <c r="O69" i="12" a="1"/>
  <c r="O69" i="12" s="1"/>
  <c r="P96" i="14" a="1"/>
  <c r="P96" i="14" s="1"/>
  <c r="P96" i="12" a="1"/>
  <c r="P96" i="12" s="1"/>
  <c r="P82" i="14" a="1"/>
  <c r="P82" i="14" s="1"/>
  <c r="P82" i="12" a="1"/>
  <c r="P82" i="12" s="1"/>
  <c r="P68" i="14" a="1"/>
  <c r="P68" i="14" s="1"/>
  <c r="P68" i="12" a="1"/>
  <c r="P68" i="12" s="1"/>
  <c r="B94" i="14" a="1"/>
  <c r="B94" i="14" s="1"/>
  <c r="W94" i="14" s="1"/>
  <c r="B94" i="12" a="1"/>
  <c r="B94" i="12" s="1"/>
  <c r="W94" i="12" s="1"/>
  <c r="B79" i="14" a="1"/>
  <c r="B79" i="14" s="1"/>
  <c r="W79" i="14" s="1"/>
  <c r="B79" i="12" a="1"/>
  <c r="B79" i="12" s="1"/>
  <c r="W79" i="12" s="1"/>
  <c r="C106" i="14" a="1"/>
  <c r="C106" i="14" s="1"/>
  <c r="C106" i="12" a="1"/>
  <c r="C106" i="12" s="1"/>
  <c r="C66" i="14" a="1"/>
  <c r="C66" i="14" s="1"/>
  <c r="C66" i="12" a="1"/>
  <c r="C66" i="12" s="1"/>
  <c r="D96" i="14" a="1"/>
  <c r="D96" i="14" s="1"/>
  <c r="D96" i="12" a="1"/>
  <c r="D96" i="12" s="1"/>
  <c r="D78" i="14" a="1"/>
  <c r="D78" i="14" s="1"/>
  <c r="D78" i="12" a="1"/>
  <c r="D78" i="12" s="1"/>
  <c r="E110" i="14" a="1"/>
  <c r="E110" i="14" s="1"/>
  <c r="E110" i="12" a="1"/>
  <c r="E110" i="12" s="1"/>
  <c r="E75" i="14" a="1"/>
  <c r="E75" i="14" s="1"/>
  <c r="B37" i="23"/>
  <c r="E75" i="12" a="1"/>
  <c r="E75" i="12" s="1"/>
  <c r="F92" i="14" a="1"/>
  <c r="F92" i="14" s="1"/>
  <c r="F92" i="12" a="1"/>
  <c r="F92" i="12" s="1"/>
  <c r="G102" i="14" a="1"/>
  <c r="G102" i="14" s="1"/>
  <c r="G102" i="12" a="1"/>
  <c r="G102" i="12" s="1"/>
  <c r="G63" i="14" a="1"/>
  <c r="G63" i="14" s="1"/>
  <c r="G63" i="12" a="1"/>
  <c r="G63" i="12" s="1"/>
  <c r="H75" i="14" a="1"/>
  <c r="H75" i="14" s="1"/>
  <c r="X75" i="14" s="1"/>
  <c r="B40" i="23"/>
  <c r="H75" i="12" a="1"/>
  <c r="H75" i="12" s="1"/>
  <c r="X75" i="12" s="1"/>
  <c r="I82" i="14" a="1"/>
  <c r="I82" i="14" s="1"/>
  <c r="I82" i="12" a="1"/>
  <c r="I82" i="12" s="1"/>
  <c r="J92" i="14" a="1"/>
  <c r="J92" i="14" s="1"/>
  <c r="J92" i="12" a="1"/>
  <c r="J92" i="12" s="1"/>
  <c r="K103" i="14" a="1"/>
  <c r="K103" i="14" s="1"/>
  <c r="K103" i="12" a="1"/>
  <c r="K103" i="12" s="1"/>
  <c r="L102" i="14" a="1"/>
  <c r="L102" i="14" s="1"/>
  <c r="Y102" i="14" s="1"/>
  <c r="L102" i="12" a="1"/>
  <c r="L102" i="12" s="1"/>
  <c r="Y102" i="12" s="1"/>
  <c r="N99" i="14" a="1"/>
  <c r="N99" i="14" s="1"/>
  <c r="N99" i="12" a="1"/>
  <c r="N99" i="12" s="1"/>
  <c r="B64" i="14" a="1"/>
  <c r="B64" i="14" s="1"/>
  <c r="W64" i="14" s="1"/>
  <c r="B64" i="12" a="1"/>
  <c r="B64" i="12" s="1"/>
  <c r="W64" i="12" s="1"/>
  <c r="C79" i="14" a="1"/>
  <c r="C79" i="14" s="1"/>
  <c r="C79" i="12" a="1"/>
  <c r="C79" i="12" s="1"/>
  <c r="D77" i="14" a="1"/>
  <c r="D77" i="14" s="1"/>
  <c r="D77" i="12" a="1"/>
  <c r="D77" i="12" s="1"/>
  <c r="F76" i="14" a="1"/>
  <c r="F76" i="14" s="1"/>
  <c r="F76" i="12" a="1"/>
  <c r="F76" i="12" s="1"/>
  <c r="M88" i="14" a="1"/>
  <c r="M88" i="14" s="1"/>
  <c r="M88" i="12" a="1"/>
  <c r="M88" i="12" s="1"/>
  <c r="M64" i="14" a="1"/>
  <c r="M64" i="14" s="1"/>
  <c r="M64" i="12" a="1"/>
  <c r="M64" i="12" s="1"/>
  <c r="N90" i="14" a="1"/>
  <c r="N90" i="14" s="1"/>
  <c r="N90" i="12" a="1"/>
  <c r="N90" i="12" s="1"/>
  <c r="O109" i="14" a="1"/>
  <c r="O109" i="14" s="1"/>
  <c r="O109" i="12" a="1"/>
  <c r="O109" i="12" s="1"/>
  <c r="O89" i="14" a="1"/>
  <c r="O89" i="14" s="1"/>
  <c r="O89" i="12" a="1"/>
  <c r="O89" i="12" s="1"/>
  <c r="B78" i="14" a="1"/>
  <c r="B78" i="14" s="1"/>
  <c r="W78" i="14" s="1"/>
  <c r="B78" i="12" a="1"/>
  <c r="B78" i="12" s="1"/>
  <c r="W78" i="12" s="1"/>
  <c r="P105" i="14" a="1"/>
  <c r="P105" i="14" s="1"/>
  <c r="P105" i="12" a="1"/>
  <c r="P105" i="12" s="1"/>
  <c r="B91" i="14" a="1"/>
  <c r="B91" i="14" s="1"/>
  <c r="W91" i="14" s="1"/>
  <c r="B91" i="12" a="1"/>
  <c r="B91" i="12" s="1"/>
  <c r="W91" i="12" s="1"/>
  <c r="D75" i="14" a="1"/>
  <c r="D75" i="14" s="1"/>
  <c r="B36" i="23"/>
  <c r="D75" i="12" a="1"/>
  <c r="D75" i="12" s="1"/>
  <c r="I71" i="14" a="1"/>
  <c r="I71" i="14" s="1"/>
  <c r="I71" i="12" a="1"/>
  <c r="I71" i="12" s="1"/>
  <c r="L80" i="14" a="1"/>
  <c r="L80" i="14" s="1"/>
  <c r="Y80" i="14" s="1"/>
  <c r="L80" i="12" a="1"/>
  <c r="L80" i="12" s="1"/>
  <c r="Y80" i="12" s="1"/>
  <c r="M111" i="14" a="1"/>
  <c r="M111" i="14" s="1"/>
  <c r="M111" i="12" a="1"/>
  <c r="M111" i="12" s="1"/>
  <c r="M95" i="14" a="1"/>
  <c r="M95" i="14" s="1"/>
  <c r="M95" i="12" a="1"/>
  <c r="M95" i="12" s="1"/>
  <c r="M79" i="14" a="1"/>
  <c r="M79" i="14" s="1"/>
  <c r="M79" i="12" a="1"/>
  <c r="M79" i="12" s="1"/>
  <c r="M71" i="14" a="1"/>
  <c r="M71" i="14" s="1"/>
  <c r="M71" i="12" a="1"/>
  <c r="M71" i="12" s="1"/>
  <c r="N105" i="14" a="1"/>
  <c r="N105" i="14" s="1"/>
  <c r="N105" i="12" a="1"/>
  <c r="N105" i="12" s="1"/>
  <c r="N97" i="14" a="1"/>
  <c r="N97" i="14" s="1"/>
  <c r="N97" i="12" a="1"/>
  <c r="N97" i="12" s="1"/>
  <c r="N81" i="14" a="1"/>
  <c r="N81" i="14" s="1"/>
  <c r="N81" i="12" a="1"/>
  <c r="N81" i="12" s="1"/>
  <c r="N73" i="14" a="1"/>
  <c r="N73" i="14" s="1"/>
  <c r="N73" i="12" a="1"/>
  <c r="N73" i="12" s="1"/>
  <c r="N67" i="14" a="1"/>
  <c r="N67" i="14" s="1"/>
  <c r="N67" i="12" a="1"/>
  <c r="N67" i="12" s="1"/>
  <c r="O88" i="14" a="1"/>
  <c r="O88" i="14" s="1"/>
  <c r="O88" i="12" a="1"/>
  <c r="O88" i="12" s="1"/>
  <c r="O75" i="14" a="1"/>
  <c r="O75" i="14" s="1"/>
  <c r="B47" i="23"/>
  <c r="O75" i="12" a="1"/>
  <c r="O75" i="12" s="1"/>
  <c r="O66" i="14" a="1"/>
  <c r="O66" i="14" s="1"/>
  <c r="O66" i="12" a="1"/>
  <c r="O66" i="12" s="1"/>
  <c r="P108" i="14" a="1"/>
  <c r="P108" i="14" s="1"/>
  <c r="P108" i="12" a="1"/>
  <c r="P108" i="12" s="1"/>
  <c r="P94" i="14" a="1"/>
  <c r="P94" i="14" s="1"/>
  <c r="P94" i="12" a="1"/>
  <c r="P94" i="12" s="1"/>
  <c r="P91" i="14" a="1"/>
  <c r="P91" i="14" s="1"/>
  <c r="P91" i="12" a="1"/>
  <c r="P91" i="12" s="1"/>
  <c r="P84" i="14" a="1"/>
  <c r="P84" i="14" s="1"/>
  <c r="P84" i="12" a="1"/>
  <c r="P84" i="12" s="1"/>
  <c r="P77" i="14" a="1"/>
  <c r="P77" i="14" s="1"/>
  <c r="P77" i="12" a="1"/>
  <c r="P77" i="12" s="1"/>
  <c r="P74" i="14" a="1"/>
  <c r="P74" i="14" s="1"/>
  <c r="P74" i="12" a="1"/>
  <c r="P74" i="12" s="1"/>
  <c r="P70" i="14" a="1"/>
  <c r="P70" i="14" s="1"/>
  <c r="P70" i="12" a="1"/>
  <c r="P70" i="12" s="1"/>
  <c r="P66" i="14" a="1"/>
  <c r="P66" i="14" s="1"/>
  <c r="P66" i="12" a="1"/>
  <c r="P66" i="12" s="1"/>
  <c r="P62" i="14" a="1"/>
  <c r="P62" i="14" s="1"/>
  <c r="P62" i="12" a="1"/>
  <c r="P62" i="12" s="1"/>
  <c r="B110" i="14" a="1"/>
  <c r="B110" i="14" s="1"/>
  <c r="W110" i="14" s="1"/>
  <c r="B110" i="12" a="1"/>
  <c r="B110" i="12" s="1"/>
  <c r="W110" i="12" s="1"/>
  <c r="P104" i="14" a="1"/>
  <c r="P104" i="14" s="1"/>
  <c r="P104" i="12" a="1"/>
  <c r="P104" i="12" s="1"/>
  <c r="P101" i="14" a="1"/>
  <c r="P101" i="14" s="1"/>
  <c r="P101" i="12" a="1"/>
  <c r="P101" i="12" s="1"/>
  <c r="P73" i="14" a="1"/>
  <c r="P73" i="14" s="1"/>
  <c r="P73" i="12" a="1"/>
  <c r="P73" i="12" s="1"/>
  <c r="B109" i="14" a="1"/>
  <c r="B109" i="14" s="1"/>
  <c r="W109" i="14" s="1"/>
  <c r="B109" i="12" a="1"/>
  <c r="B109" i="12" s="1"/>
  <c r="W109" i="12" s="1"/>
  <c r="B87" i="14" a="1"/>
  <c r="B87" i="14" s="1"/>
  <c r="W87" i="14" s="1"/>
  <c r="B87" i="12" a="1"/>
  <c r="B87" i="12" s="1"/>
  <c r="W87" i="12" s="1"/>
  <c r="B71" i="14" a="1"/>
  <c r="B71" i="14" s="1"/>
  <c r="W71" i="14" s="1"/>
  <c r="B71" i="12" a="1"/>
  <c r="B71" i="12" s="1"/>
  <c r="W71" i="12" s="1"/>
  <c r="C111" i="14" a="1"/>
  <c r="C111" i="14" s="1"/>
  <c r="C111" i="12" a="1"/>
  <c r="C111" i="12" s="1"/>
  <c r="C100" i="14" a="1"/>
  <c r="C100" i="14" s="1"/>
  <c r="C100" i="12" a="1"/>
  <c r="C100" i="12" s="1"/>
  <c r="C87" i="14" a="1"/>
  <c r="C87" i="14" s="1"/>
  <c r="C87" i="12" a="1"/>
  <c r="C87" i="12" s="1"/>
  <c r="C74" i="14" a="1"/>
  <c r="C74" i="14" s="1"/>
  <c r="C74" i="12" a="1"/>
  <c r="C74" i="12" s="1"/>
  <c r="D110" i="14" a="1"/>
  <c r="D110" i="14" s="1"/>
  <c r="D110" i="12" a="1"/>
  <c r="D110" i="12" s="1"/>
  <c r="D101" i="14" a="1"/>
  <c r="D101" i="14" s="1"/>
  <c r="D101" i="12" a="1"/>
  <c r="D101" i="12" s="1"/>
  <c r="D92" i="14" a="1"/>
  <c r="D92" i="14" s="1"/>
  <c r="D92" i="12" a="1"/>
  <c r="D92" i="12" s="1"/>
  <c r="D83" i="14" a="1"/>
  <c r="D83" i="14" s="1"/>
  <c r="D83" i="12" a="1"/>
  <c r="D83" i="12" s="1"/>
  <c r="D73" i="14" a="1"/>
  <c r="D73" i="14" s="1"/>
  <c r="D73" i="12" a="1"/>
  <c r="D73" i="12" s="1"/>
  <c r="D63" i="14" a="1"/>
  <c r="D63" i="14" s="1"/>
  <c r="D63" i="12" a="1"/>
  <c r="D63" i="12" s="1"/>
  <c r="E92" i="14" a="1"/>
  <c r="E92" i="14" s="1"/>
  <c r="E92" i="12" a="1"/>
  <c r="E92" i="12" s="1"/>
  <c r="E80" i="14" a="1"/>
  <c r="E80" i="14" s="1"/>
  <c r="E80" i="12" a="1"/>
  <c r="E80" i="12" s="1"/>
  <c r="E70" i="14" a="1"/>
  <c r="E70" i="14" s="1"/>
  <c r="E70" i="12" a="1"/>
  <c r="E70" i="12" s="1"/>
  <c r="F111" i="14" a="1"/>
  <c r="F111" i="14" s="1"/>
  <c r="F111" i="12" a="1"/>
  <c r="F111" i="12" s="1"/>
  <c r="F99" i="14" a="1"/>
  <c r="F99" i="14" s="1"/>
  <c r="F99" i="12" a="1"/>
  <c r="F99" i="12" s="1"/>
  <c r="F86" i="14" a="1"/>
  <c r="F86" i="14" s="1"/>
  <c r="F86" i="12" a="1"/>
  <c r="F86" i="12" s="1"/>
  <c r="F71" i="14" a="1"/>
  <c r="F71" i="14" s="1"/>
  <c r="F71" i="12" a="1"/>
  <c r="F71" i="12" s="1"/>
  <c r="G110" i="14" a="1"/>
  <c r="G110" i="14" s="1"/>
  <c r="G110" i="12" a="1"/>
  <c r="G110" i="12" s="1"/>
  <c r="G94" i="14" a="1"/>
  <c r="G94" i="14" s="1"/>
  <c r="G94" i="12" a="1"/>
  <c r="G94" i="12" s="1"/>
  <c r="G82" i="14" a="1"/>
  <c r="G82" i="14" s="1"/>
  <c r="G82" i="12" a="1"/>
  <c r="G82" i="12" s="1"/>
  <c r="G70" i="14" a="1"/>
  <c r="G70" i="14" s="1"/>
  <c r="G70" i="12" a="1"/>
  <c r="G70" i="12" s="1"/>
  <c r="H110" i="14" a="1"/>
  <c r="H110" i="14" s="1"/>
  <c r="X110" i="14" s="1"/>
  <c r="H110" i="12" a="1"/>
  <c r="H110" i="12" s="1"/>
  <c r="X110" i="12" s="1"/>
  <c r="H101" i="14" a="1"/>
  <c r="H101" i="14" s="1"/>
  <c r="X101" i="14" s="1"/>
  <c r="H101" i="12" a="1"/>
  <c r="H101" i="12" s="1"/>
  <c r="X101" i="12" s="1"/>
  <c r="H90" i="14" a="1"/>
  <c r="H90" i="14" s="1"/>
  <c r="X90" i="14" s="1"/>
  <c r="H90" i="12" a="1"/>
  <c r="H90" i="12" s="1"/>
  <c r="X90" i="12" s="1"/>
  <c r="H70" i="14" a="1"/>
  <c r="H70" i="14" s="1"/>
  <c r="X70" i="14" s="1"/>
  <c r="H70" i="12" a="1"/>
  <c r="H70" i="12" s="1"/>
  <c r="X70" i="12" s="1"/>
  <c r="I102" i="14" a="1"/>
  <c r="I102" i="14" s="1"/>
  <c r="I102" i="12" a="1"/>
  <c r="I102" i="12" s="1"/>
  <c r="I88" i="14" a="1"/>
  <c r="I88" i="14" s="1"/>
  <c r="I88" i="12" a="1"/>
  <c r="I88" i="12" s="1"/>
  <c r="I77" i="14" a="1"/>
  <c r="I77" i="14" s="1"/>
  <c r="I77" i="12" a="1"/>
  <c r="I77" i="12" s="1"/>
  <c r="I68" i="14" a="1"/>
  <c r="I68" i="14" s="1"/>
  <c r="I68" i="12" a="1"/>
  <c r="I68" i="12" s="1"/>
  <c r="J108" i="14" a="1"/>
  <c r="J108" i="14" s="1"/>
  <c r="J108" i="12" a="1"/>
  <c r="J108" i="12" s="1"/>
  <c r="J98" i="14" a="1"/>
  <c r="J98" i="14" s="1"/>
  <c r="J98" i="12" a="1"/>
  <c r="J98" i="12" s="1"/>
  <c r="J87" i="14" a="1"/>
  <c r="J87" i="14" s="1"/>
  <c r="J87" i="12" a="1"/>
  <c r="J87" i="12" s="1"/>
  <c r="J77" i="14" a="1"/>
  <c r="J77" i="14" s="1"/>
  <c r="J77" i="12" a="1"/>
  <c r="J77" i="12" s="1"/>
  <c r="J68" i="14" a="1"/>
  <c r="J68" i="14" s="1"/>
  <c r="J68" i="12" a="1"/>
  <c r="J68" i="12" s="1"/>
  <c r="K110" i="14" a="1"/>
  <c r="K110" i="14" s="1"/>
  <c r="K110" i="12" a="1"/>
  <c r="K110" i="12" s="1"/>
  <c r="K99" i="14" a="1"/>
  <c r="K99" i="14" s="1"/>
  <c r="K99" i="12" a="1"/>
  <c r="K99" i="12" s="1"/>
  <c r="K85" i="14" a="1"/>
  <c r="K85" i="14" s="1"/>
  <c r="K85" i="12" a="1"/>
  <c r="K85" i="12" s="1"/>
  <c r="K71" i="14" a="1"/>
  <c r="K71" i="14" s="1"/>
  <c r="K71" i="12" a="1"/>
  <c r="K71" i="12" s="1"/>
  <c r="L108" i="14" a="1"/>
  <c r="L108" i="14" s="1"/>
  <c r="Y108" i="14" s="1"/>
  <c r="L108" i="12" a="1"/>
  <c r="L108" i="12" s="1"/>
  <c r="Y108" i="12" s="1"/>
  <c r="L97" i="14" a="1"/>
  <c r="L97" i="14" s="1"/>
  <c r="Y97" i="14" s="1"/>
  <c r="L97" i="12" a="1"/>
  <c r="L97" i="12" s="1"/>
  <c r="Y97" i="12" s="1"/>
  <c r="L86" i="14" a="1"/>
  <c r="L86" i="14" s="1"/>
  <c r="Y86" i="14" s="1"/>
  <c r="L86" i="12" a="1"/>
  <c r="L86" i="12" s="1"/>
  <c r="Y86" i="12" s="1"/>
  <c r="L77" i="14" a="1"/>
  <c r="L77" i="14" s="1"/>
  <c r="Y77" i="14" s="1"/>
  <c r="L77" i="12" a="1"/>
  <c r="L77" i="12" s="1"/>
  <c r="Y77" i="12" s="1"/>
  <c r="L68" i="14" a="1"/>
  <c r="L68" i="14" s="1"/>
  <c r="Y68" i="14" s="1"/>
  <c r="L68" i="12" a="1"/>
  <c r="L68" i="12" s="1"/>
  <c r="Y68" i="12" s="1"/>
  <c r="M109" i="14" a="1"/>
  <c r="M109" i="14" s="1"/>
  <c r="M109" i="12" a="1"/>
  <c r="M109" i="12" s="1"/>
  <c r="M101" i="14" a="1"/>
  <c r="M101" i="14" s="1"/>
  <c r="M101" i="12" a="1"/>
  <c r="M101" i="12" s="1"/>
  <c r="M93" i="14" a="1"/>
  <c r="M93" i="14" s="1"/>
  <c r="M93" i="12" a="1"/>
  <c r="M93" i="12" s="1"/>
  <c r="M85" i="14" a="1"/>
  <c r="M85" i="14" s="1"/>
  <c r="M85" i="12" a="1"/>
  <c r="M85" i="12" s="1"/>
  <c r="M77" i="14" a="1"/>
  <c r="M77" i="14" s="1"/>
  <c r="M77" i="12" a="1"/>
  <c r="M77" i="12" s="1"/>
  <c r="M69" i="14" a="1"/>
  <c r="M69" i="14" s="1"/>
  <c r="M69" i="12" a="1"/>
  <c r="M69" i="12" s="1"/>
  <c r="N111" i="14" a="1"/>
  <c r="N111" i="14" s="1"/>
  <c r="N111" i="12" a="1"/>
  <c r="N111" i="12" s="1"/>
  <c r="N103" i="14" a="1"/>
  <c r="N103" i="14" s="1"/>
  <c r="N103" i="12" a="1"/>
  <c r="N103" i="12" s="1"/>
  <c r="N95" i="14" a="1"/>
  <c r="N95" i="14" s="1"/>
  <c r="N95" i="12" a="1"/>
  <c r="N95" i="12" s="1"/>
  <c r="N79" i="14" a="1"/>
  <c r="N79" i="14" s="1"/>
  <c r="N79" i="12" a="1"/>
  <c r="N79" i="12" s="1"/>
  <c r="N65" i="14" a="1"/>
  <c r="N65" i="14" s="1"/>
  <c r="N65" i="12" a="1"/>
  <c r="N65" i="12" s="1"/>
  <c r="O105" i="14" a="1"/>
  <c r="O105" i="14" s="1"/>
  <c r="O105" i="12" a="1"/>
  <c r="O105" i="12" s="1"/>
  <c r="O95" i="14" a="1"/>
  <c r="O95" i="14" s="1"/>
  <c r="O95" i="12" a="1"/>
  <c r="O95" i="12" s="1"/>
  <c r="O85" i="14" a="1"/>
  <c r="O85" i="14" s="1"/>
  <c r="O85" i="12" a="1"/>
  <c r="O85" i="12" s="1"/>
  <c r="O73" i="14" a="1"/>
  <c r="O73" i="14" s="1"/>
  <c r="O73" i="12" a="1"/>
  <c r="O73" i="12" s="1"/>
  <c r="O64" i="14" a="1"/>
  <c r="O64" i="14" s="1"/>
  <c r="O64" i="12" a="1"/>
  <c r="O64" i="12" s="1"/>
  <c r="F106" i="14" a="1"/>
  <c r="F106" i="14" s="1"/>
  <c r="F106" i="12" a="1"/>
  <c r="F106" i="12" s="1"/>
  <c r="F73" i="14" a="1"/>
  <c r="F73" i="14" s="1"/>
  <c r="F73" i="12" a="1"/>
  <c r="F73" i="12" s="1"/>
  <c r="G105" i="14" a="1"/>
  <c r="G105" i="14" s="1"/>
  <c r="G105" i="12" a="1"/>
  <c r="G105" i="12" s="1"/>
  <c r="I107" i="14" a="1"/>
  <c r="I107" i="14" s="1"/>
  <c r="I107" i="12" a="1"/>
  <c r="I107" i="12" s="1"/>
  <c r="N84" i="14" a="1"/>
  <c r="N84" i="14" s="1"/>
  <c r="N84" i="12" a="1"/>
  <c r="N84" i="12" s="1"/>
  <c r="O76" i="14" a="1"/>
  <c r="O76" i="14" s="1"/>
  <c r="O76" i="12" a="1"/>
  <c r="O76" i="12" s="1"/>
  <c r="C84" i="14" a="1"/>
  <c r="C84" i="14" s="1"/>
  <c r="C84" i="12" a="1"/>
  <c r="C84" i="12" s="1"/>
  <c r="C72" i="14" a="1"/>
  <c r="C72" i="14" s="1"/>
  <c r="C72" i="12" a="1"/>
  <c r="C72" i="12" s="1"/>
  <c r="D61" i="14" a="1"/>
  <c r="D61" i="14" s="1"/>
  <c r="D61" i="12" a="1"/>
  <c r="D61" i="12" s="1"/>
  <c r="E101" i="14" a="1"/>
  <c r="E101" i="14" s="1"/>
  <c r="E101" i="12" a="1"/>
  <c r="E101" i="12" s="1"/>
  <c r="E81" i="14" a="1"/>
  <c r="E81" i="14" s="1"/>
  <c r="E81" i="12" a="1"/>
  <c r="E81" i="12" s="1"/>
  <c r="F101" i="14" a="1"/>
  <c r="F101" i="14" s="1"/>
  <c r="F101" i="12" a="1"/>
  <c r="F101" i="12" s="1"/>
  <c r="G104" i="14" a="1"/>
  <c r="G104" i="14" s="1"/>
  <c r="G104" i="12" a="1"/>
  <c r="G104" i="12" s="1"/>
  <c r="G93" i="14" a="1"/>
  <c r="G93" i="14" s="1"/>
  <c r="G93" i="12" a="1"/>
  <c r="G93" i="12" s="1"/>
  <c r="J101" i="14" a="1"/>
  <c r="J101" i="14" s="1"/>
  <c r="J101" i="12" a="1"/>
  <c r="J101" i="12" s="1"/>
  <c r="K96" i="14" a="1"/>
  <c r="K96" i="14" s="1"/>
  <c r="K96" i="12" a="1"/>
  <c r="K96" i="12" s="1"/>
  <c r="L111" i="14" a="1"/>
  <c r="L111" i="14" s="1"/>
  <c r="Y111" i="14" s="1"/>
  <c r="L111" i="12" a="1"/>
  <c r="L111" i="12" s="1"/>
  <c r="Y111" i="12" s="1"/>
  <c r="K63" i="14" a="1"/>
  <c r="K63" i="14" s="1"/>
  <c r="K63" i="12" a="1"/>
  <c r="K63" i="12" s="1"/>
  <c r="Q61" i="14" a="1"/>
  <c r="Q61" i="14" s="1"/>
  <c r="Q61" i="12" a="1"/>
  <c r="Q61" i="12" s="1"/>
  <c r="Q103" i="14" a="1"/>
  <c r="Q103" i="14" s="1"/>
  <c r="Q103" i="12" a="1"/>
  <c r="Q103" i="12" s="1"/>
  <c r="Q95" i="14" a="1"/>
  <c r="Q95" i="14" s="1"/>
  <c r="Q95" i="12" a="1"/>
  <c r="Q95" i="12" s="1"/>
  <c r="Q85" i="14" a="1"/>
  <c r="Q85" i="14" s="1"/>
  <c r="Q85" i="12" a="1"/>
  <c r="Q85" i="12" s="1"/>
  <c r="Q76" i="14" a="1"/>
  <c r="Q76" i="14" s="1"/>
  <c r="Q76" i="12" a="1"/>
  <c r="Q76" i="12" s="1"/>
  <c r="Q68" i="14" a="1"/>
  <c r="Q68" i="14" s="1"/>
  <c r="Q68" i="12" a="1"/>
  <c r="Q68" i="12" s="1"/>
  <c r="Q91" i="14" a="1"/>
  <c r="Q91" i="14" s="1"/>
  <c r="Q91" i="12" a="1"/>
  <c r="Q91" i="12" s="1"/>
  <c r="S61" i="14" a="1"/>
  <c r="S61" i="14" s="1"/>
  <c r="S61" i="12" a="1"/>
  <c r="S61" i="12" s="1"/>
  <c r="T108" i="14" a="1"/>
  <c r="T108" i="14" s="1"/>
  <c r="T108" i="12" a="1"/>
  <c r="T108" i="12" s="1"/>
  <c r="T104" i="14" a="1"/>
  <c r="T104" i="14" s="1"/>
  <c r="T104" i="12" a="1"/>
  <c r="T104" i="12" s="1"/>
  <c r="T100" i="14" a="1"/>
  <c r="T100" i="14" s="1"/>
  <c r="T100" i="12" a="1"/>
  <c r="T100" i="12" s="1"/>
  <c r="T96" i="14" a="1"/>
  <c r="T96" i="14" s="1"/>
  <c r="T96" i="12" a="1"/>
  <c r="T96" i="12" s="1"/>
  <c r="T92" i="14" a="1"/>
  <c r="T92" i="14" s="1"/>
  <c r="T92" i="12" a="1"/>
  <c r="T92" i="12" s="1"/>
  <c r="T88" i="14" a="1"/>
  <c r="T88" i="14" s="1"/>
  <c r="T88" i="12" a="1"/>
  <c r="T88" i="12" s="1"/>
  <c r="T84" i="14" a="1"/>
  <c r="T84" i="14" s="1"/>
  <c r="T84" i="12" a="1"/>
  <c r="T84" i="12" s="1"/>
  <c r="T80" i="14" a="1"/>
  <c r="T80" i="14" s="1"/>
  <c r="T80" i="12" a="1"/>
  <c r="T80" i="12" s="1"/>
  <c r="S76" i="14" a="1"/>
  <c r="S76" i="14" s="1"/>
  <c r="S76" i="12" a="1"/>
  <c r="S76" i="12" s="1"/>
  <c r="S72" i="14" a="1"/>
  <c r="S72" i="14" s="1"/>
  <c r="S72" i="12" a="1"/>
  <c r="S72" i="12" s="1"/>
  <c r="S68" i="14" a="1"/>
  <c r="S68" i="14" s="1"/>
  <c r="S68" i="12" a="1"/>
  <c r="S68" i="12" s="1"/>
  <c r="S64" i="14" a="1"/>
  <c r="S64" i="14" s="1"/>
  <c r="S64" i="12" a="1"/>
  <c r="S64" i="12" s="1"/>
  <c r="R61" i="14" a="1"/>
  <c r="R61" i="14" s="1"/>
  <c r="R61" i="12" a="1"/>
  <c r="R61" i="12" s="1"/>
  <c r="R104" i="14" a="1"/>
  <c r="R104" i="14" s="1"/>
  <c r="R104" i="12" a="1"/>
  <c r="R104" i="12" s="1"/>
  <c r="R95" i="14" a="1"/>
  <c r="R95" i="14" s="1"/>
  <c r="R95" i="12" a="1"/>
  <c r="R95" i="12" s="1"/>
  <c r="R87" i="14" a="1"/>
  <c r="R87" i="14" s="1"/>
  <c r="R87" i="12" a="1"/>
  <c r="R87" i="12" s="1"/>
  <c r="R79" i="14" a="1"/>
  <c r="R79" i="14" s="1"/>
  <c r="R79" i="12" a="1"/>
  <c r="R79" i="12" s="1"/>
  <c r="R71" i="14" a="1"/>
  <c r="R71" i="14" s="1"/>
  <c r="R71" i="12" a="1"/>
  <c r="R71" i="12" s="1"/>
  <c r="R63" i="14" a="1"/>
  <c r="R63" i="14" s="1"/>
  <c r="R63" i="12" a="1"/>
  <c r="R63" i="12" s="1"/>
  <c r="E100" i="14" a="1"/>
  <c r="E100" i="14" s="1"/>
  <c r="E100" i="12" a="1"/>
  <c r="E100" i="12" s="1"/>
  <c r="E66" i="14" a="1"/>
  <c r="E66" i="14" s="1"/>
  <c r="E66" i="12" a="1"/>
  <c r="E66" i="12" s="1"/>
  <c r="F107" i="14" a="1"/>
  <c r="F107" i="14" s="1"/>
  <c r="F107" i="12" a="1"/>
  <c r="F107" i="12" s="1"/>
  <c r="G88" i="14" a="1"/>
  <c r="G88" i="14" s="1"/>
  <c r="G88" i="12" a="1"/>
  <c r="G88" i="12" s="1"/>
  <c r="K104" i="14" a="1"/>
  <c r="K104" i="14" s="1"/>
  <c r="K104" i="12" a="1"/>
  <c r="K104" i="12" s="1"/>
  <c r="K79" i="14" a="1"/>
  <c r="K79" i="14" s="1"/>
  <c r="K79" i="12" a="1"/>
  <c r="K79" i="12" s="1"/>
  <c r="L93" i="14" a="1"/>
  <c r="L93" i="14" s="1"/>
  <c r="Y93" i="14" s="1"/>
  <c r="L93" i="12" a="1"/>
  <c r="L93" i="12" s="1"/>
  <c r="Y93" i="12" s="1"/>
  <c r="L64" i="14" a="1"/>
  <c r="L64" i="14" s="1"/>
  <c r="Y64" i="14" s="1"/>
  <c r="L64" i="12" a="1"/>
  <c r="L64" i="12" s="1"/>
  <c r="Y64" i="12" s="1"/>
  <c r="M98" i="14" a="1"/>
  <c r="M98" i="14" s="1"/>
  <c r="M98" i="12" a="1"/>
  <c r="M98" i="12" s="1"/>
  <c r="M82" i="14" a="1"/>
  <c r="M82" i="14" s="1"/>
  <c r="M82" i="12" a="1"/>
  <c r="M82" i="12" s="1"/>
  <c r="N100" i="14" a="1"/>
  <c r="N100" i="14" s="1"/>
  <c r="N100" i="12" a="1"/>
  <c r="N100" i="12" s="1"/>
  <c r="N85" i="14" a="1"/>
  <c r="N85" i="14" s="1"/>
  <c r="N85" i="12" a="1"/>
  <c r="N85" i="12" s="1"/>
  <c r="N69" i="14" a="1"/>
  <c r="N69" i="14" s="1"/>
  <c r="N69" i="12" a="1"/>
  <c r="N69" i="12" s="1"/>
  <c r="O81" i="14" a="1"/>
  <c r="O81" i="14" s="1"/>
  <c r="O81" i="12" a="1"/>
  <c r="O81" i="12" s="1"/>
  <c r="I94" i="14" a="1"/>
  <c r="I94" i="14" s="1"/>
  <c r="I94" i="12" a="1"/>
  <c r="I94" i="12" s="1"/>
  <c r="J82" i="14" a="1"/>
  <c r="J82" i="14" s="1"/>
  <c r="J82" i="12" a="1"/>
  <c r="J82" i="12" s="1"/>
  <c r="K91" i="14" a="1"/>
  <c r="K91" i="14" s="1"/>
  <c r="K91" i="12" a="1"/>
  <c r="K91" i="12" s="1"/>
  <c r="L82" i="14" a="1"/>
  <c r="L82" i="14" s="1"/>
  <c r="Y82" i="14" s="1"/>
  <c r="L82" i="12" a="1"/>
  <c r="L82" i="12" s="1"/>
  <c r="Y82" i="12" s="1"/>
  <c r="N91" i="14" a="1"/>
  <c r="N91" i="14" s="1"/>
  <c r="N91" i="12" a="1"/>
  <c r="N91" i="12" s="1"/>
  <c r="C104" i="14" a="1"/>
  <c r="C104" i="14" s="1"/>
  <c r="C104" i="12" a="1"/>
  <c r="C104" i="12" s="1"/>
  <c r="C63" i="14" a="1"/>
  <c r="C63" i="14" s="1"/>
  <c r="C63" i="12" a="1"/>
  <c r="C63" i="12" s="1"/>
  <c r="D95" i="14" a="1"/>
  <c r="D95" i="14" s="1"/>
  <c r="D95" i="12" a="1"/>
  <c r="D95" i="12" s="1"/>
  <c r="D67" i="14" a="1"/>
  <c r="D67" i="14" s="1"/>
  <c r="D67" i="12" a="1"/>
  <c r="D67" i="12" s="1"/>
  <c r="E96" i="14" a="1"/>
  <c r="E96" i="14" s="1"/>
  <c r="E96" i="12" a="1"/>
  <c r="E96" i="12" s="1"/>
  <c r="E84" i="14" a="1"/>
  <c r="E84" i="14" s="1"/>
  <c r="E84" i="12" a="1"/>
  <c r="E84" i="12" s="1"/>
  <c r="E63" i="14" a="1"/>
  <c r="E63" i="14" s="1"/>
  <c r="E63" i="12" a="1"/>
  <c r="E63" i="12" s="1"/>
  <c r="F103" i="14" a="1"/>
  <c r="F103" i="14" s="1"/>
  <c r="F103" i="12" a="1"/>
  <c r="F103" i="12" s="1"/>
  <c r="F63" i="14" a="1"/>
  <c r="F63" i="14" s="1"/>
  <c r="F63" i="12" a="1"/>
  <c r="F63" i="12" s="1"/>
  <c r="G86" i="14" a="1"/>
  <c r="G86" i="14" s="1"/>
  <c r="G86" i="12" a="1"/>
  <c r="G86" i="12" s="1"/>
  <c r="G62" i="14" a="1"/>
  <c r="G62" i="14" s="1"/>
  <c r="G62" i="12" a="1"/>
  <c r="G62" i="12" s="1"/>
  <c r="H85" i="14" a="1"/>
  <c r="H85" i="14" s="1"/>
  <c r="X85" i="14" s="1"/>
  <c r="H85" i="12" a="1"/>
  <c r="H85" i="12" s="1"/>
  <c r="X85" i="12" s="1"/>
  <c r="I106" i="14" a="1"/>
  <c r="I106" i="14" s="1"/>
  <c r="I106" i="12" a="1"/>
  <c r="I106" i="12" s="1"/>
  <c r="J61" i="14" a="1"/>
  <c r="J61" i="14" s="1"/>
  <c r="J61" i="12" a="1"/>
  <c r="J61" i="12" s="1"/>
  <c r="J80" i="14" a="1"/>
  <c r="J80" i="14" s="1"/>
  <c r="J80" i="12" a="1"/>
  <c r="J80" i="12" s="1"/>
  <c r="J63" i="14" a="1"/>
  <c r="J63" i="14" s="1"/>
  <c r="J63" i="12" a="1"/>
  <c r="J63" i="12" s="1"/>
  <c r="K90" i="14" a="1"/>
  <c r="K90" i="14" s="1"/>
  <c r="K90" i="12" a="1"/>
  <c r="K90" i="12" s="1"/>
  <c r="L101" i="14" a="1"/>
  <c r="L101" i="14" s="1"/>
  <c r="Y101" i="14" s="1"/>
  <c r="L101" i="12" a="1"/>
  <c r="L101" i="12" s="1"/>
  <c r="Y101" i="12" s="1"/>
  <c r="M61" i="14" a="1"/>
  <c r="M61" i="14" s="1"/>
  <c r="M61" i="12" a="1"/>
  <c r="M61" i="12" s="1"/>
  <c r="M96" i="14" a="1"/>
  <c r="M96" i="14" s="1"/>
  <c r="M96" i="12" a="1"/>
  <c r="M96" i="12" s="1"/>
  <c r="M72" i="14" a="1"/>
  <c r="M72" i="14" s="1"/>
  <c r="M72" i="12" a="1"/>
  <c r="M72" i="12" s="1"/>
  <c r="N98" i="14" a="1"/>
  <c r="N98" i="14" s="1"/>
  <c r="N98" i="12" a="1"/>
  <c r="N98" i="12" s="1"/>
  <c r="N74" i="14" a="1"/>
  <c r="N74" i="14" s="1"/>
  <c r="N74" i="12" a="1"/>
  <c r="N74" i="12" s="1"/>
  <c r="O100" i="14" a="1"/>
  <c r="O100" i="14" s="1"/>
  <c r="O100" i="12" a="1"/>
  <c r="O100" i="12" s="1"/>
  <c r="O67" i="14" a="1"/>
  <c r="O67" i="14" s="1"/>
  <c r="O67" i="12" a="1"/>
  <c r="O67" i="12" s="1"/>
  <c r="P99" i="14" a="1"/>
  <c r="P99" i="14" s="1"/>
  <c r="P99" i="12" a="1"/>
  <c r="P99" i="12" s="1"/>
  <c r="P81" i="14" a="1"/>
  <c r="P81" i="14" s="1"/>
  <c r="P81" i="12" a="1"/>
  <c r="P81" i="12" s="1"/>
  <c r="P67" i="14" a="1"/>
  <c r="P67" i="14" s="1"/>
  <c r="P67" i="12" a="1"/>
  <c r="P67" i="12" s="1"/>
  <c r="B102" i="14" a="1"/>
  <c r="B102" i="14" s="1"/>
  <c r="W102" i="14" s="1"/>
  <c r="B102" i="12" a="1"/>
  <c r="B102" i="12" s="1"/>
  <c r="W102" i="12" s="1"/>
  <c r="C103" i="14" a="1"/>
  <c r="C103" i="14" s="1"/>
  <c r="C103" i="12" a="1"/>
  <c r="C103" i="12" s="1"/>
  <c r="C62" i="14" a="1"/>
  <c r="C62" i="14" s="1"/>
  <c r="C62" i="12" a="1"/>
  <c r="C62" i="12" s="1"/>
  <c r="D86" i="14" a="1"/>
  <c r="D86" i="14" s="1"/>
  <c r="D86" i="12" a="1"/>
  <c r="D86" i="12" s="1"/>
  <c r="D66" i="14" a="1"/>
  <c r="D66" i="14" s="1"/>
  <c r="D66" i="12" a="1"/>
  <c r="D66" i="12" s="1"/>
  <c r="E83" i="14" a="1"/>
  <c r="E83" i="14" s="1"/>
  <c r="E83" i="12" a="1"/>
  <c r="E83" i="12" s="1"/>
  <c r="F102" i="14" a="1"/>
  <c r="F102" i="14" s="1"/>
  <c r="F102" i="12" a="1"/>
  <c r="F102" i="12" s="1"/>
  <c r="F75" i="14" a="1"/>
  <c r="F75" i="14" s="1"/>
  <c r="B38" i="23"/>
  <c r="F75" i="12" a="1"/>
  <c r="F75" i="12" s="1"/>
  <c r="G98" i="14" a="1"/>
  <c r="G98" i="14" s="1"/>
  <c r="G98" i="12" a="1"/>
  <c r="G98" i="12" s="1"/>
  <c r="G72" i="14" a="1"/>
  <c r="G72" i="14" s="1"/>
  <c r="G72" i="12" a="1"/>
  <c r="G72" i="12" s="1"/>
  <c r="H93" i="14" a="1"/>
  <c r="H93" i="14" s="1"/>
  <c r="X93" i="14" s="1"/>
  <c r="H93" i="12" a="1"/>
  <c r="H93" i="12" s="1"/>
  <c r="X93" i="12" s="1"/>
  <c r="H73" i="14" a="1"/>
  <c r="H73" i="14" s="1"/>
  <c r="X73" i="14" s="1"/>
  <c r="H73" i="12" a="1"/>
  <c r="H73" i="12" s="1"/>
  <c r="X73" i="12" s="1"/>
  <c r="I105" i="14" a="1"/>
  <c r="I105" i="14" s="1"/>
  <c r="I105" i="12" a="1"/>
  <c r="I105" i="12" s="1"/>
  <c r="I79" i="14" a="1"/>
  <c r="I79" i="14" s="1"/>
  <c r="I79" i="12" a="1"/>
  <c r="I79" i="12" s="1"/>
  <c r="J100" i="14" a="1"/>
  <c r="J100" i="14" s="1"/>
  <c r="J100" i="12" a="1"/>
  <c r="J100" i="12" s="1"/>
  <c r="J90" i="14" a="1"/>
  <c r="J90" i="14" s="1"/>
  <c r="J90" i="12" a="1"/>
  <c r="J90" i="12" s="1"/>
  <c r="J79" i="14" a="1"/>
  <c r="J79" i="14" s="1"/>
  <c r="J79" i="12" a="1"/>
  <c r="J79" i="12" s="1"/>
  <c r="J70" i="14" a="1"/>
  <c r="J70" i="14" s="1"/>
  <c r="J70" i="12" a="1"/>
  <c r="J70" i="12" s="1"/>
  <c r="J62" i="14" a="1"/>
  <c r="J62" i="14" s="1"/>
  <c r="J62" i="12" a="1"/>
  <c r="J62" i="12" s="1"/>
  <c r="K87" i="14" a="1"/>
  <c r="K87" i="14" s="1"/>
  <c r="K87" i="12" a="1"/>
  <c r="K87" i="12" s="1"/>
  <c r="K74" i="14" a="1"/>
  <c r="K74" i="14" s="1"/>
  <c r="K74" i="12" a="1"/>
  <c r="K74" i="12" s="1"/>
  <c r="M103" i="14" a="1"/>
  <c r="M103" i="14" s="1"/>
  <c r="M103" i="12" a="1"/>
  <c r="M103" i="12" s="1"/>
  <c r="M87" i="14" a="1"/>
  <c r="M87" i="14" s="1"/>
  <c r="M87" i="12" a="1"/>
  <c r="M87" i="12" s="1"/>
  <c r="M63" i="14" a="1"/>
  <c r="M63" i="14" s="1"/>
  <c r="M63" i="12" a="1"/>
  <c r="M63" i="12" s="1"/>
  <c r="N89" i="14" a="1"/>
  <c r="N89" i="14" s="1"/>
  <c r="N89" i="12" a="1"/>
  <c r="N89" i="12" s="1"/>
  <c r="O108" i="14" a="1"/>
  <c r="O108" i="14" s="1"/>
  <c r="O108" i="12" a="1"/>
  <c r="O108" i="12" s="1"/>
  <c r="P61" i="14" a="1"/>
  <c r="P61" i="14" s="1"/>
  <c r="P61" i="12" a="1"/>
  <c r="P61" i="12" s="1"/>
  <c r="P98" i="14" a="1"/>
  <c r="P98" i="14" s="1"/>
  <c r="P98" i="12" a="1"/>
  <c r="P98" i="12" s="1"/>
  <c r="P93" i="14" a="1"/>
  <c r="P93" i="14" s="1"/>
  <c r="P93" i="12" a="1"/>
  <c r="P93" i="12" s="1"/>
  <c r="P90" i="14" a="1"/>
  <c r="P90" i="14" s="1"/>
  <c r="P90" i="12" a="1"/>
  <c r="P90" i="12" s="1"/>
  <c r="P87" i="14" a="1"/>
  <c r="P87" i="14" s="1"/>
  <c r="P87" i="12" a="1"/>
  <c r="P87" i="12" s="1"/>
  <c r="P80" i="14" a="1"/>
  <c r="P80" i="14" s="1"/>
  <c r="P80" i="12" a="1"/>
  <c r="P80" i="12" s="1"/>
  <c r="P76" i="14" a="1"/>
  <c r="P76" i="14" s="1"/>
  <c r="P76" i="12" a="1"/>
  <c r="P76" i="12" s="1"/>
  <c r="P69" i="14" a="1"/>
  <c r="P69" i="14" s="1"/>
  <c r="P69" i="12" a="1"/>
  <c r="P69" i="12" s="1"/>
  <c r="P65" i="14" a="1"/>
  <c r="P65" i="14" s="1"/>
  <c r="P65" i="12" a="1"/>
  <c r="P65" i="12" s="1"/>
  <c r="C110" i="14" a="1"/>
  <c r="C110" i="14" s="1"/>
  <c r="C110" i="12" a="1"/>
  <c r="C110" i="12" s="1"/>
  <c r="C99" i="14" a="1"/>
  <c r="C99" i="14" s="1"/>
  <c r="C99" i="12" a="1"/>
  <c r="C99" i="12" s="1"/>
  <c r="C86" i="14" a="1"/>
  <c r="C86" i="14" s="1"/>
  <c r="C86" i="12" a="1"/>
  <c r="C86" i="12" s="1"/>
  <c r="C71" i="14" a="1"/>
  <c r="C71" i="14" s="1"/>
  <c r="C71" i="12" a="1"/>
  <c r="C71" i="12" s="1"/>
  <c r="D109" i="14" a="1"/>
  <c r="D109" i="14" s="1"/>
  <c r="D109" i="12" a="1"/>
  <c r="D109" i="12" s="1"/>
  <c r="D99" i="14" a="1"/>
  <c r="D99" i="14" s="1"/>
  <c r="D99" i="12" a="1"/>
  <c r="D99" i="12" s="1"/>
  <c r="D91" i="14" a="1"/>
  <c r="D91" i="14" s="1"/>
  <c r="D91" i="12" a="1"/>
  <c r="D91" i="12" s="1"/>
  <c r="D82" i="14" a="1"/>
  <c r="D82" i="14" s="1"/>
  <c r="D82" i="12" a="1"/>
  <c r="D82" i="12" s="1"/>
  <c r="D71" i="14" a="1"/>
  <c r="D71" i="14" s="1"/>
  <c r="D71" i="12" a="1"/>
  <c r="D71" i="12" s="1"/>
  <c r="D62" i="14" a="1"/>
  <c r="D62" i="14" s="1"/>
  <c r="D62" i="12" a="1"/>
  <c r="D62" i="12" s="1"/>
  <c r="E103" i="14" a="1"/>
  <c r="E103" i="14" s="1"/>
  <c r="E103" i="12" a="1"/>
  <c r="E103" i="12" s="1"/>
  <c r="E91" i="14" a="1"/>
  <c r="E91" i="14" s="1"/>
  <c r="E91" i="12" a="1"/>
  <c r="E91" i="12" s="1"/>
  <c r="E79" i="14" a="1"/>
  <c r="E79" i="14" s="1"/>
  <c r="E79" i="12" a="1"/>
  <c r="E79" i="12" s="1"/>
  <c r="E68" i="14" a="1"/>
  <c r="E68" i="14" s="1"/>
  <c r="E68" i="12" a="1"/>
  <c r="E68" i="12" s="1"/>
  <c r="F110" i="14" a="1"/>
  <c r="F110" i="14" s="1"/>
  <c r="F110" i="12" a="1"/>
  <c r="F110" i="12" s="1"/>
  <c r="F96" i="14" a="1"/>
  <c r="F96" i="14" s="1"/>
  <c r="F96" i="12" a="1"/>
  <c r="F96" i="12" s="1"/>
  <c r="F84" i="14" a="1"/>
  <c r="F84" i="14" s="1"/>
  <c r="F84" i="12" a="1"/>
  <c r="F84" i="12" s="1"/>
  <c r="F68" i="14" a="1"/>
  <c r="F68" i="14" s="1"/>
  <c r="F68" i="12" a="1"/>
  <c r="F68" i="12" s="1"/>
  <c r="G107" i="14" a="1"/>
  <c r="G107" i="14" s="1"/>
  <c r="G107" i="12" a="1"/>
  <c r="G107" i="12" s="1"/>
  <c r="G91" i="14" a="1"/>
  <c r="G91" i="14" s="1"/>
  <c r="G91" i="12" a="1"/>
  <c r="G91" i="12" s="1"/>
  <c r="G79" i="14" a="1"/>
  <c r="G79" i="14" s="1"/>
  <c r="G79" i="12" a="1"/>
  <c r="G79" i="12" s="1"/>
  <c r="G67" i="14" a="1"/>
  <c r="G67" i="14" s="1"/>
  <c r="G67" i="12" a="1"/>
  <c r="G67" i="12" s="1"/>
  <c r="H109" i="14" a="1"/>
  <c r="H109" i="14" s="1"/>
  <c r="X109" i="14" s="1"/>
  <c r="H109" i="12" a="1"/>
  <c r="H109" i="12" s="1"/>
  <c r="X109" i="12" s="1"/>
  <c r="H79" i="14" a="1"/>
  <c r="H79" i="14" s="1"/>
  <c r="X79" i="14" s="1"/>
  <c r="H79" i="12" a="1"/>
  <c r="H79" i="12" s="1"/>
  <c r="X79" i="12" s="1"/>
  <c r="I61" i="14" a="1"/>
  <c r="I61" i="14" s="1"/>
  <c r="I61" i="12" a="1"/>
  <c r="I61" i="12" s="1"/>
  <c r="I100" i="14" a="1"/>
  <c r="I100" i="14" s="1"/>
  <c r="I100" i="12" a="1"/>
  <c r="I100" i="12" s="1"/>
  <c r="I86" i="14" a="1"/>
  <c r="I86" i="14" s="1"/>
  <c r="I86" i="12" a="1"/>
  <c r="I86" i="12" s="1"/>
  <c r="I66" i="14" a="1"/>
  <c r="I66" i="14" s="1"/>
  <c r="I66" i="12" a="1"/>
  <c r="I66" i="12" s="1"/>
  <c r="J107" i="14" a="1"/>
  <c r="J107" i="14" s="1"/>
  <c r="J107" i="12" a="1"/>
  <c r="J107" i="12" s="1"/>
  <c r="J96" i="14" a="1"/>
  <c r="J96" i="14" s="1"/>
  <c r="J96" i="12" a="1"/>
  <c r="J96" i="12" s="1"/>
  <c r="J86" i="14" a="1"/>
  <c r="J86" i="14" s="1"/>
  <c r="J86" i="12" a="1"/>
  <c r="J86" i="12" s="1"/>
  <c r="J76" i="14" a="1"/>
  <c r="J76" i="14" s="1"/>
  <c r="J76" i="12" a="1"/>
  <c r="J76" i="12" s="1"/>
  <c r="J67" i="14" a="1"/>
  <c r="J67" i="14" s="1"/>
  <c r="J67" i="12" a="1"/>
  <c r="J67" i="12" s="1"/>
  <c r="K107" i="14" a="1"/>
  <c r="K107" i="14" s="1"/>
  <c r="K107" i="12" a="1"/>
  <c r="K107" i="12" s="1"/>
  <c r="K98" i="14" a="1"/>
  <c r="K98" i="14" s="1"/>
  <c r="K98" i="12" a="1"/>
  <c r="K98" i="12" s="1"/>
  <c r="K83" i="14" a="1"/>
  <c r="K83" i="14" s="1"/>
  <c r="K83" i="12" a="1"/>
  <c r="K83" i="12" s="1"/>
  <c r="K70" i="14" a="1"/>
  <c r="K70" i="14" s="1"/>
  <c r="K70" i="12" a="1"/>
  <c r="K70" i="12" s="1"/>
  <c r="L96" i="14" a="1"/>
  <c r="L96" i="14" s="1"/>
  <c r="Y96" i="14" s="1"/>
  <c r="L96" i="12" a="1"/>
  <c r="L96" i="12" s="1"/>
  <c r="Y96" i="12" s="1"/>
  <c r="L85" i="14" a="1"/>
  <c r="L85" i="14" s="1"/>
  <c r="Y85" i="14" s="1"/>
  <c r="L85" i="12" a="1"/>
  <c r="L85" i="12" s="1"/>
  <c r="Y85" i="12" s="1"/>
  <c r="L76" i="14" a="1"/>
  <c r="L76" i="14" s="1"/>
  <c r="Y76" i="14" s="1"/>
  <c r="L76" i="12" a="1"/>
  <c r="L76" i="12" s="1"/>
  <c r="Y76" i="12" s="1"/>
  <c r="L66" i="14" a="1"/>
  <c r="L66" i="14" s="1"/>
  <c r="Y66" i="14" s="1"/>
  <c r="L66" i="12" a="1"/>
  <c r="L66" i="12" s="1"/>
  <c r="Y66" i="12" s="1"/>
  <c r="M108" i="14" a="1"/>
  <c r="M108" i="14" s="1"/>
  <c r="M108" i="12" a="1"/>
  <c r="M108" i="12" s="1"/>
  <c r="M100" i="14" a="1"/>
  <c r="M100" i="14" s="1"/>
  <c r="M100" i="12" a="1"/>
  <c r="M100" i="12" s="1"/>
  <c r="M92" i="14" a="1"/>
  <c r="M92" i="14" s="1"/>
  <c r="M92" i="12" a="1"/>
  <c r="M92" i="12" s="1"/>
  <c r="M84" i="14" a="1"/>
  <c r="M84" i="14" s="1"/>
  <c r="M84" i="12" a="1"/>
  <c r="M84" i="12" s="1"/>
  <c r="M76" i="14" a="1"/>
  <c r="M76" i="14" s="1"/>
  <c r="M76" i="12" a="1"/>
  <c r="M76" i="12" s="1"/>
  <c r="M68" i="14" a="1"/>
  <c r="M68" i="14" s="1"/>
  <c r="M68" i="12" a="1"/>
  <c r="M68" i="12" s="1"/>
  <c r="N110" i="14" a="1"/>
  <c r="N110" i="14" s="1"/>
  <c r="N110" i="12" a="1"/>
  <c r="N110" i="12" s="1"/>
  <c r="N102" i="14" a="1"/>
  <c r="N102" i="14" s="1"/>
  <c r="N102" i="12" a="1"/>
  <c r="N102" i="12" s="1"/>
  <c r="N94" i="14" a="1"/>
  <c r="N94" i="14" s="1"/>
  <c r="N94" i="12" a="1"/>
  <c r="N94" i="12" s="1"/>
  <c r="N87" i="14" a="1"/>
  <c r="N87" i="14" s="1"/>
  <c r="N87" i="12" a="1"/>
  <c r="N87" i="12" s="1"/>
  <c r="N78" i="14" a="1"/>
  <c r="N78" i="14" s="1"/>
  <c r="N78" i="12" a="1"/>
  <c r="N78" i="12" s="1"/>
  <c r="N71" i="14" a="1"/>
  <c r="N71" i="14" s="1"/>
  <c r="N71" i="12" a="1"/>
  <c r="N71" i="12" s="1"/>
  <c r="N63" i="14" a="1"/>
  <c r="N63" i="14" s="1"/>
  <c r="N63" i="12" a="1"/>
  <c r="N63" i="12" s="1"/>
  <c r="O104" i="14" a="1"/>
  <c r="O104" i="14" s="1"/>
  <c r="O104" i="12" a="1"/>
  <c r="O104" i="12" s="1"/>
  <c r="O93" i="14" a="1"/>
  <c r="O93" i="14" s="1"/>
  <c r="O93" i="12" a="1"/>
  <c r="O93" i="12" s="1"/>
  <c r="O84" i="14" a="1"/>
  <c r="O84" i="14" s="1"/>
  <c r="O84" i="12" a="1"/>
  <c r="O84" i="12" s="1"/>
  <c r="O71" i="14" a="1"/>
  <c r="O71" i="14" s="1"/>
  <c r="O71" i="12" a="1"/>
  <c r="O71" i="12" s="1"/>
  <c r="O62" i="14" a="1"/>
  <c r="O62" i="14" s="1"/>
  <c r="O62" i="12" a="1"/>
  <c r="O62" i="12" s="1"/>
  <c r="B81" i="14" a="1"/>
  <c r="B81" i="14" s="1"/>
  <c r="W81" i="14" s="1"/>
  <c r="B81" i="12" a="1"/>
  <c r="B81" i="12" s="1"/>
  <c r="W81" i="12" s="1"/>
  <c r="C89" i="14" a="1"/>
  <c r="C89" i="14" s="1"/>
  <c r="C89" i="12" a="1"/>
  <c r="C89" i="12" s="1"/>
  <c r="F98" i="14" a="1"/>
  <c r="F98" i="14" s="1"/>
  <c r="F98" i="12" a="1"/>
  <c r="F98" i="12" s="1"/>
  <c r="F78" i="14" a="1"/>
  <c r="F78" i="14" s="1"/>
  <c r="F78" i="12" a="1"/>
  <c r="F78" i="12" s="1"/>
  <c r="G81" i="14" a="1"/>
  <c r="G81" i="14" s="1"/>
  <c r="G81" i="12" a="1"/>
  <c r="G81" i="12" s="1"/>
  <c r="I87" i="14" a="1"/>
  <c r="I87" i="14" s="1"/>
  <c r="I87" i="12" a="1"/>
  <c r="I87" i="12" s="1"/>
  <c r="C109" i="14" a="1"/>
  <c r="C109" i="14" s="1"/>
  <c r="C109" i="12" a="1"/>
  <c r="C109" i="12" s="1"/>
  <c r="C77" i="14" a="1"/>
  <c r="C77" i="14" s="1"/>
  <c r="C77" i="12" a="1"/>
  <c r="C77" i="12" s="1"/>
  <c r="D76" i="14" a="1"/>
  <c r="D76" i="14" s="1"/>
  <c r="D76" i="12" a="1"/>
  <c r="D76" i="12" s="1"/>
  <c r="E93" i="14" a="1"/>
  <c r="E93" i="14" s="1"/>
  <c r="E93" i="12" a="1"/>
  <c r="E93" i="12" s="1"/>
  <c r="G80" i="14" a="1"/>
  <c r="G80" i="14" s="1"/>
  <c r="G80" i="12" a="1"/>
  <c r="G80" i="12" s="1"/>
  <c r="G68" i="14" a="1"/>
  <c r="G68" i="14" s="1"/>
  <c r="G68" i="12" a="1"/>
  <c r="G68" i="12" s="1"/>
  <c r="I85" i="14" a="1"/>
  <c r="I85" i="14" s="1"/>
  <c r="I85" i="12" a="1"/>
  <c r="I85" i="12" s="1"/>
  <c r="J81" i="14" a="1"/>
  <c r="J81" i="14" s="1"/>
  <c r="J81" i="12" a="1"/>
  <c r="J81" i="12" s="1"/>
  <c r="K108" i="14" a="1"/>
  <c r="K108" i="14" s="1"/>
  <c r="K108" i="12" a="1"/>
  <c r="K108" i="12" s="1"/>
  <c r="K84" i="14" a="1"/>
  <c r="K84" i="14" s="1"/>
  <c r="K84" i="12" a="1"/>
  <c r="K84" i="12" s="1"/>
  <c r="L91" i="14" a="1"/>
  <c r="L91" i="14" s="1"/>
  <c r="Y91" i="14" s="1"/>
  <c r="L91" i="12" a="1"/>
  <c r="L91" i="12" s="1"/>
  <c r="Y91" i="12" s="1"/>
  <c r="O110" i="14" a="1"/>
  <c r="O110" i="14" s="1"/>
  <c r="O110" i="12" a="1"/>
  <c r="O110" i="12" s="1"/>
  <c r="O82" i="14" a="1"/>
  <c r="O82" i="14" s="1"/>
  <c r="O82" i="12" a="1"/>
  <c r="O82" i="12" s="1"/>
  <c r="Q110" i="14" a="1"/>
  <c r="Q110" i="14" s="1"/>
  <c r="Q110" i="12" a="1"/>
  <c r="Q110" i="12" s="1"/>
  <c r="Q102" i="14" a="1"/>
  <c r="Q102" i="14" s="1"/>
  <c r="Q102" i="12" a="1"/>
  <c r="Q102" i="12" s="1"/>
  <c r="Q94" i="14" a="1"/>
  <c r="Q94" i="14" s="1"/>
  <c r="Q94" i="12" a="1"/>
  <c r="Q94" i="12" s="1"/>
  <c r="Q84" i="14" a="1"/>
  <c r="Q84" i="14" s="1"/>
  <c r="Q84" i="12" a="1"/>
  <c r="Q84" i="12" s="1"/>
  <c r="Q75" i="14" a="1"/>
  <c r="Q75" i="14" s="1"/>
  <c r="B49" i="23"/>
  <c r="Q75" i="12" a="1"/>
  <c r="Q75" i="12" s="1"/>
  <c r="Q66" i="14" a="1"/>
  <c r="Q66" i="14" s="1"/>
  <c r="Q66" i="12" a="1"/>
  <c r="Q66" i="12" s="1"/>
  <c r="T61" i="14" a="1"/>
  <c r="T61" i="14" s="1"/>
  <c r="T61" i="12" a="1"/>
  <c r="T61" i="12" s="1"/>
  <c r="S108" i="14" a="1"/>
  <c r="S108" i="14" s="1"/>
  <c r="S108" i="12" a="1"/>
  <c r="S108" i="12" s="1"/>
  <c r="S104" i="14" a="1"/>
  <c r="S104" i="14" s="1"/>
  <c r="S104" i="12" a="1"/>
  <c r="S104" i="12" s="1"/>
  <c r="S100" i="14" a="1"/>
  <c r="S100" i="14" s="1"/>
  <c r="S100" i="12" a="1"/>
  <c r="S100" i="12" s="1"/>
  <c r="S96" i="14" a="1"/>
  <c r="S96" i="14" s="1"/>
  <c r="S96" i="12" a="1"/>
  <c r="S96" i="12" s="1"/>
  <c r="S92" i="14" a="1"/>
  <c r="S92" i="14" s="1"/>
  <c r="S92" i="12" a="1"/>
  <c r="S92" i="12" s="1"/>
  <c r="S88" i="14" a="1"/>
  <c r="S88" i="14" s="1"/>
  <c r="S88" i="12" a="1"/>
  <c r="S88" i="12" s="1"/>
  <c r="S84" i="14" a="1"/>
  <c r="S84" i="14" s="1"/>
  <c r="S84" i="12" a="1"/>
  <c r="S84" i="12" s="1"/>
  <c r="S80" i="14" a="1"/>
  <c r="S80" i="14" s="1"/>
  <c r="S80" i="12" a="1"/>
  <c r="S80" i="12" s="1"/>
  <c r="T75" i="14" a="1"/>
  <c r="T75" i="14" s="1"/>
  <c r="T75" i="12" a="1"/>
  <c r="T75" i="12" s="1"/>
  <c r="B52" i="23"/>
  <c r="T71" i="14" a="1"/>
  <c r="T71" i="14" s="1"/>
  <c r="T71" i="12" a="1"/>
  <c r="T71" i="12" s="1"/>
  <c r="T67" i="14" a="1"/>
  <c r="T67" i="14" s="1"/>
  <c r="T67" i="12" a="1"/>
  <c r="T67" i="12" s="1"/>
  <c r="T63" i="14" a="1"/>
  <c r="T63" i="14" s="1"/>
  <c r="T63" i="12" a="1"/>
  <c r="T63" i="12" s="1"/>
  <c r="R111" i="14" a="1"/>
  <c r="R111" i="14" s="1"/>
  <c r="R111" i="12" a="1"/>
  <c r="R111" i="12" s="1"/>
  <c r="R103" i="14" a="1"/>
  <c r="R103" i="14" s="1"/>
  <c r="R103" i="12" a="1"/>
  <c r="R103" i="12" s="1"/>
  <c r="R94" i="14" a="1"/>
  <c r="R94" i="14" s="1"/>
  <c r="R94" i="12" a="1"/>
  <c r="R94" i="12" s="1"/>
  <c r="R86" i="14" a="1"/>
  <c r="R86" i="14" s="1"/>
  <c r="R86" i="12" a="1"/>
  <c r="R86" i="12" s="1"/>
  <c r="R78" i="14" a="1"/>
  <c r="R78" i="14" s="1"/>
  <c r="R78" i="12" a="1"/>
  <c r="R78" i="12" s="1"/>
  <c r="R70" i="14" a="1"/>
  <c r="R70" i="14" s="1"/>
  <c r="R70" i="12" a="1"/>
  <c r="R70" i="12" s="1"/>
  <c r="R62" i="14" a="1"/>
  <c r="R62" i="14" s="1"/>
  <c r="R62" i="12" a="1"/>
  <c r="R62" i="12" s="1"/>
  <c r="X100" i="17"/>
  <c r="H99" i="14" a="1"/>
  <c r="H99" i="14" s="1"/>
  <c r="X99" i="14" s="1"/>
  <c r="X90" i="17"/>
  <c r="H89" i="14" a="1"/>
  <c r="H89" i="14" s="1"/>
  <c r="X89" i="14" s="1"/>
  <c r="X70" i="17"/>
  <c r="H69" i="14" a="1"/>
  <c r="H69" i="14" s="1"/>
  <c r="X69" i="14" s="1"/>
  <c r="I76" i="14" a="1"/>
  <c r="I76" i="14" s="1"/>
  <c r="Y107" i="17"/>
  <c r="L106" i="14" a="1"/>
  <c r="L106" i="14" s="1"/>
  <c r="Y106" i="14" s="1"/>
  <c r="W106" i="17"/>
  <c r="B105" i="14" a="1"/>
  <c r="B105" i="14" s="1"/>
  <c r="W105" i="14" s="1"/>
  <c r="W94" i="17"/>
  <c r="B93" i="14" a="1"/>
  <c r="B93" i="14" s="1"/>
  <c r="W93" i="14" s="1"/>
  <c r="I109" i="14" a="1"/>
  <c r="I109" i="14" s="1"/>
  <c r="Q86" i="14" a="1"/>
  <c r="Q86" i="14" s="1"/>
  <c r="S71" i="14" a="1"/>
  <c r="S71" i="14" s="1"/>
  <c r="W109" i="17"/>
  <c r="B108" i="14" a="1"/>
  <c r="B108" i="14" s="1"/>
  <c r="W108" i="14" s="1"/>
  <c r="W99" i="17"/>
  <c r="B98" i="14" a="1"/>
  <c r="B98" i="14" s="1"/>
  <c r="W98" i="14" s="1"/>
  <c r="W85" i="17"/>
  <c r="B84" i="14" a="1"/>
  <c r="B84" i="14" s="1"/>
  <c r="W84" i="14" s="1"/>
  <c r="W69" i="17"/>
  <c r="B68" i="14" a="1"/>
  <c r="B68" i="14" s="1"/>
  <c r="W68" i="14" s="1"/>
  <c r="W97" i="17"/>
  <c r="B96" i="14" a="1"/>
  <c r="B96" i="14" s="1"/>
  <c r="W96" i="14" s="1"/>
  <c r="W84" i="17"/>
  <c r="B83" i="14" a="1"/>
  <c r="B83" i="14" s="1"/>
  <c r="W83" i="14" s="1"/>
  <c r="X108" i="17"/>
  <c r="H107" i="14" a="1"/>
  <c r="H107" i="14" s="1"/>
  <c r="X107" i="14" s="1"/>
  <c r="X99" i="17"/>
  <c r="H98" i="14" a="1"/>
  <c r="H98" i="14" s="1"/>
  <c r="X98" i="14" s="1"/>
  <c r="X89" i="17"/>
  <c r="H88" i="14" a="1"/>
  <c r="H88" i="14" s="1"/>
  <c r="X88" i="14" s="1"/>
  <c r="X79" i="17"/>
  <c r="H78" i="14" a="1"/>
  <c r="H78" i="14" s="1"/>
  <c r="X78" i="14" s="1"/>
  <c r="X69" i="17"/>
  <c r="H68" i="14" a="1"/>
  <c r="H68" i="14" s="1"/>
  <c r="X68" i="14" s="1"/>
  <c r="J95" i="14" a="1"/>
  <c r="J95" i="14" s="1"/>
  <c r="Y106" i="17"/>
  <c r="L105" i="14" a="1"/>
  <c r="L105" i="14" s="1"/>
  <c r="Y105" i="14" s="1"/>
  <c r="Y76" i="17"/>
  <c r="L75" i="14" a="1"/>
  <c r="L75" i="14" s="1"/>
  <c r="Y75" i="14" s="1"/>
  <c r="W87" i="17"/>
  <c r="B86" i="14" a="1"/>
  <c r="B86" i="14" s="1"/>
  <c r="W86" i="14" s="1"/>
  <c r="W71" i="17"/>
  <c r="B70" i="14" a="1"/>
  <c r="B70" i="14" s="1"/>
  <c r="W70" i="14" s="1"/>
  <c r="Y72" i="17"/>
  <c r="L71" i="14" a="1"/>
  <c r="L71" i="14" s="1"/>
  <c r="Y71" i="14" s="1"/>
  <c r="X101" i="17"/>
  <c r="H100" i="14" a="1"/>
  <c r="H100" i="14" s="1"/>
  <c r="X100" i="14" s="1"/>
  <c r="X81" i="17"/>
  <c r="H80" i="14" a="1"/>
  <c r="H80" i="14" s="1"/>
  <c r="X80" i="14" s="1"/>
  <c r="W107" i="17"/>
  <c r="B106" i="14" a="1"/>
  <c r="B106" i="14" s="1"/>
  <c r="W106" i="14" s="1"/>
  <c r="E111" i="14" a="1"/>
  <c r="E111" i="14" s="1"/>
  <c r="E87" i="14" a="1"/>
  <c r="E87" i="14" s="1"/>
  <c r="F66" i="14" a="1"/>
  <c r="F66" i="14" s="1"/>
  <c r="G103" i="14" a="1"/>
  <c r="G103" i="14" s="1"/>
  <c r="X107" i="17"/>
  <c r="H106" i="14" a="1"/>
  <c r="H106" i="14" s="1"/>
  <c r="X106" i="14" s="1"/>
  <c r="X78" i="17"/>
  <c r="H77" i="14" a="1"/>
  <c r="H77" i="14" s="1"/>
  <c r="X77" i="14" s="1"/>
  <c r="X68" i="17"/>
  <c r="H67" i="14" a="1"/>
  <c r="H67" i="14" s="1"/>
  <c r="X67" i="14" s="1"/>
  <c r="I74" i="14" a="1"/>
  <c r="I74" i="14" s="1"/>
  <c r="J94" i="14" a="1"/>
  <c r="J94" i="14" s="1"/>
  <c r="Y105" i="17"/>
  <c r="L104" i="14" a="1"/>
  <c r="L104" i="14" s="1"/>
  <c r="Y104" i="14" s="1"/>
  <c r="O61" i="14" a="1"/>
  <c r="O61" i="14" s="1"/>
  <c r="Y108" i="17"/>
  <c r="L107" i="14" a="1"/>
  <c r="L107" i="14" s="1"/>
  <c r="Y107" i="14" s="1"/>
  <c r="Y96" i="17"/>
  <c r="L95" i="14" a="1"/>
  <c r="L95" i="14" s="1"/>
  <c r="Y95" i="14" s="1"/>
  <c r="Y68" i="17"/>
  <c r="L67" i="14" a="1"/>
  <c r="L67" i="14" s="1"/>
  <c r="Y67" i="14" s="1"/>
  <c r="R108" i="14" a="1"/>
  <c r="R108" i="14" s="1"/>
  <c r="R100" i="14" a="1"/>
  <c r="R100" i="14" s="1"/>
  <c r="X93" i="17"/>
  <c r="H92" i="14" a="1"/>
  <c r="H92" i="14" s="1"/>
  <c r="X92" i="14" s="1"/>
  <c r="Q74" i="14" a="1"/>
  <c r="Q74" i="14" s="1"/>
  <c r="X95" i="17"/>
  <c r="H94" i="14" a="1"/>
  <c r="H94" i="14" s="1"/>
  <c r="X94" i="14" s="1"/>
  <c r="H95" i="14" a="1"/>
  <c r="H95" i="14" s="1"/>
  <c r="X95" i="14" s="1"/>
  <c r="W98" i="17"/>
  <c r="B97" i="14" a="1"/>
  <c r="B97" i="14" s="1"/>
  <c r="W97" i="14" s="1"/>
  <c r="W86" i="17"/>
  <c r="B85" i="14" a="1"/>
  <c r="B85" i="14" s="1"/>
  <c r="W85" i="14" s="1"/>
  <c r="W70" i="17"/>
  <c r="B69" i="14" a="1"/>
  <c r="B69" i="14" s="1"/>
  <c r="W69" i="14" s="1"/>
  <c r="Y73" i="17"/>
  <c r="L72" i="14" a="1"/>
  <c r="L72" i="14" s="1"/>
  <c r="Y72" i="14" s="1"/>
  <c r="X109" i="17"/>
  <c r="H108" i="14" a="1"/>
  <c r="H108" i="14" s="1"/>
  <c r="X108" i="14" s="1"/>
  <c r="X85" i="17"/>
  <c r="H84" i="14" a="1"/>
  <c r="H84" i="14" s="1"/>
  <c r="X84" i="14" s="1"/>
  <c r="Y88" i="17"/>
  <c r="L87" i="14" a="1"/>
  <c r="L87" i="14" s="1"/>
  <c r="Y87" i="14" s="1"/>
  <c r="W64" i="17"/>
  <c r="B63" i="14" a="1"/>
  <c r="B63" i="14" s="1"/>
  <c r="W63" i="14" s="1"/>
  <c r="X65" i="17"/>
  <c r="H64" i="14" a="1"/>
  <c r="H64" i="14" s="1"/>
  <c r="X64" i="14" s="1"/>
  <c r="Y111" i="17"/>
  <c r="L110" i="14" a="1"/>
  <c r="L110" i="14" s="1"/>
  <c r="Y110" i="14" s="1"/>
  <c r="Y101" i="17"/>
  <c r="L100" i="14" a="1"/>
  <c r="L100" i="14" s="1"/>
  <c r="Y100" i="14" s="1"/>
  <c r="Y71" i="17"/>
  <c r="L70" i="14" a="1"/>
  <c r="L70" i="14" s="1"/>
  <c r="Y70" i="14" s="1"/>
  <c r="O97" i="14" a="1"/>
  <c r="O97" i="14" s="1"/>
  <c r="W74" i="17"/>
  <c r="B73" i="14" a="1"/>
  <c r="B73" i="14" s="1"/>
  <c r="W73" i="14" s="1"/>
  <c r="Y100" i="17"/>
  <c r="L99" i="14" a="1"/>
  <c r="L99" i="14" s="1"/>
  <c r="Y99" i="14" s="1"/>
  <c r="F104" i="14" a="1"/>
  <c r="F104" i="14" s="1"/>
  <c r="X73" i="17"/>
  <c r="H72" i="14" a="1"/>
  <c r="H72" i="14" s="1"/>
  <c r="X72" i="14" s="1"/>
  <c r="W104" i="17"/>
  <c r="B103" i="14" a="1"/>
  <c r="B103" i="14" s="1"/>
  <c r="W103" i="14" s="1"/>
  <c r="W93" i="17"/>
  <c r="B92" i="14" a="1"/>
  <c r="B92" i="14" s="1"/>
  <c r="W92" i="14" s="1"/>
  <c r="W101" i="17"/>
  <c r="B100" i="14" a="1"/>
  <c r="B100" i="14" s="1"/>
  <c r="W100" i="14" s="1"/>
  <c r="W63" i="17"/>
  <c r="B62" i="14" a="1"/>
  <c r="B62" i="14" s="1"/>
  <c r="W62" i="14" s="1"/>
  <c r="G83" i="14" a="1"/>
  <c r="G83" i="14" s="1"/>
  <c r="X112" i="17"/>
  <c r="H111" i="14" a="1"/>
  <c r="H111" i="14" s="1"/>
  <c r="X111" i="14" s="1"/>
  <c r="X72" i="17"/>
  <c r="H71" i="14" a="1"/>
  <c r="H71" i="14" s="1"/>
  <c r="X71" i="14" s="1"/>
  <c r="L78" i="14" a="1"/>
  <c r="L78" i="14" s="1"/>
  <c r="Y78" i="14" s="1"/>
  <c r="Y70" i="17"/>
  <c r="L69" i="14" a="1"/>
  <c r="L69" i="14" s="1"/>
  <c r="Y69" i="14" s="1"/>
  <c r="W102" i="17"/>
  <c r="B101" i="14" a="1"/>
  <c r="B101" i="14" s="1"/>
  <c r="W101" i="14" s="1"/>
  <c r="X77" i="17"/>
  <c r="H76" i="14" a="1"/>
  <c r="H76" i="14" s="1"/>
  <c r="X76" i="14" s="1"/>
  <c r="B99" i="14" a="1"/>
  <c r="B99" i="14" s="1"/>
  <c r="W99" i="14" s="1"/>
  <c r="E104" i="14" a="1"/>
  <c r="E104" i="14" s="1"/>
  <c r="X82" i="17"/>
  <c r="H81" i="14" a="1"/>
  <c r="H81" i="14" s="1"/>
  <c r="X81" i="14" s="1"/>
  <c r="X63" i="17"/>
  <c r="H62" i="14" a="1"/>
  <c r="H62" i="14" s="1"/>
  <c r="X62" i="14" s="1"/>
  <c r="W83" i="17"/>
  <c r="B82" i="14" a="1"/>
  <c r="B82" i="14" s="1"/>
  <c r="W82" i="14" s="1"/>
  <c r="F70" i="14" a="1"/>
  <c r="F70" i="14" s="1"/>
  <c r="E89" i="14" a="1"/>
  <c r="E89" i="14" s="1"/>
  <c r="Q78" i="14" a="1"/>
  <c r="Q78" i="14" s="1"/>
  <c r="W20" i="14"/>
  <c r="Q59" i="15"/>
  <c r="D59" i="15"/>
  <c r="L59" i="15"/>
  <c r="Y59" i="15" s="1"/>
  <c r="K61" i="16"/>
  <c r="Q59" i="16"/>
  <c r="I59" i="17"/>
  <c r="K59" i="17"/>
  <c r="J59" i="17"/>
  <c r="J59" i="14" s="1"/>
  <c r="L59" i="17"/>
  <c r="P59" i="17"/>
  <c r="Y90" i="17"/>
  <c r="Y89" i="17"/>
  <c r="Y64" i="17"/>
  <c r="Y85" i="17"/>
  <c r="W66" i="17"/>
  <c r="X96" i="17"/>
  <c r="Y94" i="17"/>
  <c r="X110" i="17"/>
  <c r="X80" i="17"/>
  <c r="Y109" i="17"/>
  <c r="Y98" i="17"/>
  <c r="Y87" i="17"/>
  <c r="Y78" i="17"/>
  <c r="Y69" i="17"/>
  <c r="W108" i="17"/>
  <c r="Y66" i="17"/>
  <c r="Y95" i="17"/>
  <c r="W95" i="17"/>
  <c r="X87" i="17"/>
  <c r="Y65" i="17"/>
  <c r="W82" i="17"/>
  <c r="W77" i="17"/>
  <c r="X86" i="17"/>
  <c r="X66" i="17"/>
  <c r="Y103" i="17"/>
  <c r="Y74" i="17"/>
  <c r="W112" i="17"/>
  <c r="W103" i="17"/>
  <c r="W92" i="17"/>
  <c r="W81" i="17"/>
  <c r="X88" i="17"/>
  <c r="W80" i="17"/>
  <c r="X106" i="17"/>
  <c r="X67" i="17"/>
  <c r="Y75" i="17"/>
  <c r="W62" i="17"/>
  <c r="W65" i="17"/>
  <c r="X75" i="17"/>
  <c r="Y83" i="17"/>
  <c r="Y63" i="17"/>
  <c r="W67" i="17"/>
  <c r="X98" i="17"/>
  <c r="W105" i="17"/>
  <c r="X76" i="17"/>
  <c r="Y84" i="17"/>
  <c r="X105" i="17"/>
  <c r="Y93" i="17"/>
  <c r="W96" i="17"/>
  <c r="W68" i="17"/>
  <c r="Y97" i="17"/>
  <c r="Y86" i="17"/>
  <c r="Y77" i="17"/>
  <c r="Y67" i="17"/>
  <c r="W78" i="17"/>
  <c r="Y112" i="17"/>
  <c r="Y80" i="17"/>
  <c r="W111" i="17"/>
  <c r="W76" i="17"/>
  <c r="X62" i="17"/>
  <c r="X104" i="17"/>
  <c r="X94" i="17"/>
  <c r="X84" i="17"/>
  <c r="X74" i="17"/>
  <c r="Y62" i="17"/>
  <c r="Y102" i="17"/>
  <c r="Y91" i="17"/>
  <c r="Y82" i="17"/>
  <c r="W75" i="17"/>
  <c r="X97" i="17"/>
  <c r="W110" i="17"/>
  <c r="W100" i="17"/>
  <c r="W89" i="17"/>
  <c r="W73" i="17"/>
  <c r="X103" i="17"/>
  <c r="X92" i="17"/>
  <c r="X83" i="17"/>
  <c r="X64" i="17"/>
  <c r="Y81" i="17"/>
  <c r="Y104" i="17"/>
  <c r="Y92" i="17"/>
  <c r="W88" i="17"/>
  <c r="W72" i="17"/>
  <c r="X111" i="17"/>
  <c r="X102" i="17"/>
  <c r="X91" i="17"/>
  <c r="X71" i="17"/>
  <c r="Y110" i="17"/>
  <c r="Y99" i="17"/>
  <c r="Y79" i="17"/>
  <c r="W90" i="17"/>
  <c r="W79" i="17"/>
  <c r="N61" i="16"/>
  <c r="I61" i="16"/>
  <c r="G61" i="16"/>
  <c r="F44" i="19"/>
  <c r="F42" i="19"/>
  <c r="F38" i="19"/>
  <c r="M59" i="16"/>
  <c r="L59" i="16"/>
  <c r="I59" i="16"/>
  <c r="P59" i="15"/>
  <c r="O59" i="15"/>
  <c r="J59" i="15"/>
  <c r="H59" i="15"/>
  <c r="X59" i="15" s="1"/>
  <c r="G59" i="15"/>
  <c r="E59" i="15"/>
  <c r="C59" i="15"/>
  <c r="E59" i="17"/>
  <c r="M59" i="17"/>
  <c r="M59" i="14" s="1"/>
  <c r="O59" i="17"/>
  <c r="O59" i="14" s="1"/>
  <c r="B59" i="16"/>
  <c r="W59" i="16" s="1"/>
  <c r="B61" i="16"/>
  <c r="W61" i="16" s="1"/>
  <c r="C59" i="16"/>
  <c r="D59" i="17"/>
  <c r="D59" i="14" s="1"/>
  <c r="G59" i="17"/>
  <c r="L61" i="16"/>
  <c r="Y61" i="16" s="1"/>
  <c r="K59" i="15"/>
  <c r="R59" i="17"/>
  <c r="R59" i="14" s="1"/>
  <c r="R59" i="16"/>
  <c r="R59" i="15"/>
  <c r="S59" i="16"/>
  <c r="T59" i="15"/>
  <c r="P59" i="16"/>
  <c r="I59" i="15"/>
  <c r="C59" i="17"/>
  <c r="C59" i="14" s="1"/>
  <c r="F61" i="16"/>
  <c r="M61" i="16"/>
  <c r="N59" i="17"/>
  <c r="N59" i="14" s="1"/>
  <c r="F59" i="15"/>
  <c r="Q59" i="17"/>
  <c r="Q59" i="14" s="1"/>
  <c r="T59" i="16"/>
  <c r="S59" i="17"/>
  <c r="S59" i="14" s="1"/>
  <c r="C61" i="16"/>
  <c r="N59" i="16"/>
  <c r="B59" i="17"/>
  <c r="B59" i="14" s="1"/>
  <c r="W59" i="14" s="1"/>
  <c r="H59" i="16"/>
  <c r="X59" i="16" s="1"/>
  <c r="O61" i="16"/>
  <c r="B59" i="15"/>
  <c r="W59" i="15" s="1"/>
  <c r="F59" i="16"/>
  <c r="H61" i="16"/>
  <c r="X61" i="16" s="1"/>
  <c r="D61" i="16"/>
  <c r="E61" i="16"/>
  <c r="T59" i="17"/>
  <c r="T59" i="14" s="1"/>
  <c r="H59" i="17"/>
  <c r="H59" i="14" s="1"/>
  <c r="X59" i="14" s="1"/>
  <c r="S59" i="15"/>
  <c r="G47" i="19"/>
  <c r="G42" i="19"/>
  <c r="D39" i="19" l="1"/>
  <c r="G59" i="14"/>
  <c r="F43" i="19"/>
  <c r="K59" i="14"/>
  <c r="F37" i="19"/>
  <c r="E59" i="14"/>
  <c r="F48" i="19"/>
  <c r="P59" i="14"/>
  <c r="Y59" i="17"/>
  <c r="L59" i="14"/>
  <c r="Y59" i="14" s="1"/>
  <c r="D41" i="19"/>
  <c r="I59" i="14"/>
  <c r="D49" i="19"/>
  <c r="G44" i="23"/>
  <c r="G40" i="23"/>
  <c r="F35" i="23"/>
  <c r="D35" i="23"/>
  <c r="F51" i="23"/>
  <c r="D51" i="23"/>
  <c r="D38" i="23"/>
  <c r="F38" i="23"/>
  <c r="F44" i="23"/>
  <c r="D44" i="23"/>
  <c r="F42" i="23"/>
  <c r="D42" i="23"/>
  <c r="D41" i="23"/>
  <c r="F41" i="23"/>
  <c r="D34" i="23"/>
  <c r="F34" i="23"/>
  <c r="F40" i="23"/>
  <c r="D40" i="23"/>
  <c r="F46" i="23"/>
  <c r="D46" i="23"/>
  <c r="D36" i="23"/>
  <c r="F36" i="23"/>
  <c r="F43" i="23"/>
  <c r="D43" i="23"/>
  <c r="F50" i="23"/>
  <c r="D50" i="23"/>
  <c r="F45" i="23"/>
  <c r="D45" i="23"/>
  <c r="F39" i="23"/>
  <c r="D39" i="23"/>
  <c r="F47" i="23"/>
  <c r="D47" i="23"/>
  <c r="D49" i="23"/>
  <c r="F49" i="23"/>
  <c r="D48" i="23"/>
  <c r="F48" i="23"/>
  <c r="F37" i="23"/>
  <c r="D37" i="23"/>
  <c r="F52" i="23"/>
  <c r="D52" i="23"/>
  <c r="W22" i="14"/>
  <c r="Y59" i="16"/>
  <c r="F41" i="19"/>
  <c r="X59" i="17"/>
  <c r="W59" i="17"/>
  <c r="D44" i="19"/>
  <c r="D40" i="19"/>
  <c r="D34" i="19"/>
  <c r="F46" i="19"/>
  <c r="F45" i="19"/>
  <c r="D36" i="19"/>
  <c r="D51" i="19"/>
  <c r="D38" i="19"/>
  <c r="D37" i="19"/>
  <c r="D48" i="19"/>
  <c r="G45" i="19"/>
  <c r="G36" i="19"/>
  <c r="D42" i="19"/>
  <c r="D43" i="19"/>
  <c r="G34" i="19"/>
  <c r="F39" i="19"/>
  <c r="G49" i="19"/>
  <c r="F49" i="19"/>
  <c r="W24" i="14" l="1"/>
  <c r="F40" i="19"/>
  <c r="F51" i="19"/>
  <c r="F34" i="19"/>
  <c r="F50" i="19"/>
  <c r="D50" i="19"/>
  <c r="F35" i="19"/>
  <c r="D35" i="19"/>
  <c r="F36" i="19"/>
  <c r="D46" i="19"/>
  <c r="D45" i="19"/>
  <c r="D52" i="19"/>
  <c r="F52" i="19"/>
  <c r="D47" i="19"/>
  <c r="F47" i="19"/>
  <c r="W26" i="14" l="1"/>
  <c r="W28" i="14" l="1"/>
  <c r="W30" i="14" l="1"/>
  <c r="W32" i="14" l="1"/>
  <c r="W34" i="14" l="1"/>
  <c r="W36" i="14" l="1"/>
  <c r="W38" i="14" l="1"/>
  <c r="W40" i="14" l="1"/>
  <c r="W42" i="14" l="1"/>
  <c r="W44" i="14" l="1"/>
  <c r="W46" i="14" l="1"/>
  <c r="W48" i="14" l="1"/>
  <c r="W50" i="14" l="1"/>
  <c r="W52" i="14" l="1"/>
  <c r="W56" i="14" l="1"/>
  <c r="W5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tc={DE74FD3A-2945-A141-9E74-45FD7BDF3571}</author>
  </authors>
  <commentList>
    <comment ref="Z4" authorId="0" shapeId="0" xr:uid="{DE74FD3A-2945-A141-9E74-45FD7BDF3571}">
      <text>
        <t>[Threaded comment]
Your version of Excel allows you to read this threaded comment; however, any edits to it will get removed if the file is opened in a newer version of Excel. Learn more: https://go.microsoft.com/fwlink/?linkid=870924
Comment:
    Source: WRD 2019 Table I.A.2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tc={883C67D9-7F67-B749-9278-16AA4290AF04}</author>
  </authors>
  <commentList>
    <comment ref="Z4" authorId="0" shapeId="0" xr:uid="{883C67D9-7F67-B749-9278-16AA4290AF04}">
      <text>
        <t>[Threaded comment]
Your version of Excel allows you to read this threaded comment; however, any edits to it will get removed if the file is opened in a newer version of Excel. Learn more: https://go.microsoft.com/fwlink/?linkid=870924
Comment:
    Source: WRD 2019 Table I.A.2</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tc={BBEFFF98-BD66-B541-9E0D-8A8DA811FBCC}</author>
  </authors>
  <commentList>
    <comment ref="Z4" authorId="0" shapeId="0" xr:uid="{BBEFFF98-BD66-B541-9E0D-8A8DA811FBCC}">
      <text>
        <t>[Threaded comment]
Your version of Excel allows you to read this threaded comment; however, any edits to it will get removed if the file is opened in a newer version of Excel. Learn more: https://go.microsoft.com/fwlink/?linkid=870924
Comment:
    Source: WRD 2019 Table I.A.2</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tc={B0F151ED-2DBB-F743-8A1A-7043EBC4FCA5}</author>
  </authors>
  <commentList>
    <comment ref="Z4" authorId="0" shapeId="0" xr:uid="{B0F151ED-2DBB-F743-8A1A-7043EBC4FCA5}">
      <text>
        <t>[Threaded comment]
Your version of Excel allows you to read this threaded comment; however, any edits to it will get removed if the file is opened in a newer version of Excel. Learn more: https://go.microsoft.com/fwlink/?linkid=870924
Comment:
    Source: WRD 2019 Table I.A.2</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tc={DC9D9513-507A-1942-8C90-F492FC0CDFC8}</author>
  </authors>
  <commentList>
    <comment ref="B2" authorId="0" shapeId="0" xr:uid="{DC9D9513-507A-1942-8C90-F492FC0CDFC8}">
      <text>
        <t>[Threaded comment]
Your version of Excel allows you to read this threaded comment; however, any edits to it will get removed if the file is opened in a newer version of Excel. Learn more: https://go.microsoft.com/fwlink/?linkid=870924
Comment:
    Source: WRD 2019 Table I.A.2</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Danilo Trisi</author>
  </authors>
  <commentList>
    <comment ref="A12" authorId="0" shapeId="0" xr:uid="{00000000-0006-0000-0600-000001000000}">
      <text>
        <r>
          <rPr>
            <b/>
            <sz val="8"/>
            <color indexed="81"/>
            <rFont val="Tahoma"/>
            <family val="2"/>
          </rPr>
          <t>Danilo Trisi:</t>
        </r>
        <r>
          <rPr>
            <sz val="8"/>
            <color indexed="81"/>
            <rFont val="Tahoma"/>
            <family val="2"/>
          </rPr>
          <t xml:space="preserve">
Pasted corrected series from State Agency on Oct 2009.</t>
        </r>
      </text>
    </comment>
    <comment ref="A51" authorId="0" shapeId="0" xr:uid="{00000000-0006-0000-0600-000002000000}">
      <text>
        <r>
          <rPr>
            <b/>
            <sz val="8"/>
            <color indexed="81"/>
            <rFont val="Tahoma"/>
            <family val="2"/>
          </rPr>
          <t>Danilo Trisi:</t>
        </r>
        <r>
          <rPr>
            <sz val="8"/>
            <color indexed="81"/>
            <rFont val="Tahoma"/>
            <family val="2"/>
          </rPr>
          <t xml:space="preserve">
Pasted in Data from State Agency on 11-13-09 from Liz email on that day for Oct 07 to Sep 09. Used HHS data for months prior to Oct 07 as recommended by State official in the email to Liz.</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<sst xmlns="http://schemas.openxmlformats.org/spreadsheetml/2006/main" count="1867" uniqueCount="313">
  <si>
    <t>State</t>
  </si>
  <si>
    <t>Note</t>
  </si>
  <si>
    <t>Possible data error</t>
  </si>
  <si>
    <t>Alabama</t>
  </si>
  <si>
    <t>Big jump in growth applications denied in 2011</t>
  </si>
  <si>
    <t>Alaska</t>
  </si>
  <si>
    <t>Arizona</t>
  </si>
  <si>
    <t>Dip in application received between 2008 and 2011</t>
  </si>
  <si>
    <t>Arkansas</t>
  </si>
  <si>
    <t>Applications falling since 2011</t>
  </si>
  <si>
    <t>California</t>
  </si>
  <si>
    <t>Applications falling since 2012, returning to per-recession levels</t>
  </si>
  <si>
    <t>Colorado</t>
  </si>
  <si>
    <t>Strange drop in applications received in 2005 and 2006; applications received don’t match those denied + approved</t>
  </si>
  <si>
    <t>x</t>
  </si>
  <si>
    <t>Connecticut</t>
  </si>
  <si>
    <t>Delaware</t>
  </si>
  <si>
    <t>Dist. of Col.</t>
  </si>
  <si>
    <t>Big increase in applications received and applications approved in 2010 and 2011</t>
  </si>
  <si>
    <t>Florida</t>
  </si>
  <si>
    <t>Increase in applications since 2014, apps received and approval rates go up and down</t>
  </si>
  <si>
    <t>Georgia</t>
  </si>
  <si>
    <t>Hawaii</t>
  </si>
  <si>
    <t>Big increase in applications in 2009</t>
  </si>
  <si>
    <t>Idaho</t>
  </si>
  <si>
    <t>Big drop in applications received in 2007</t>
  </si>
  <si>
    <t>Illinois</t>
  </si>
  <si>
    <t>Big drop in applications received in 2013; zero were denied.</t>
  </si>
  <si>
    <t>Indiana</t>
  </si>
  <si>
    <t>Big drop in applications received in 2013, high denial rates since then</t>
  </si>
  <si>
    <t>Iowa</t>
  </si>
  <si>
    <t>Kansas</t>
  </si>
  <si>
    <t>Kentucky</t>
  </si>
  <si>
    <t>Louisiana</t>
  </si>
  <si>
    <t>Maine</t>
  </si>
  <si>
    <t>Big increase in applications received and applications approved between 2007 and 2009</t>
  </si>
  <si>
    <t>Maryland</t>
  </si>
  <si>
    <t>Massachusetts</t>
  </si>
  <si>
    <t>Increase in applications received since 2012, falling after 2015</t>
  </si>
  <si>
    <t>Michigan</t>
  </si>
  <si>
    <t>Big drop in applications received in 2009</t>
  </si>
  <si>
    <t>Minnesota</t>
  </si>
  <si>
    <t>Mississippi</t>
  </si>
  <si>
    <t>Drop in applications approved in 2011; high denial rates continue in 2016, unclear if data error</t>
  </si>
  <si>
    <t>?</t>
  </si>
  <si>
    <t>Missouri</t>
  </si>
  <si>
    <t>Montana</t>
  </si>
  <si>
    <t>Nebraska</t>
  </si>
  <si>
    <t>Funny data around 2004; applications received don’t match those denied + approved.</t>
  </si>
  <si>
    <t>Nevada</t>
  </si>
  <si>
    <t>New Hampshire</t>
  </si>
  <si>
    <t>Spike in applications in 2015 followed by big drop in 2016</t>
  </si>
  <si>
    <t>New Jersey</t>
  </si>
  <si>
    <t xml:space="preserve">Jump in applications received in 2013; jump in denials </t>
  </si>
  <si>
    <t>New Mexico</t>
  </si>
  <si>
    <t>Big fall in applications in 2014 followed by a spike in 2016</t>
  </si>
  <si>
    <t>New York</t>
  </si>
  <si>
    <t>North Carolina</t>
  </si>
  <si>
    <t>Big fall in applications and denials in 2014</t>
  </si>
  <si>
    <t>North Dakota</t>
  </si>
  <si>
    <t>Decline in applications received in 2004</t>
  </si>
  <si>
    <t>Ohio</t>
  </si>
  <si>
    <t>Oklahoma</t>
  </si>
  <si>
    <t>Oregon</t>
  </si>
  <si>
    <t>Big jump in applications received and denied in 2011 then a big decline in 2012; too few denials in 2012 &amp; 2013</t>
  </si>
  <si>
    <t>Pennsylvania</t>
  </si>
  <si>
    <t>Drop in applications received and denied in 2010.</t>
  </si>
  <si>
    <t>Rhode Island</t>
  </si>
  <si>
    <t>South Carolina</t>
  </si>
  <si>
    <t>South Dakota</t>
  </si>
  <si>
    <t>Tennessee</t>
  </si>
  <si>
    <t>Total applications approved and denied do not equat total received</t>
  </si>
  <si>
    <t>Texas</t>
  </si>
  <si>
    <t>Big drop in applications received in 2011</t>
  </si>
  <si>
    <t>Utah</t>
  </si>
  <si>
    <t>Big drop in applications received in 2013</t>
  </si>
  <si>
    <t>Vermont</t>
  </si>
  <si>
    <t>Virginia</t>
  </si>
  <si>
    <t>Washington</t>
  </si>
  <si>
    <t>West Virginia</t>
  </si>
  <si>
    <t>Wisconsin</t>
  </si>
  <si>
    <t>Wyoming</t>
  </si>
  <si>
    <t>Select state:</t>
  </si>
  <si>
    <r>
      <rPr>
        <b/>
        <sz val="9"/>
        <color rgb="FFFF0000"/>
        <rFont val="Calibri"/>
        <family val="2"/>
      </rPr>
      <t>←</t>
    </r>
    <r>
      <rPr>
        <b/>
        <sz val="9"/>
        <color rgb="FFFF0000"/>
        <rFont val="Calibri"/>
        <family val="2"/>
        <scheme val="minor"/>
      </rPr>
      <t xml:space="preserve"> SELECT STATE HERE</t>
    </r>
  </si>
  <si>
    <t>US Total Average</t>
  </si>
  <si>
    <t>Calendar Year</t>
  </si>
  <si>
    <t>Applications received</t>
  </si>
  <si>
    <t>Applications Approved</t>
  </si>
  <si>
    <t>% Approved</t>
  </si>
  <si>
    <t>Applications Denied</t>
  </si>
  <si>
    <t xml:space="preserve">% Denied </t>
  </si>
  <si>
    <t>Ratio of approved to denied cases</t>
  </si>
  <si>
    <t>TANF:  % Approved</t>
  </si>
  <si>
    <t>Calendar Years</t>
  </si>
  <si>
    <t xml:space="preserve">
CY 2000</t>
  </si>
  <si>
    <t xml:space="preserve">
CY 2001</t>
  </si>
  <si>
    <t xml:space="preserve">
CY 2002</t>
  </si>
  <si>
    <t xml:space="preserve">
CY 2003</t>
  </si>
  <si>
    <t xml:space="preserve">
CY 2004</t>
  </si>
  <si>
    <t xml:space="preserve">
CY 2005</t>
  </si>
  <si>
    <t xml:space="preserve">
CY 2006</t>
  </si>
  <si>
    <t xml:space="preserve">
CY 2007</t>
  </si>
  <si>
    <t xml:space="preserve">
CY 2008</t>
  </si>
  <si>
    <t xml:space="preserve">
CY 2009</t>
  </si>
  <si>
    <t xml:space="preserve">
CY 2010</t>
  </si>
  <si>
    <t xml:space="preserve">
CY 2011</t>
  </si>
  <si>
    <t xml:space="preserve">
CY 2012</t>
  </si>
  <si>
    <t xml:space="preserve">
CY 2013</t>
  </si>
  <si>
    <t xml:space="preserve">
CY 2014</t>
  </si>
  <si>
    <t xml:space="preserve">
CY 2015</t>
  </si>
  <si>
    <t xml:space="preserve">
CY 2016</t>
  </si>
  <si>
    <t xml:space="preserve">
CY 2017</t>
  </si>
  <si>
    <t xml:space="preserve">
CY 2018</t>
  </si>
  <si>
    <t xml:space="preserve">
CY 2019</t>
  </si>
  <si>
    <t xml:space="preserve">
CY 2020</t>
  </si>
  <si>
    <t>% Change 00-19</t>
  </si>
  <si>
    <t>Change 06-19</t>
  </si>
  <si>
    <t>Change 10-19</t>
  </si>
  <si>
    <t>Initial Job Search in 2019?</t>
  </si>
  <si>
    <t>Yes</t>
  </si>
  <si>
    <t>No</t>
  </si>
  <si>
    <t xml:space="preserve">Yes </t>
  </si>
  <si>
    <t>Fiscal Years</t>
  </si>
  <si>
    <t>FY 2000</t>
  </si>
  <si>
    <t xml:space="preserve">
FY 2001</t>
  </si>
  <si>
    <t xml:space="preserve">
FY 2002</t>
  </si>
  <si>
    <t xml:space="preserve">
FY 2003</t>
  </si>
  <si>
    <t xml:space="preserve">
FY 2004</t>
  </si>
  <si>
    <t xml:space="preserve">
FY 2005</t>
  </si>
  <si>
    <t xml:space="preserve">
FY 2006</t>
  </si>
  <si>
    <t xml:space="preserve">
FY 2007</t>
  </si>
  <si>
    <t xml:space="preserve">
FY 2008</t>
  </si>
  <si>
    <t xml:space="preserve">
FY 2009</t>
  </si>
  <si>
    <t xml:space="preserve">
FY 2010</t>
  </si>
  <si>
    <t xml:space="preserve">
FY 2011</t>
  </si>
  <si>
    <t xml:space="preserve">
FY 2012</t>
  </si>
  <si>
    <t xml:space="preserve">
FY 2013</t>
  </si>
  <si>
    <t xml:space="preserve">
FY 2014</t>
  </si>
  <si>
    <t xml:space="preserve">
FY 2015</t>
  </si>
  <si>
    <t xml:space="preserve">
FY 2016</t>
  </si>
  <si>
    <t xml:space="preserve">
FY 2017</t>
  </si>
  <si>
    <t xml:space="preserve">
FY 2018</t>
  </si>
  <si>
    <t xml:space="preserve">
FY 2019</t>
  </si>
  <si>
    <t xml:space="preserve">
FY 2020</t>
  </si>
  <si>
    <t>* Preliminary data.</t>
  </si>
  <si>
    <t>As of 10/06/2015</t>
  </si>
  <si>
    <t>TANF:  % Denied</t>
  </si>
  <si>
    <t>TANF:  Average Number of Applications Received</t>
  </si>
  <si>
    <t>TANF:  Average Number of Applications Approved</t>
  </si>
  <si>
    <t xml:space="preserve"> FY 2000</t>
  </si>
  <si>
    <t xml:space="preserve"> FY 2001</t>
  </si>
  <si>
    <t xml:space="preserve"> FY 2002</t>
  </si>
  <si>
    <t xml:space="preserve"> FY 2003</t>
  </si>
  <si>
    <t xml:space="preserve"> FY 2004</t>
  </si>
  <si>
    <t xml:space="preserve"> FY 2005</t>
  </si>
  <si>
    <t xml:space="preserve"> FY 2006</t>
  </si>
  <si>
    <t xml:space="preserve"> FY 2007</t>
  </si>
  <si>
    <t xml:space="preserve"> FY 2008</t>
  </si>
  <si>
    <t xml:space="preserve"> FY 2009</t>
  </si>
  <si>
    <t xml:space="preserve"> FY 2010</t>
  </si>
  <si>
    <t xml:space="preserve"> FY 2011</t>
  </si>
  <si>
    <t xml:space="preserve"> FY 2012</t>
  </si>
  <si>
    <t xml:space="preserve"> FY 2013</t>
  </si>
  <si>
    <t xml:space="preserve"> FY 2014</t>
  </si>
  <si>
    <t xml:space="preserve"> FY 2015</t>
  </si>
  <si>
    <t xml:space="preserve"> FY 2016</t>
  </si>
  <si>
    <t xml:space="preserve"> FY 2017</t>
  </si>
  <si>
    <t xml:space="preserve"> FY 2018</t>
  </si>
  <si>
    <t xml:space="preserve"> FY 2019</t>
  </si>
  <si>
    <t xml:space="preserve"> FY 2020</t>
  </si>
  <si>
    <t>US State Average</t>
  </si>
  <si>
    <t>TANF:  Average Number of Applications Denied</t>
  </si>
  <si>
    <t xml:space="preserve">
FY 2000</t>
  </si>
  <si>
    <t>Apps Received</t>
  </si>
  <si>
    <t>Apps Approved</t>
  </si>
  <si>
    <t>Apps Denied</t>
  </si>
  <si>
    <t>Formal Diversion</t>
  </si>
  <si>
    <t>States</t>
  </si>
  <si>
    <t>w/ initial job search</t>
  </si>
  <si>
    <t>w/ diversion</t>
  </si>
  <si>
    <t>w/o</t>
  </si>
  <si>
    <t>Total</t>
  </si>
  <si>
    <t>TANF</t>
  </si>
  <si>
    <t>jan_00</t>
  </si>
  <si>
    <t>feb_00</t>
  </si>
  <si>
    <t>mar_00</t>
  </si>
  <si>
    <t>apr_00</t>
  </si>
  <si>
    <t>may_00</t>
  </si>
  <si>
    <t>jun_00</t>
  </si>
  <si>
    <t>jul_00</t>
  </si>
  <si>
    <t>aug_00</t>
  </si>
  <si>
    <t>sep_00</t>
  </si>
  <si>
    <t>oct_00</t>
  </si>
  <si>
    <t>nov_00</t>
  </si>
  <si>
    <t>dec_00</t>
  </si>
  <si>
    <t>jan_01</t>
  </si>
  <si>
    <t>feb_01</t>
  </si>
  <si>
    <t>mar_01</t>
  </si>
  <si>
    <t>apr_01</t>
  </si>
  <si>
    <t>may_01</t>
  </si>
  <si>
    <t>jun_01</t>
  </si>
  <si>
    <t>jul_01</t>
  </si>
  <si>
    <t>aug_01</t>
  </si>
  <si>
    <t>sep_01</t>
  </si>
  <si>
    <t>oct_01</t>
  </si>
  <si>
    <t>nov_01</t>
  </si>
  <si>
    <t>dec_01</t>
  </si>
  <si>
    <t>jan_02</t>
  </si>
  <si>
    <t>feb_02</t>
  </si>
  <si>
    <t>mar_02</t>
  </si>
  <si>
    <t>apr_02</t>
  </si>
  <si>
    <t>may_02</t>
  </si>
  <si>
    <t>jun_02</t>
  </si>
  <si>
    <t>jul_02</t>
  </si>
  <si>
    <t>aug_02</t>
  </si>
  <si>
    <t>sep_02</t>
  </si>
  <si>
    <t>oct_02</t>
  </si>
  <si>
    <t>nov_02</t>
  </si>
  <si>
    <t>dec_02</t>
  </si>
  <si>
    <t>jan_03</t>
  </si>
  <si>
    <t>feb_03</t>
  </si>
  <si>
    <t>mar_03</t>
  </si>
  <si>
    <t>apr_03</t>
  </si>
  <si>
    <t>may_03</t>
  </si>
  <si>
    <t>jun_03</t>
  </si>
  <si>
    <t>jul_03</t>
  </si>
  <si>
    <t>aug_03</t>
  </si>
  <si>
    <t>sep_03</t>
  </si>
  <si>
    <t>oct_03</t>
  </si>
  <si>
    <t>nov_03</t>
  </si>
  <si>
    <t>dec_03</t>
  </si>
  <si>
    <t>jan_04</t>
  </si>
  <si>
    <t>feb_04</t>
  </si>
  <si>
    <t>mar_04</t>
  </si>
  <si>
    <t>apr_04</t>
  </si>
  <si>
    <t>may_04</t>
  </si>
  <si>
    <t>jun_04</t>
  </si>
  <si>
    <t>jul_04</t>
  </si>
  <si>
    <t>aug_04</t>
  </si>
  <si>
    <t>sep_04</t>
  </si>
  <si>
    <t>oct_04</t>
  </si>
  <si>
    <t>nov_04</t>
  </si>
  <si>
    <t>dec_04</t>
  </si>
  <si>
    <t>jan_05</t>
  </si>
  <si>
    <t>feb_05</t>
  </si>
  <si>
    <t>mar_05</t>
  </si>
  <si>
    <t>apr_05</t>
  </si>
  <si>
    <t>may_05</t>
  </si>
  <si>
    <t>jun_05</t>
  </si>
  <si>
    <t>jul_05</t>
  </si>
  <si>
    <t>aug_05</t>
  </si>
  <si>
    <t>sep_05</t>
  </si>
  <si>
    <t>oct_05</t>
  </si>
  <si>
    <t>nov_05</t>
  </si>
  <si>
    <t>dec_05</t>
  </si>
  <si>
    <t>jan_06</t>
  </si>
  <si>
    <t>feb_06</t>
  </si>
  <si>
    <t>mar_06</t>
  </si>
  <si>
    <t>apr_06</t>
  </si>
  <si>
    <t>may_06</t>
  </si>
  <si>
    <t>jun_06</t>
  </si>
  <si>
    <t>jul_06</t>
  </si>
  <si>
    <t>aug_2006</t>
  </si>
  <si>
    <t>sep_2006</t>
  </si>
  <si>
    <t>oct_2006</t>
  </si>
  <si>
    <t>nov_2006</t>
  </si>
  <si>
    <t>dec_2006</t>
  </si>
  <si>
    <t>jan_2007</t>
  </si>
  <si>
    <t>feb_2007</t>
  </si>
  <si>
    <t>mar_2007</t>
  </si>
  <si>
    <t>apr_2007</t>
  </si>
  <si>
    <t>may_2007</t>
  </si>
  <si>
    <t>jun_2007</t>
  </si>
  <si>
    <t>jul_2007</t>
  </si>
  <si>
    <t>aug_2007</t>
  </si>
  <si>
    <t>sep_2007</t>
  </si>
  <si>
    <t>oct_2007</t>
  </si>
  <si>
    <t>nov_2007</t>
  </si>
  <si>
    <t>dec_2007</t>
  </si>
  <si>
    <t>jan_2008</t>
  </si>
  <si>
    <t>feb_2008</t>
  </si>
  <si>
    <t>mar_2008</t>
  </si>
  <si>
    <t>apr_2008</t>
  </si>
  <si>
    <t>may_2008</t>
  </si>
  <si>
    <t>jun_2008</t>
  </si>
  <si>
    <t>jul_2008</t>
  </si>
  <si>
    <t>aug_2008</t>
  </si>
  <si>
    <t>sep_2008</t>
  </si>
  <si>
    <t>oct_2008</t>
  </si>
  <si>
    <t>nov_2008</t>
  </si>
  <si>
    <t>dec_2008</t>
  </si>
  <si>
    <t>jan_2009</t>
  </si>
  <si>
    <t>feb_2009</t>
  </si>
  <si>
    <t>mar_2009</t>
  </si>
  <si>
    <t>apr_2009</t>
  </si>
  <si>
    <t>may_2009</t>
  </si>
  <si>
    <t>jun_2009</t>
  </si>
  <si>
    <t>jul_2009</t>
  </si>
  <si>
    <t>aug_2009</t>
  </si>
  <si>
    <t>sep_2009</t>
  </si>
  <si>
    <t>oct_2009</t>
  </si>
  <si>
    <t>nov_2009</t>
  </si>
  <si>
    <t>dec_2009</t>
  </si>
  <si>
    <t>jan_2010</t>
  </si>
  <si>
    <t>feb_2010</t>
  </si>
  <si>
    <t>mar_2010</t>
  </si>
  <si>
    <t>*</t>
  </si>
  <si>
    <t>District of Columbia</t>
  </si>
  <si>
    <t>-   </t>
  </si>
  <si>
    <t>**</t>
  </si>
  <si>
    <t xml:space="preserve">                -</t>
  </si>
  <si>
    <t>HHS TANF</t>
  </si>
  <si>
    <t>Jan_06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</si>
</sst>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409]mmm\-yy;@"/>
    <numFmt numFmtId="166" formatCode="0.0%"/>
  </numFmts>
  <fonts count="32">
    <font>
      <sz val="11"/>
      <color theme="1"/>
      <name val="Calibri"/>
      <family val="2"/>
      <scheme val="minor"/>
    </font>
    <font>
      <sz val="11"/>
      <color theme="1"/>
      <name val="Calibri"/>
      <family val="2"/>
      <scheme val="minor"/>
    </font>
    <font>
      <sz val="12"/>
      <name val="Arial"/>
      <family val="2"/>
    </font>
    <font>
      <b/>
      <sz val="12"/>
      <name val="Arial"/>
      <family val="2"/>
    </font>
    <font>
      <sz val="10"/>
      <name val="Arial"/>
      <family val="2"/>
    </font>
    <font>
      <i/>
      <sz val="8"/>
      <name val="Arial"/>
      <family val="2"/>
    </font>
    <font>
      <b/>
      <sz val="11"/>
      <name val="Arial"/>
      <family val="2"/>
    </font>
    <font>
      <sz val="11"/>
      <name val="Arial"/>
      <family val="2"/>
    </font>
    <font>
      <sz val="8"/>
      <name val="Arial"/>
      <family val="2"/>
    </font>
    <font>
      <sz val="10"/>
      <color theme="1"/>
      <name val="Calibri"/>
      <family val="2"/>
      <scheme val="minor"/>
    </font>
    <font>
      <b/>
      <i/>
      <sz val="10"/>
      <color theme="1"/>
      <name val="Calibri"/>
      <family val="2"/>
      <scheme val="minor"/>
    </font>
    <font>
      <b/>
      <sz val="8"/>
      <color indexed="81"/>
      <name val="Tahoma"/>
      <family val="2"/>
    </font>
    <font>
      <sz val="8"/>
      <color indexed="81"/>
      <name val="Tahoma"/>
      <family val="2"/>
    </font>
    <font>
      <sz val="10"/>
      <name val="Calibri"/>
      <family val="2"/>
      <scheme val="minor"/>
    </font>
    <font>
      <sz val="12"/>
      <name val="Arial"/>
      <family val="2"/>
    </font>
    <font>
      <sz val="11"/>
      <color theme="1"/>
      <name val="Arial"/>
      <family val="2"/>
    </font>
    <font>
      <b/>
      <sz val="11"/>
      <color theme="1"/>
      <name val="Arial"/>
      <family val="2"/>
    </font>
    <font>
      <i/>
      <sz val="11"/>
      <name val="Arial"/>
      <family val="2"/>
    </font>
    <font>
      <i/>
      <sz val="10"/>
      <name val="Calibri"/>
      <family val="2"/>
      <scheme val="minor"/>
    </font>
    <font>
      <sz val="11"/>
      <name val="Calibri"/>
      <family val="2"/>
      <scheme val="minor"/>
    </font>
    <font>
      <sz val="11"/>
      <color rgb="FF000000"/>
      <name val="Calibri"/>
      <family val="2"/>
      <scheme val="minor"/>
    </font>
    <font>
      <i/>
      <sz val="11"/>
      <name val="Calibri"/>
      <family val="2"/>
      <scheme val="minor"/>
    </font>
    <font>
      <b/>
      <i/>
      <sz val="11"/>
      <color theme="1"/>
      <name val="Calibri"/>
      <family val="2"/>
      <scheme val="minor"/>
    </font>
    <font>
      <sz val="12"/>
      <name val="Arial"/>
      <family val="2"/>
    </font>
    <font>
      <sz val="12"/>
      <name val="Arial"/>
      <family val="2"/>
    </font>
    <font>
      <b/>
      <sz val="11"/>
      <color theme="1"/>
      <name val="Calibri"/>
      <family val="2"/>
      <scheme val="minor"/>
    </font>
    <font>
      <b/>
      <sz val="11"/>
      <name val="Calibri"/>
      <family val="2"/>
      <scheme val="minor"/>
    </font>
    <font>
      <b/>
      <sz val="9"/>
      <color rgb="FFFF0000"/>
      <name val="Calibri"/>
      <family val="2"/>
      <scheme val="minor"/>
    </font>
    <font>
      <b/>
      <sz val="9"/>
      <color rgb="FFFF0000"/>
      <name val="Calibri"/>
      <family val="2"/>
    </font>
    <font>
      <sz val="8"/>
      <color theme="1"/>
      <name val="Arial"/>
      <family val="2"/>
    </font>
    <font>
      <sz val="8"/>
      <name val="Calibri"/>
      <family val="2"/>
      <scheme val="minor"/>
    </font>
    <font>
      <b/>
      <i/>
      <sz val="8"/>
      <name val="Arial"/>
      <family val="2"/>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14" fillId="0" borderId="0"/>
    <xf numFmtId="43" fontId="14" fillId="0" borderId="0" applyFont="0" applyFill="0" applyBorder="0" applyAlignment="0" applyProtection="0"/>
    <xf numFmtId="0" fontId="23" fillId="0" borderId="0"/>
    <xf numFmtId="43" fontId="23" fillId="0" borderId="0" applyFont="0" applyFill="0" applyBorder="0" applyAlignment="0" applyProtection="0"/>
    <xf numFmtId="0" fontId="24" fillId="0" borderId="0"/>
    <xf numFmtId="43" fontId="2" fillId="0" borderId="0" applyFont="0" applyFill="0" applyBorder="0" applyAlignment="0" applyProtection="0"/>
  </cellStyleXfs>
  <cellXfs count="125">
    <xf numFmtId="0" fontId="0" fillId="0" borderId="0" xfId="0"/>
    <xf numFmtId="44" fontId="6" fillId="0" borderId="1" xfId="2" applyFont="1" applyBorder="1" applyAlignment="1">
      <alignment horizontal="center" wrapText="1"/>
    </xf>
    <xf numFmtId="166" fontId="0" fillId="0" borderId="0" xfId="3" applyNumberFormat="1" applyFont="1"/>
    <xf numFmtId="164" fontId="8" fillId="0" borderId="3" xfId="1" applyNumberFormat="1" applyFont="1" applyFill="1" applyBorder="1" applyAlignment="1"/>
    <xf numFmtId="44" fontId="6" fillId="0" borderId="3" xfId="2" applyFont="1" applyFill="1" applyBorder="1" applyAlignment="1">
      <alignment horizontal="center" wrapText="1"/>
    </xf>
    <xf numFmtId="1" fontId="0" fillId="0" borderId="0" xfId="0" applyNumberFormat="1"/>
    <xf numFmtId="3" fontId="9" fillId="0" borderId="0" xfId="0" applyNumberFormat="1" applyFont="1"/>
    <xf numFmtId="0" fontId="9" fillId="0" borderId="0" xfId="0" applyFont="1" applyAlignment="1">
      <alignment horizontal="center"/>
    </xf>
    <xf numFmtId="165" fontId="13" fillId="0" borderId="0" xfId="5" applyNumberFormat="1" applyFont="1" applyAlignment="1">
      <alignment horizontal="center"/>
    </xf>
    <xf numFmtId="17" fontId="13" fillId="0" borderId="0" xfId="1" applyNumberFormat="1" applyFont="1" applyFill="1" applyBorder="1" applyAlignment="1">
      <alignment horizontal="center"/>
    </xf>
    <xf numFmtId="0" fontId="9" fillId="0" borderId="0" xfId="0" applyFont="1"/>
    <xf numFmtId="3" fontId="18" fillId="0" borderId="0" xfId="0" applyNumberFormat="1" applyFont="1" applyAlignment="1">
      <alignment horizontal="right" vertical="center" wrapText="1"/>
    </xf>
    <xf numFmtId="1" fontId="9" fillId="0" borderId="0" xfId="0" applyNumberFormat="1" applyFont="1"/>
    <xf numFmtId="0" fontId="10" fillId="0" borderId="0" xfId="0" applyFont="1"/>
    <xf numFmtId="166" fontId="9" fillId="0" borderId="0" xfId="0" applyNumberFormat="1" applyFont="1"/>
    <xf numFmtId="0" fontId="10" fillId="0" borderId="0" xfId="0" applyFont="1" applyAlignment="1">
      <alignment horizontal="center"/>
    </xf>
    <xf numFmtId="165" fontId="19" fillId="0" borderId="0" xfId="5" applyNumberFormat="1" applyFont="1" applyAlignment="1">
      <alignment horizontal="center"/>
    </xf>
    <xf numFmtId="0" fontId="20" fillId="0" borderId="0" xfId="0" applyFont="1" applyAlignment="1">
      <alignment horizontal="right" vertical="center" wrapText="1"/>
    </xf>
    <xf numFmtId="3" fontId="21" fillId="0" borderId="0" xfId="0" applyNumberFormat="1" applyFont="1" applyAlignment="1">
      <alignment horizontal="right" vertical="center" wrapText="1"/>
    </xf>
    <xf numFmtId="166" fontId="22" fillId="0" borderId="0" xfId="0" applyNumberFormat="1" applyFont="1"/>
    <xf numFmtId="0" fontId="22" fillId="0" borderId="0" xfId="0" applyFont="1"/>
    <xf numFmtId="166" fontId="0" fillId="0" borderId="0" xfId="0" applyNumberFormat="1"/>
    <xf numFmtId="10" fontId="22" fillId="0" borderId="0" xfId="0" applyNumberFormat="1" applyFont="1"/>
    <xf numFmtId="1" fontId="22" fillId="0" borderId="0" xfId="0" applyNumberFormat="1" applyFont="1"/>
    <xf numFmtId="17" fontId="9" fillId="0" borderId="0" xfId="0" applyNumberFormat="1" applyFont="1" applyAlignment="1">
      <alignment horizontal="center"/>
    </xf>
    <xf numFmtId="164" fontId="9" fillId="0" borderId="0" xfId="0" applyNumberFormat="1" applyFont="1"/>
    <xf numFmtId="0" fontId="0" fillId="0" borderId="0" xfId="0" applyAlignment="1">
      <alignment wrapText="1"/>
    </xf>
    <xf numFmtId="44" fontId="6" fillId="0" borderId="1" xfId="2" applyFont="1" applyFill="1" applyBorder="1" applyAlignment="1">
      <alignment horizontal="center" wrapText="1"/>
    </xf>
    <xf numFmtId="0" fontId="7" fillId="0" borderId="0" xfId="2" applyNumberFormat="1" applyFont="1" applyBorder="1" applyAlignment="1">
      <alignment horizontal="right" wrapText="1"/>
    </xf>
    <xf numFmtId="3" fontId="6" fillId="0" borderId="1" xfId="2" applyNumberFormat="1" applyFont="1" applyBorder="1" applyAlignment="1">
      <alignment horizontal="right" wrapText="1"/>
    </xf>
    <xf numFmtId="0" fontId="0" fillId="0" borderId="0" xfId="0" applyAlignment="1">
      <alignment horizontal="right"/>
    </xf>
    <xf numFmtId="0" fontId="15" fillId="0" borderId="0" xfId="0" applyFont="1" applyAlignment="1">
      <alignment horizontal="right"/>
    </xf>
    <xf numFmtId="44" fontId="7" fillId="0" borderId="3" xfId="2" applyFont="1" applyBorder="1" applyAlignment="1">
      <alignment horizontal="right"/>
    </xf>
    <xf numFmtId="164" fontId="7" fillId="0" borderId="1" xfId="1" applyNumberFormat="1" applyFont="1" applyBorder="1" applyAlignment="1">
      <alignment horizontal="right"/>
    </xf>
    <xf numFmtId="164" fontId="7" fillId="0" borderId="1" xfId="1" applyNumberFormat="1" applyFont="1" applyFill="1" applyBorder="1" applyAlignment="1">
      <alignment horizontal="right"/>
    </xf>
    <xf numFmtId="3" fontId="7" fillId="0" borderId="1" xfId="2" applyNumberFormat="1" applyFont="1" applyBorder="1" applyAlignment="1">
      <alignment horizontal="right" wrapText="1"/>
    </xf>
    <xf numFmtId="44" fontId="7" fillId="0" borderId="5" xfId="2" applyFont="1" applyBorder="1" applyAlignment="1">
      <alignment horizontal="right"/>
    </xf>
    <xf numFmtId="3" fontId="8" fillId="0" borderId="8" xfId="0" applyNumberFormat="1" applyFont="1" applyBorder="1" applyAlignment="1">
      <alignment horizontal="right" wrapText="1"/>
    </xf>
    <xf numFmtId="0" fontId="8" fillId="0" borderId="8" xfId="0" applyFont="1" applyBorder="1" applyAlignment="1">
      <alignment horizontal="right" wrapText="1"/>
    </xf>
    <xf numFmtId="164" fontId="8" fillId="0" borderId="3" xfId="14" applyNumberFormat="1" applyFont="1" applyFill="1" applyBorder="1" applyAlignment="1"/>
    <xf numFmtId="0" fontId="9" fillId="3" borderId="0" xfId="0" applyFont="1" applyFill="1" applyAlignment="1">
      <alignment horizontal="center"/>
    </xf>
    <xf numFmtId="164" fontId="17" fillId="0" borderId="1" xfId="1" applyNumberFormat="1" applyFont="1" applyBorder="1" applyAlignment="1">
      <alignment horizontal="right"/>
    </xf>
    <xf numFmtId="0" fontId="6" fillId="0" borderId="0" xfId="2" applyNumberFormat="1" applyFont="1" applyBorder="1" applyAlignment="1">
      <alignment horizontal="right" wrapText="1"/>
    </xf>
    <xf numFmtId="164" fontId="6" fillId="0" borderId="1" xfId="1" applyNumberFormat="1" applyFont="1" applyBorder="1" applyAlignment="1">
      <alignment horizontal="right"/>
    </xf>
    <xf numFmtId="164" fontId="6" fillId="0" borderId="1" xfId="1" applyNumberFormat="1" applyFont="1" applyFill="1" applyBorder="1" applyAlignment="1">
      <alignment horizontal="right"/>
    </xf>
    <xf numFmtId="0" fontId="6" fillId="0" borderId="0" xfId="2" applyNumberFormat="1" applyFont="1" applyBorder="1" applyAlignment="1">
      <alignment horizontal="right"/>
    </xf>
    <xf numFmtId="3" fontId="6" fillId="0" borderId="1" xfId="2" applyNumberFormat="1" applyFont="1" applyBorder="1" applyAlignment="1">
      <alignment horizontal="right"/>
    </xf>
    <xf numFmtId="164" fontId="16" fillId="0" borderId="1" xfId="1" applyNumberFormat="1" applyFont="1" applyBorder="1" applyAlignment="1">
      <alignment horizontal="right"/>
    </xf>
    <xf numFmtId="164" fontId="0" fillId="0" borderId="0" xfId="1" applyNumberFormat="1" applyFont="1"/>
    <xf numFmtId="0" fontId="26" fillId="2" borderId="9" xfId="0" applyFont="1" applyFill="1" applyBorder="1"/>
    <xf numFmtId="0" fontId="27" fillId="3" borderId="9" xfId="0" applyFont="1" applyFill="1" applyBorder="1" applyAlignment="1">
      <alignment horizontal="center"/>
    </xf>
    <xf numFmtId="2" fontId="0" fillId="0" borderId="0" xfId="0" applyNumberFormat="1"/>
    <xf numFmtId="0" fontId="0" fillId="0" borderId="0" xfId="0" applyAlignment="1">
      <alignment vertical="center"/>
    </xf>
    <xf numFmtId="0" fontId="25" fillId="0" borderId="0" xfId="0" applyFont="1" applyAlignment="1">
      <alignment vertical="center"/>
    </xf>
    <xf numFmtId="0" fontId="0" fillId="0" borderId="1" xfId="0" applyBorder="1" applyAlignment="1">
      <alignment vertical="center"/>
    </xf>
    <xf numFmtId="0" fontId="0" fillId="0" borderId="1" xfId="0" applyBorder="1" applyAlignment="1">
      <alignment vertical="center" wrapText="1"/>
    </xf>
    <xf numFmtId="165" fontId="13" fillId="3" borderId="0" xfId="5" applyNumberFormat="1" applyFont="1" applyFill="1" applyAlignment="1">
      <alignment horizontal="center"/>
    </xf>
    <xf numFmtId="164" fontId="0" fillId="0" borderId="0" xfId="0" applyNumberFormat="1"/>
    <xf numFmtId="3" fontId="9" fillId="0" borderId="10" xfId="0" applyNumberFormat="1" applyFont="1" applyBorder="1"/>
    <xf numFmtId="3" fontId="9" fillId="0" borderId="3" xfId="0" applyNumberFormat="1" applyFont="1" applyBorder="1"/>
    <xf numFmtId="3" fontId="18" fillId="0" borderId="7" xfId="0" applyNumberFormat="1" applyFont="1" applyBorder="1" applyAlignment="1">
      <alignment horizontal="right" vertical="center" wrapText="1"/>
    </xf>
    <xf numFmtId="3" fontId="21" fillId="0" borderId="7" xfId="0" applyNumberFormat="1" applyFont="1" applyBorder="1" applyAlignment="1">
      <alignment horizontal="right" vertical="center" wrapText="1"/>
    </xf>
    <xf numFmtId="164" fontId="16" fillId="0" borderId="1" xfId="0" applyNumberFormat="1" applyFont="1" applyBorder="1" applyAlignment="1">
      <alignment horizontal="right"/>
    </xf>
    <xf numFmtId="164" fontId="15" fillId="0" borderId="1" xfId="0" applyNumberFormat="1" applyFont="1" applyBorder="1" applyAlignment="1">
      <alignment horizontal="right"/>
    </xf>
    <xf numFmtId="44" fontId="7" fillId="0" borderId="0" xfId="2" applyFont="1" applyFill="1" applyBorder="1" applyAlignment="1">
      <alignment horizontal="right"/>
    </xf>
    <xf numFmtId="0" fontId="8" fillId="0" borderId="11" xfId="0" applyFont="1" applyBorder="1" applyAlignment="1">
      <alignment horizontal="right" wrapText="1"/>
    </xf>
    <xf numFmtId="3" fontId="8" fillId="0" borderId="11" xfId="0" applyNumberFormat="1" applyFont="1" applyBorder="1" applyAlignment="1">
      <alignment horizontal="right" wrapText="1"/>
    </xf>
    <xf numFmtId="164" fontId="8" fillId="0" borderId="1" xfId="14" applyNumberFormat="1" applyFont="1" applyBorder="1" applyAlignment="1"/>
    <xf numFmtId="164" fontId="8" fillId="0" borderId="1" xfId="1" applyNumberFormat="1" applyFont="1" applyBorder="1" applyAlignment="1"/>
    <xf numFmtId="164" fontId="29" fillId="0" borderId="1" xfId="0" applyNumberFormat="1" applyFont="1" applyBorder="1"/>
    <xf numFmtId="164" fontId="8" fillId="0" borderId="1" xfId="14" applyNumberFormat="1" applyFont="1" applyFill="1" applyBorder="1" applyAlignment="1"/>
    <xf numFmtId="164" fontId="8" fillId="0" borderId="1" xfId="1" applyNumberFormat="1" applyFont="1" applyFill="1" applyBorder="1" applyAlignment="1"/>
    <xf numFmtId="3" fontId="29" fillId="0" borderId="1" xfId="0" applyNumberFormat="1" applyFont="1" applyBorder="1"/>
    <xf numFmtId="44" fontId="6" fillId="0" borderId="12" xfId="2" applyFont="1" applyFill="1" applyBorder="1" applyAlignment="1">
      <alignment horizontal="center" wrapText="1"/>
    </xf>
    <xf numFmtId="164" fontId="16" fillId="0" borderId="2" xfId="0" applyNumberFormat="1" applyFont="1" applyBorder="1" applyAlignment="1">
      <alignment horizontal="right"/>
    </xf>
    <xf numFmtId="0" fontId="0" fillId="0" borderId="1" xfId="0" applyBorder="1" applyAlignment="1">
      <alignment horizontal="right"/>
    </xf>
    <xf numFmtId="3" fontId="16" fillId="0" borderId="1" xfId="0" applyNumberFormat="1" applyFont="1" applyBorder="1" applyAlignment="1">
      <alignment horizontal="right"/>
    </xf>
    <xf numFmtId="3" fontId="15" fillId="0" borderId="1" xfId="0" applyNumberFormat="1" applyFont="1" applyBorder="1" applyAlignment="1">
      <alignment horizontal="right"/>
    </xf>
    <xf numFmtId="3" fontId="0" fillId="0" borderId="0" xfId="0" applyNumberFormat="1"/>
    <xf numFmtId="9" fontId="15" fillId="0" borderId="1" xfId="3" applyFont="1" applyBorder="1" applyAlignment="1">
      <alignment horizontal="right"/>
    </xf>
    <xf numFmtId="9" fontId="16" fillId="0" borderId="1" xfId="3" applyFont="1" applyBorder="1" applyAlignment="1">
      <alignment horizontal="right"/>
    </xf>
    <xf numFmtId="9" fontId="15" fillId="0" borderId="0" xfId="3" applyFont="1" applyAlignment="1">
      <alignment horizontal="right"/>
    </xf>
    <xf numFmtId="9" fontId="16" fillId="0" borderId="0" xfId="3" applyFont="1" applyAlignment="1">
      <alignment horizontal="right"/>
    </xf>
    <xf numFmtId="0" fontId="8" fillId="0" borderId="3" xfId="4" applyFont="1" applyBorder="1"/>
    <xf numFmtId="44" fontId="7" fillId="0" borderId="0" xfId="2" applyFont="1" applyBorder="1" applyAlignment="1">
      <alignment horizontal="right"/>
    </xf>
    <xf numFmtId="3" fontId="0" fillId="0" borderId="1" xfId="0" applyNumberFormat="1" applyBorder="1"/>
    <xf numFmtId="164" fontId="15" fillId="0" borderId="0" xfId="0" applyNumberFormat="1" applyFont="1" applyAlignment="1">
      <alignment horizontal="right"/>
    </xf>
    <xf numFmtId="0" fontId="0" fillId="0" borderId="1" xfId="0" applyBorder="1"/>
    <xf numFmtId="9" fontId="15" fillId="0" borderId="0" xfId="3" applyFont="1" applyBorder="1" applyAlignment="1">
      <alignment horizontal="right"/>
    </xf>
    <xf numFmtId="164" fontId="8" fillId="0" borderId="4" xfId="1" applyNumberFormat="1" applyFont="1" applyFill="1" applyBorder="1" applyAlignment="1"/>
    <xf numFmtId="164" fontId="8" fillId="0" borderId="5" xfId="14" applyNumberFormat="1" applyFont="1" applyFill="1" applyBorder="1" applyAlignment="1"/>
    <xf numFmtId="164" fontId="8" fillId="0" borderId="5" xfId="1" applyNumberFormat="1" applyFont="1" applyFill="1" applyBorder="1" applyAlignment="1"/>
    <xf numFmtId="164" fontId="8" fillId="0" borderId="6" xfId="1" applyNumberFormat="1" applyFont="1" applyFill="1" applyBorder="1" applyAlignment="1"/>
    <xf numFmtId="1" fontId="9" fillId="0" borderId="0" xfId="1" applyNumberFormat="1" applyFont="1" applyFill="1"/>
    <xf numFmtId="44" fontId="7" fillId="0" borderId="3" xfId="2" applyFont="1" applyFill="1" applyBorder="1" applyAlignment="1">
      <alignment horizontal="right"/>
    </xf>
    <xf numFmtId="44" fontId="7" fillId="0" borderId="7" xfId="2" applyFont="1" applyFill="1" applyBorder="1" applyAlignment="1">
      <alignment horizontal="right"/>
    </xf>
    <xf numFmtId="49" fontId="6" fillId="0" borderId="1" xfId="2" applyNumberFormat="1" applyFont="1" applyBorder="1" applyAlignment="1">
      <alignment horizontal="center" wrapText="1"/>
    </xf>
    <xf numFmtId="44" fontId="6" fillId="0" borderId="3" xfId="2" applyFont="1" applyBorder="1" applyAlignment="1">
      <alignment horizontal="center" wrapText="1"/>
    </xf>
    <xf numFmtId="44" fontId="6" fillId="0" borderId="0" xfId="2" applyFont="1" applyFill="1" applyBorder="1" applyAlignment="1">
      <alignment horizontal="center" wrapText="1"/>
    </xf>
    <xf numFmtId="0" fontId="13" fillId="0" borderId="0" xfId="0" applyFont="1" applyAlignment="1">
      <alignment horizontal="center" vertical="top" wrapText="1"/>
    </xf>
    <xf numFmtId="0" fontId="13" fillId="0" borderId="13" xfId="0" applyFont="1" applyBorder="1" applyAlignment="1">
      <alignment horizontal="center" vertical="top" wrapText="1"/>
    </xf>
    <xf numFmtId="44" fontId="6" fillId="0" borderId="4" xfId="2" applyFont="1" applyFill="1" applyBorder="1" applyAlignment="1">
      <alignment horizontal="center" wrapText="1"/>
    </xf>
    <xf numFmtId="9" fontId="0" fillId="0" borderId="0" xfId="3" applyFont="1"/>
    <xf numFmtId="9" fontId="0" fillId="0" borderId="0" xfId="0" applyNumberFormat="1"/>
    <xf numFmtId="0" fontId="13" fillId="0" borderId="14" xfId="0" applyFont="1" applyBorder="1" applyAlignment="1">
      <alignment horizontal="center" vertical="top" wrapText="1"/>
    </xf>
    <xf numFmtId="17" fontId="8" fillId="0" borderId="5" xfId="1" applyNumberFormat="1" applyFont="1" applyBorder="1" applyAlignment="1">
      <alignment horizontal="center"/>
    </xf>
    <xf numFmtId="164" fontId="8" fillId="0" borderId="3" xfId="1" applyNumberFormat="1" applyFont="1" applyBorder="1"/>
    <xf numFmtId="164" fontId="8" fillId="0" borderId="5" xfId="1" applyNumberFormat="1" applyFont="1" applyBorder="1"/>
    <xf numFmtId="37" fontId="8" fillId="0" borderId="3" xfId="1" applyNumberFormat="1" applyFont="1" applyBorder="1" applyAlignment="1">
      <alignment horizontal="right"/>
    </xf>
    <xf numFmtId="3" fontId="0" fillId="0" borderId="0" xfId="0" applyNumberFormat="1" applyAlignment="1">
      <alignment horizontal="right"/>
    </xf>
    <xf numFmtId="9" fontId="6" fillId="0" borderId="1" xfId="3" applyFont="1" applyBorder="1" applyAlignment="1">
      <alignment horizontal="right"/>
    </xf>
    <xf numFmtId="164" fontId="8" fillId="0" borderId="3" xfId="1" applyNumberFormat="1" applyFont="1" applyBorder="1" applyAlignment="1"/>
    <xf numFmtId="164" fontId="8" fillId="0" borderId="5" xfId="1" applyNumberFormat="1" applyFont="1" applyBorder="1" applyAlignment="1"/>
    <xf numFmtId="17" fontId="8" fillId="0" borderId="1" xfId="1" applyNumberFormat="1" applyFont="1" applyBorder="1" applyAlignment="1">
      <alignment horizontal="center"/>
    </xf>
    <xf numFmtId="164" fontId="31" fillId="0" borderId="15" xfId="1" applyNumberFormat="1" applyFont="1" applyBorder="1" applyAlignment="1"/>
    <xf numFmtId="164" fontId="8" fillId="0" borderId="4" xfId="1" applyNumberFormat="1" applyFont="1" applyBorder="1" applyAlignment="1"/>
    <xf numFmtId="164" fontId="8" fillId="0" borderId="6" xfId="1" applyNumberFormat="1" applyFont="1" applyBorder="1" applyAlignment="1"/>
    <xf numFmtId="37" fontId="8" fillId="0" borderId="3" xfId="1" applyNumberFormat="1" applyFont="1" applyFill="1" applyBorder="1" applyAlignment="1"/>
    <xf numFmtId="37" fontId="8" fillId="0" borderId="3" xfId="1" applyNumberFormat="1" applyFont="1" applyBorder="1" applyAlignment="1"/>
    <xf numFmtId="37" fontId="8" fillId="0" borderId="4" xfId="1" applyNumberFormat="1" applyFont="1" applyBorder="1" applyAlignment="1"/>
    <xf numFmtId="0" fontId="5" fillId="0" borderId="0" xfId="4" applyFont="1" applyAlignment="1">
      <alignment horizontal="left"/>
    </xf>
    <xf numFmtId="0" fontId="3" fillId="0" borderId="0" xfId="2" applyNumberFormat="1" applyFont="1" applyAlignment="1">
      <alignment horizontal="left"/>
    </xf>
    <xf numFmtId="0" fontId="4" fillId="0" borderId="0" xfId="4" applyFont="1" applyAlignment="1">
      <alignment horizontal="left"/>
    </xf>
    <xf numFmtId="0" fontId="8" fillId="0" borderId="7" xfId="4" applyFont="1" applyBorder="1" applyAlignment="1">
      <alignment horizontal="left"/>
    </xf>
    <xf numFmtId="0" fontId="8" fillId="0" borderId="0" xfId="4" applyFont="1" applyAlignment="1">
      <alignment horizontal="left"/>
    </xf>
  </cellXfs>
  <cellStyles count="15">
    <cellStyle name="Comma" xfId="1" builtinId="3"/>
    <cellStyle name="Comma 2" xfId="10" xr:uid="{00000000-0005-0000-0000-000001000000}"/>
    <cellStyle name="Comma 3" xfId="12" xr:uid="{00000000-0005-0000-0000-000002000000}"/>
    <cellStyle name="Comma 4" xfId="14" xr:uid="{00000000-0005-0000-0000-000003000000}"/>
    <cellStyle name="Currency" xfId="2" builtinId="4"/>
    <cellStyle name="Normal" xfId="0" builtinId="0"/>
    <cellStyle name="Normal 2" xfId="5" xr:uid="{00000000-0005-0000-0000-000006000000}"/>
    <cellStyle name="Normal 3" xfId="9" xr:uid="{00000000-0005-0000-0000-000007000000}"/>
    <cellStyle name="Normal 4" xfId="11" xr:uid="{00000000-0005-0000-0000-000008000000}"/>
    <cellStyle name="Normal 5" xfId="13" xr:uid="{00000000-0005-0000-0000-000009000000}"/>
    <cellStyle name="Normal 6" xfId="6" xr:uid="{00000000-0005-0000-0000-00000A000000}"/>
    <cellStyle name="Normal 7" xfId="7" xr:uid="{00000000-0005-0000-0000-00000B000000}"/>
    <cellStyle name="Normal 8" xfId="8" xr:uid="{00000000-0005-0000-0000-00000C000000}"/>
    <cellStyle name="Normal_LINKED_2000_15months_tanssp" xfId="4" xr:uid="{00000000-0005-0000-0000-00000D000000}"/>
    <cellStyle name="Percent" xfId="3" builtinId="5"/>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Average Applications Received</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ndard"/>
        <c:varyColors val="0"/>
        <c:ser>
          <c:idx val="1"/>
          <c:order val="1"/>
          <c:spPr>
            <a:solidFill>
              <a:srgbClr val="00B050"/>
            </a:solidFill>
            <a:ln>
              <a:noFill/>
            </a:ln>
            <a:effectLst/>
          </c:spPr>
          <c:cat>
            <c:numRef>
              <c:f>'Annual (by Calendar Year)'!$A$34:$A$54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'Annual (by Calendar Year)'!$B$34:$B$54</c:f>
              <c:numCache>
                <c:formatCode>_(* #,##0_);_(* \(#,##0\);_(* "-"??_);_(@_)</c:formatCode>
                <c:ptCount val="21"/>
                <c:pt idx="0">
                  <c:v>2513.8333333333335</c:v>
                </c:pt>
                <c:pt idx="1">
                  <c:v>2727.5</c:v>
                </c:pt>
                <c:pt idx="2">
                  <c:v>2988.9166666666665</c:v>
                </c:pt>
                <c:pt idx="3">
                  <c:v>3173.0833333333335</c:v>
                </c:pt>
                <c:pt idx="4">
                  <c:v>3189.9166666666665</c:v>
                </c:pt>
                <c:pt idx="5">
                  <c:v>3109.3333333333335</c:v>
                </c:pt>
                <c:pt idx="6">
                  <c:v>3218.4166666666665</c:v>
                </c:pt>
                <c:pt idx="7">
                  <c:v>3302.6666666666665</c:v>
                </c:pt>
                <c:pt idx="8">
                  <c:v>3534.75</c:v>
                </c:pt>
                <c:pt idx="9">
                  <c:v>4108</c:v>
                </c:pt>
                <c:pt idx="10">
                  <c:v>4153</c:v>
                </c:pt>
                <c:pt idx="11">
                  <c:v>3698.5</c:v>
                </c:pt>
                <c:pt idx="12">
                  <c:v>3294</c:v>
                </c:pt>
                <c:pt idx="13">
                  <c:v>2934.3333333333335</c:v>
                </c:pt>
                <c:pt idx="14">
                  <c:v>2788.8333333333335</c:v>
                </c:pt>
                <c:pt idx="15">
                  <c:v>2451</c:v>
                </c:pt>
                <c:pt idx="16">
                  <c:v>2261.5833333333335</c:v>
                </c:pt>
                <c:pt idx="17">
                  <c:v>1720.6666666666667</c:v>
                </c:pt>
                <c:pt idx="18">
                  <c:v>1347.0833333333333</c:v>
                </c:pt>
                <c:pt idx="19">
                  <c:v>1226.5833333333333</c:v>
                </c:pt>
                <c:pt idx="20">
                  <c:v>1286.8333333333333</c:v>
                </c:pt>
              </c:numCache>
            </c:numRef>
          </c:val>
          <c:extLst>
            <c:ext xmlns:c16="http://schemas.microsoft.com/office/drawing/2014/chart" uri="{C3380CC4-5D6E-409C-BE32-E72D297353CC}">
              <c16:uniqueId val="{00000000-312B-4643-A5FF-841A2F0B777D}"/>
            </c:ext>
          </c:extLst>
        </c:ser>
        <c:dLbls>
          <c:showLegendKey val="0"/>
          <c:showVal val="0"/>
          <c:showCatName val="0"/>
          <c:showSerName val="0"/>
          <c:showPercent val="0"/>
          <c:showBubbleSize val="0"/>
        </c:dLbls>
        <c:axId val="432800152"/>
        <c:axId val="432800544"/>
        <c:extLst>
          <c:ext xmlns:c15="http://schemas.microsoft.com/office/drawing/2012/chart" uri="{02D57815-91ED-43cb-92C2-25804820EDAC}">
            <c15:filteredAreaSeries>
              <c15:ser>
                <c:idx val="0"/>
                <c:order val="0"/>
                <c:spPr>
                  <a:solidFill>
                    <a:schemeClr val="accent1"/>
                  </a:solidFill>
                  <a:ln>
                    <a:noFill/>
                  </a:ln>
                  <a:effectLst/>
                </c:spPr>
                <c:cat>
                  <c:numRef>
                    <c:extLst>
                      <c:ext uri="{02D57815-91ED-43cb-92C2-25804820EDAC}">
                        <c15:formulaRef>
                          <c15:sqref>'Annual (by Calendar Year)'!$A$34:$A$54</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ormulaRef>
                          <c15:sqref>'Annual (by Calendar Year)'!$A$34:$A$46</c15:sqref>
                        </c15:formulaRef>
                      </c:ext>
                    </c:extLst>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val>
                <c:extLst>
                  <c:ext xmlns:c16="http://schemas.microsoft.com/office/drawing/2014/chart" uri="{C3380CC4-5D6E-409C-BE32-E72D297353CC}">
                    <c16:uniqueId val="{00000001-312B-4643-A5FF-841A2F0B777D}"/>
                  </c:ext>
                </c:extLst>
              </c15:ser>
            </c15:filteredAreaSeries>
          </c:ext>
        </c:extLst>
      </c:areaChart>
      <c:catAx>
        <c:axId val="432800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0"/>
          <a:lstStyle/>
          <a:p>
            <a:pPr>
              <a:defRPr sz="900" b="0" i="0" u="none" strike="noStrike" kern="1200" baseline="0">
                <a:solidFill>
                  <a:sysClr val="windowText" lastClr="000000"/>
                </a:solidFill>
                <a:latin typeface="+mn-lt"/>
                <a:ea typeface="+mn-ea"/>
                <a:cs typeface="+mn-cs"/>
              </a:defRPr>
            </a:pPr>
            <a:endParaRPr lang="en-US"/>
          </a:p>
        </c:txPr>
        <c:crossAx val="432800544"/>
        <c:crosses val="autoZero"/>
        <c:auto val="1"/>
        <c:lblAlgn val="ctr"/>
        <c:lblOffset val="100"/>
        <c:noMultiLvlLbl val="0"/>
      </c:catAx>
      <c:valAx>
        <c:axId val="4328005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2800152"/>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a:t>
            </a:r>
            <a:r>
              <a:rPr lang="en-US" baseline="0">
                <a:solidFill>
                  <a:sysClr val="windowText" lastClr="000000"/>
                </a:solidFill>
              </a:rPr>
              <a:t> Approved</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cked"/>
        <c:varyColors val="0"/>
        <c:ser>
          <c:idx val="0"/>
          <c:order val="0"/>
          <c:spPr>
            <a:ln w="28575" cap="rnd">
              <a:solidFill>
                <a:schemeClr val="accent1"/>
              </a:solidFill>
              <a:round/>
            </a:ln>
            <a:effectLst/>
          </c:spPr>
          <c:marker>
            <c:symbol val="none"/>
          </c:marker>
          <c:cat>
            <c:numRef>
              <c:f>'Annual (by Calendar Year)'!$A$34:$A$54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'Annual (by Calendar Year)'!$D$34:$D$54</c:f>
              <c:numCache>
                <c:formatCode>0.0%</c:formatCode>
                <c:ptCount val="21"/>
                <c:pt idx="0">
                  <c:v>0.50205529403964722</c:v>
                </c:pt>
                <c:pt idx="1">
                  <c:v>0.48252367858234035</c:v>
                </c:pt>
                <c:pt idx="2">
                  <c:v>0.49521844592522379</c:v>
                </c:pt>
                <c:pt idx="3">
                  <c:v>0.49581111957349577</c:v>
                </c:pt>
                <c:pt idx="4">
                  <c:v>0.42757125316753314</c:v>
                </c:pt>
                <c:pt idx="5">
                  <c:v>0.52170883361921094</c:v>
                </c:pt>
                <c:pt idx="6">
                  <c:v>0.46956319101007227</c:v>
                </c:pt>
                <c:pt idx="7">
                  <c:v>0.4444893015744853</c:v>
                </c:pt>
                <c:pt idx="8">
                  <c:v>0.41261758257302494</c:v>
                </c:pt>
                <c:pt idx="9">
                  <c:v>0.37520285621551441</c:v>
                </c:pt>
                <c:pt idx="10">
                  <c:v>0.3726823982663135</c:v>
                </c:pt>
                <c:pt idx="11">
                  <c:v>0.377698165923122</c:v>
                </c:pt>
                <c:pt idx="12">
                  <c:v>0.25154320987654322</c:v>
                </c:pt>
                <c:pt idx="13">
                  <c:v>0.26956719300238552</c:v>
                </c:pt>
                <c:pt idx="14">
                  <c:v>0.25775413852865597</c:v>
                </c:pt>
                <c:pt idx="15">
                  <c:v>0.24670202638378891</c:v>
                </c:pt>
                <c:pt idx="16">
                  <c:v>0.24853531817679356</c:v>
                </c:pt>
                <c:pt idx="17">
                  <c:v>0.27871948857032158</c:v>
                </c:pt>
                <c:pt idx="18">
                  <c:v>0.20822765233529231</c:v>
                </c:pt>
                <c:pt idx="19">
                  <c:v>0.20762280046198792</c:v>
                </c:pt>
                <c:pt idx="20">
                  <c:v>0.19155549799248803</c:v>
                </c:pt>
              </c:numCache>
            </c:numRef>
          </c:val>
          <c:smooth val="0"/>
          <c:extLst>
            <c:ext xmlns:c16="http://schemas.microsoft.com/office/drawing/2014/chart" uri="{C3380CC4-5D6E-409C-BE32-E72D297353CC}">
              <c16:uniqueId val="{00000000-F61F-4DD1-A248-A6ED45154A82}"/>
            </c:ext>
          </c:extLst>
        </c:ser>
        <c:dLbls>
          <c:showLegendKey val="0"/>
          <c:showVal val="0"/>
          <c:showCatName val="0"/>
          <c:showSerName val="0"/>
          <c:showPercent val="0"/>
          <c:showBubbleSize val="0"/>
        </c:dLbls>
        <c:smooth val="0"/>
        <c:axId val="508435056"/>
        <c:axId val="508435448"/>
      </c:lineChart>
      <c:catAx>
        <c:axId val="508435056"/>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8435448"/>
        <c:crosses val="autoZero"/>
        <c:auto val="1"/>
        <c:lblAlgn val="ctr"/>
        <c:lblOffset val="100"/>
        <c:noMultiLvlLbl val="0"/>
      </c:catAx>
      <c:valAx>
        <c:axId val="5084354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8435056"/>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 Denied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rgbClr val="FF0000"/>
              </a:solidFill>
              <a:round/>
            </a:ln>
            <a:effectLst/>
          </c:spPr>
          <c:marker>
            <c:symbol val="none"/>
          </c:marker>
          <c:cat>
            <c:numRef>
              <c:f>'Annual (by Calendar Year)'!$A$34:$A$54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'Annual (by Calendar Year)'!$F$34:$F$54</c:f>
              <c:numCache>
                <c:formatCode>0.0%</c:formatCode>
                <c:ptCount val="21"/>
                <c:pt idx="0">
                  <c:v>0.49980110057680832</c:v>
                </c:pt>
                <c:pt idx="1">
                  <c:v>0.50003055300947141</c:v>
                </c:pt>
                <c:pt idx="2">
                  <c:v>0.49616639250564587</c:v>
                </c:pt>
                <c:pt idx="3">
                  <c:v>0.49145153242114664</c:v>
                </c:pt>
                <c:pt idx="4">
                  <c:v>0.49980407011677419</c:v>
                </c:pt>
                <c:pt idx="5">
                  <c:v>0.48807354202401365</c:v>
                </c:pt>
                <c:pt idx="6">
                  <c:v>0.55368840786100826</c:v>
                </c:pt>
                <c:pt idx="7">
                  <c:v>0.53873132821962055</c:v>
                </c:pt>
                <c:pt idx="8">
                  <c:v>0.58669872928307054</c:v>
                </c:pt>
                <c:pt idx="9">
                  <c:v>0.62118630314832846</c:v>
                </c:pt>
                <c:pt idx="10">
                  <c:v>0.62571233646360069</c:v>
                </c:pt>
                <c:pt idx="11">
                  <c:v>0.66833400928304276</c:v>
                </c:pt>
                <c:pt idx="12">
                  <c:v>0.74688828172434729</c:v>
                </c:pt>
                <c:pt idx="13">
                  <c:v>0.73971941383619222</c:v>
                </c:pt>
                <c:pt idx="14">
                  <c:v>0.75016434590330483</c:v>
                </c:pt>
                <c:pt idx="15">
                  <c:v>0.76822385420916639</c:v>
                </c:pt>
                <c:pt idx="16">
                  <c:v>0.74792733704263237</c:v>
                </c:pt>
                <c:pt idx="17">
                  <c:v>0.76239829523440517</c:v>
                </c:pt>
                <c:pt idx="18">
                  <c:v>0.79993813795236623</c:v>
                </c:pt>
                <c:pt idx="19">
                  <c:v>0.78442828996535097</c:v>
                </c:pt>
                <c:pt idx="20">
                  <c:v>0.8289081725165135</c:v>
                </c:pt>
              </c:numCache>
            </c:numRef>
          </c:val>
          <c:smooth val="0"/>
          <c:extLst>
            <c:ext xmlns:c16="http://schemas.microsoft.com/office/drawing/2014/chart" uri="{C3380CC4-5D6E-409C-BE32-E72D297353CC}">
              <c16:uniqueId val="{00000000-4B6E-4EDD-BDF5-F6DB68560CA7}"/>
            </c:ext>
          </c:extLst>
        </c:ser>
        <c:dLbls>
          <c:showLegendKey val="0"/>
          <c:showVal val="0"/>
          <c:showCatName val="0"/>
          <c:showSerName val="0"/>
          <c:showPercent val="0"/>
          <c:showBubbleSize val="0"/>
        </c:dLbls>
        <c:smooth val="0"/>
        <c:axId val="509494840"/>
        <c:axId val="438443648"/>
      </c:lineChart>
      <c:catAx>
        <c:axId val="50949484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8443648"/>
        <c:crosses val="autoZero"/>
        <c:auto val="1"/>
        <c:lblAlgn val="ctr"/>
        <c:lblOffset val="100"/>
        <c:noMultiLvlLbl val="0"/>
      </c:catAx>
      <c:valAx>
        <c:axId val="438443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9494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ysClr val="windowText" lastClr="000000"/>
                </a:solidFill>
                <a:latin typeface="+mn-lt"/>
                <a:ea typeface="+mn-ea"/>
                <a:cs typeface="+mn-cs"/>
              </a:defRPr>
            </a:pPr>
            <a:r>
              <a:rPr lang="en-US" sz="1300">
                <a:solidFill>
                  <a:sysClr val="windowText" lastClr="000000"/>
                </a:solidFill>
              </a:rPr>
              <a:t>Number of Approved vs. Denied Applications</a:t>
            </a:r>
          </a:p>
        </c:rich>
      </c:tx>
      <c:layout>
        <c:manualLayout>
          <c:xMode val="edge"/>
          <c:yMode val="edge"/>
          <c:x val="0.151230257284236"/>
          <c:y val="4.9382716049382699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881381989919799"/>
          <c:y val="0.20829629629629601"/>
          <c:w val="0.80533870004644303"/>
          <c:h val="0.59243222624853564"/>
        </c:manualLayout>
      </c:layout>
      <c:areaChart>
        <c:grouping val="stacked"/>
        <c:varyColors val="0"/>
        <c:ser>
          <c:idx val="0"/>
          <c:order val="0"/>
          <c:tx>
            <c:strRef>
              <c:f>'Annual (by Calendar Year)'!$C$33</c:f>
              <c:strCache>
                <c:ptCount val="1"/>
                <c:pt idx="0">
                  <c:v>Applications Approved</c:v>
                </c:pt>
              </c:strCache>
            </c:strRef>
          </c:tx>
          <c:spPr>
            <a:solidFill>
              <a:schemeClr val="accent1"/>
            </a:solidFill>
            <a:ln>
              <a:noFill/>
            </a:ln>
            <a:effectLst/>
          </c:spPr>
          <c:cat>
            <c:numRef>
              <c:f>'Annual (by Calendar Year)'!$A$34:$A$54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'Annual (by Calendar Year)'!$C$34:$C$54</c:f>
              <c:numCache>
                <c:formatCode>_(* #,##0_);_(* \(#,##0\);_(* "-"??_);_(@_)</c:formatCode>
                <c:ptCount val="21"/>
                <c:pt idx="0">
                  <c:v>1262.0833333333333</c:v>
                </c:pt>
                <c:pt idx="1">
                  <c:v>1316.0833333333333</c:v>
                </c:pt>
                <c:pt idx="2">
                  <c:v>1480.1666666666667</c:v>
                </c:pt>
                <c:pt idx="3">
                  <c:v>1573.25</c:v>
                </c:pt>
                <c:pt idx="4">
                  <c:v>1363.9166666666667</c:v>
                </c:pt>
                <c:pt idx="5">
                  <c:v>1622.1666666666667</c:v>
                </c:pt>
                <c:pt idx="6">
                  <c:v>1511.25</c:v>
                </c:pt>
                <c:pt idx="7">
                  <c:v>1468</c:v>
                </c:pt>
                <c:pt idx="8">
                  <c:v>1458.5</c:v>
                </c:pt>
                <c:pt idx="9">
                  <c:v>1541.3333333333333</c:v>
                </c:pt>
                <c:pt idx="10">
                  <c:v>1547.75</c:v>
                </c:pt>
                <c:pt idx="11">
                  <c:v>1396.9166666666667</c:v>
                </c:pt>
                <c:pt idx="12">
                  <c:v>828.58333333333337</c:v>
                </c:pt>
                <c:pt idx="13">
                  <c:v>791</c:v>
                </c:pt>
                <c:pt idx="14">
                  <c:v>718.83333333333337</c:v>
                </c:pt>
                <c:pt idx="15">
                  <c:v>604.66666666666663</c:v>
                </c:pt>
                <c:pt idx="16">
                  <c:v>562.08333333333337</c:v>
                </c:pt>
                <c:pt idx="17">
                  <c:v>479.58333333333331</c:v>
                </c:pt>
                <c:pt idx="18">
                  <c:v>280.5</c:v>
                </c:pt>
                <c:pt idx="19">
                  <c:v>254.66666666666666</c:v>
                </c:pt>
                <c:pt idx="20">
                  <c:v>246.5</c:v>
                </c:pt>
              </c:numCache>
            </c:numRef>
          </c:val>
          <c:extLst>
            <c:ext xmlns:c16="http://schemas.microsoft.com/office/drawing/2014/chart" uri="{C3380CC4-5D6E-409C-BE32-E72D297353CC}">
              <c16:uniqueId val="{00000000-994E-4FE9-A48E-8F9C6BF4AC03}"/>
            </c:ext>
          </c:extLst>
        </c:ser>
        <c:ser>
          <c:idx val="1"/>
          <c:order val="1"/>
          <c:tx>
            <c:strRef>
              <c:f>'Annual (by Calendar Year)'!$E$33</c:f>
              <c:strCache>
                <c:ptCount val="1"/>
                <c:pt idx="0">
                  <c:v>Applications Denied</c:v>
                </c:pt>
              </c:strCache>
            </c:strRef>
          </c:tx>
          <c:spPr>
            <a:solidFill>
              <a:schemeClr val="accent2"/>
            </a:solidFill>
            <a:ln w="25400">
              <a:noFill/>
            </a:ln>
            <a:effectLst/>
          </c:spPr>
          <c:cat>
            <c:numRef>
              <c:f>'Annual (by Calendar Year)'!$A$34:$A$54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'Annual (by Calendar Year)'!$E$34:$E$54</c:f>
              <c:numCache>
                <c:formatCode>_(* #,##0_);_(* \(#,##0\);_(* "-"??_);_(@_)</c:formatCode>
                <c:ptCount val="21"/>
                <c:pt idx="0">
                  <c:v>1256.4166666666667</c:v>
                </c:pt>
                <c:pt idx="1">
                  <c:v>1363.8333333333333</c:v>
                </c:pt>
                <c:pt idx="2">
                  <c:v>1483</c:v>
                </c:pt>
                <c:pt idx="3">
                  <c:v>1559.4166666666667</c:v>
                </c:pt>
                <c:pt idx="4">
                  <c:v>1594.3333333333333</c:v>
                </c:pt>
                <c:pt idx="5">
                  <c:v>1517.5833333333333</c:v>
                </c:pt>
                <c:pt idx="6">
                  <c:v>1782</c:v>
                </c:pt>
                <c:pt idx="7">
                  <c:v>1779.25</c:v>
                </c:pt>
                <c:pt idx="8">
                  <c:v>2073.8333333333335</c:v>
                </c:pt>
                <c:pt idx="9">
                  <c:v>2551.8333333333335</c:v>
                </c:pt>
                <c:pt idx="10">
                  <c:v>2598.5833333333335</c:v>
                </c:pt>
                <c:pt idx="11">
                  <c:v>2471.8333333333335</c:v>
                </c:pt>
                <c:pt idx="12">
                  <c:v>2460.25</c:v>
                </c:pt>
                <c:pt idx="13">
                  <c:v>2170.5833333333335</c:v>
                </c:pt>
                <c:pt idx="14">
                  <c:v>2092.0833333333335</c:v>
                </c:pt>
                <c:pt idx="15">
                  <c:v>1882.9166666666667</c:v>
                </c:pt>
                <c:pt idx="16">
                  <c:v>1691.5</c:v>
                </c:pt>
                <c:pt idx="17">
                  <c:v>1311.8333333333333</c:v>
                </c:pt>
                <c:pt idx="18">
                  <c:v>1077.5833333333333</c:v>
                </c:pt>
                <c:pt idx="19">
                  <c:v>962.16666666666663</c:v>
                </c:pt>
                <c:pt idx="20">
                  <c:v>1066.6666666666667</c:v>
                </c:pt>
              </c:numCache>
            </c:numRef>
          </c:val>
          <c:extLst>
            <c:ext xmlns:c16="http://schemas.microsoft.com/office/drawing/2014/chart" uri="{C3380CC4-5D6E-409C-BE32-E72D297353CC}">
              <c16:uniqueId val="{00000001-994E-4FE9-A48E-8F9C6BF4AC03}"/>
            </c:ext>
          </c:extLst>
        </c:ser>
        <c:dLbls>
          <c:showLegendKey val="0"/>
          <c:showVal val="0"/>
          <c:showCatName val="0"/>
          <c:showSerName val="0"/>
          <c:showPercent val="0"/>
          <c:showBubbleSize val="0"/>
        </c:dLbls>
        <c:axId val="438444432"/>
        <c:axId val="438444824"/>
      </c:areaChart>
      <c:catAx>
        <c:axId val="438444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8444824"/>
        <c:crosses val="autoZero"/>
        <c:auto val="1"/>
        <c:lblAlgn val="ctr"/>
        <c:lblOffset val="100"/>
        <c:noMultiLvlLbl val="0"/>
      </c:catAx>
      <c:valAx>
        <c:axId val="4384448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8444432"/>
        <c:crosses val="autoZero"/>
        <c:crossBetween val="midCat"/>
      </c:valAx>
      <c:spPr>
        <a:noFill/>
        <a:ln>
          <a:noFill/>
        </a:ln>
        <a:effectLst/>
      </c:spPr>
    </c:plotArea>
    <c:legend>
      <c:legendPos val="r"/>
      <c:layout>
        <c:manualLayout>
          <c:xMode val="edge"/>
          <c:yMode val="edge"/>
          <c:x val="0.12177450872323201"/>
          <c:y val="0.92328336735685801"/>
          <c:w val="0.77586085150522699"/>
          <c:h val="7.284067269369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a:t>
            </a:r>
            <a:r>
              <a:rPr lang="en-US" baseline="0">
                <a:solidFill>
                  <a:sysClr val="windowText" lastClr="000000"/>
                </a:solidFill>
              </a:rPr>
              <a:t> Approved</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cked"/>
        <c:varyColors val="0"/>
        <c:ser>
          <c:idx val="0"/>
          <c:order val="0"/>
          <c:spPr>
            <a:ln w="28575" cap="rnd">
              <a:solidFill>
                <a:schemeClr val="accent1"/>
              </a:solidFill>
              <a:round/>
            </a:ln>
            <a:effectLst/>
          </c:spPr>
          <c:marker>
            <c:symbol val="none"/>
          </c:marker>
          <c:cat>
            <c:numRef>
              <c:f>'Annual (by Calendar Year)'!$A$34:$A$53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'Annual (by Calendar Year)'!$L$34:$L$54</c:f>
              <c:numCache>
                <c:formatCode>0.0%</c:formatCode>
                <c:ptCount val="21"/>
                <c:pt idx="0">
                  <c:v>0.54717869120863549</c:v>
                </c:pt>
                <c:pt idx="1">
                  <c:v>0.5560869813333581</c:v>
                </c:pt>
                <c:pt idx="2">
                  <c:v>0.52862749242407081</c:v>
                </c:pt>
                <c:pt idx="3">
                  <c:v>0.51424486756957988</c:v>
                </c:pt>
                <c:pt idx="4">
                  <c:v>0.51376766621363656</c:v>
                </c:pt>
                <c:pt idx="5">
                  <c:v>0.47317037885758262</c:v>
                </c:pt>
                <c:pt idx="6">
                  <c:v>0.46623565613090545</c:v>
                </c:pt>
                <c:pt idx="7">
                  <c:v>0.4587940970002452</c:v>
                </c:pt>
                <c:pt idx="8">
                  <c:v>0.45586181422379785</c:v>
                </c:pt>
                <c:pt idx="9">
                  <c:v>0.43942938914318902</c:v>
                </c:pt>
                <c:pt idx="10">
                  <c:v>0.43005756494942038</c:v>
                </c:pt>
                <c:pt idx="11">
                  <c:v>0.44048094354797113</c:v>
                </c:pt>
                <c:pt idx="12">
                  <c:v>0.37394552045615653</c:v>
                </c:pt>
                <c:pt idx="13">
                  <c:v>0.38043204250615681</c:v>
                </c:pt>
                <c:pt idx="14">
                  <c:v>0.383400041412508</c:v>
                </c:pt>
                <c:pt idx="15">
                  <c:v>0.35088011612862507</c:v>
                </c:pt>
                <c:pt idx="16">
                  <c:v>0.34118371934588815</c:v>
                </c:pt>
                <c:pt idx="17">
                  <c:v>0.34668097255017344</c:v>
                </c:pt>
                <c:pt idx="18">
                  <c:v>0.325220314843092</c:v>
                </c:pt>
                <c:pt idx="19">
                  <c:v>0.31972350284464335</c:v>
                </c:pt>
                <c:pt idx="20">
                  <c:v>0.32185888811790314</c:v>
                </c:pt>
              </c:numCache>
            </c:numRef>
          </c:val>
          <c:smooth val="0"/>
          <c:extLst>
            <c:ext xmlns:c16="http://schemas.microsoft.com/office/drawing/2014/chart" uri="{C3380CC4-5D6E-409C-BE32-E72D297353CC}">
              <c16:uniqueId val="{00000000-5AB5-A844-A320-74002518918B}"/>
            </c:ext>
          </c:extLst>
        </c:ser>
        <c:dLbls>
          <c:showLegendKey val="0"/>
          <c:showVal val="0"/>
          <c:showCatName val="0"/>
          <c:showSerName val="0"/>
          <c:showPercent val="0"/>
          <c:showBubbleSize val="0"/>
        </c:dLbls>
        <c:smooth val="0"/>
        <c:axId val="508435056"/>
        <c:axId val="508435448"/>
      </c:lineChart>
      <c:catAx>
        <c:axId val="508435056"/>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8435448"/>
        <c:crosses val="autoZero"/>
        <c:auto val="1"/>
        <c:lblAlgn val="ctr"/>
        <c:lblOffset val="100"/>
        <c:noMultiLvlLbl val="0"/>
      </c:catAx>
      <c:valAx>
        <c:axId val="5084354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8435056"/>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 Denied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rgbClr val="FF0000"/>
              </a:solidFill>
              <a:round/>
            </a:ln>
            <a:effectLst/>
          </c:spPr>
          <c:marker>
            <c:symbol val="none"/>
          </c:marker>
          <c:cat>
            <c:numRef>
              <c:f>'Annual (by Calendar Year)'!$A$34:$A$53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'Annual (by Calendar Year)'!$N$34:$N$54</c:f>
              <c:numCache>
                <c:formatCode>0.0%</c:formatCode>
                <c:ptCount val="21"/>
                <c:pt idx="0">
                  <c:v>0.45061358494240478</c:v>
                </c:pt>
                <c:pt idx="1">
                  <c:v>0.44391301866664179</c:v>
                </c:pt>
                <c:pt idx="2">
                  <c:v>0.47137250757592913</c:v>
                </c:pt>
                <c:pt idx="3">
                  <c:v>0.491443944927971</c:v>
                </c:pt>
                <c:pt idx="4">
                  <c:v>0.52389070263075499</c:v>
                </c:pt>
                <c:pt idx="5">
                  <c:v>0.52682962114241738</c:v>
                </c:pt>
                <c:pt idx="6">
                  <c:v>0.53376434386909455</c:v>
                </c:pt>
                <c:pt idx="7">
                  <c:v>0.5412059029997548</c:v>
                </c:pt>
                <c:pt idx="8">
                  <c:v>0.54413818577620221</c:v>
                </c:pt>
                <c:pt idx="9">
                  <c:v>0.56057061085681092</c:v>
                </c:pt>
                <c:pt idx="10">
                  <c:v>0.56994243505057962</c:v>
                </c:pt>
                <c:pt idx="11">
                  <c:v>0.55951905645202882</c:v>
                </c:pt>
                <c:pt idx="12">
                  <c:v>0.62605447954384341</c:v>
                </c:pt>
                <c:pt idx="13">
                  <c:v>0.61956795749384319</c:v>
                </c:pt>
                <c:pt idx="14">
                  <c:v>0.61699763042223676</c:v>
                </c:pt>
                <c:pt idx="15">
                  <c:v>0.6504768216100224</c:v>
                </c:pt>
                <c:pt idx="16">
                  <c:v>0.6588162806541118</c:v>
                </c:pt>
                <c:pt idx="17">
                  <c:v>0.65331902744982651</c:v>
                </c:pt>
                <c:pt idx="18">
                  <c:v>0.674779685156908</c:v>
                </c:pt>
                <c:pt idx="19">
                  <c:v>0.68027649715535665</c:v>
                </c:pt>
                <c:pt idx="20">
                  <c:v>0.67814111188209691</c:v>
                </c:pt>
              </c:numCache>
            </c:numRef>
          </c:val>
          <c:smooth val="0"/>
          <c:extLst>
            <c:ext xmlns:c16="http://schemas.microsoft.com/office/drawing/2014/chart" uri="{C3380CC4-5D6E-409C-BE32-E72D297353CC}">
              <c16:uniqueId val="{00000000-636E-5345-869A-ED78F53F9939}"/>
            </c:ext>
          </c:extLst>
        </c:ser>
        <c:dLbls>
          <c:showLegendKey val="0"/>
          <c:showVal val="0"/>
          <c:showCatName val="0"/>
          <c:showSerName val="0"/>
          <c:showPercent val="0"/>
          <c:showBubbleSize val="0"/>
        </c:dLbls>
        <c:smooth val="0"/>
        <c:axId val="509494840"/>
        <c:axId val="438443648"/>
      </c:lineChart>
      <c:catAx>
        <c:axId val="50949484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8443648"/>
        <c:crosses val="autoZero"/>
        <c:auto val="1"/>
        <c:lblAlgn val="ctr"/>
        <c:lblOffset val="100"/>
        <c:noMultiLvlLbl val="0"/>
      </c:catAx>
      <c:valAx>
        <c:axId val="438443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9494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Applications Recieved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1"/>
          <c:order val="0"/>
          <c:spPr>
            <a:solidFill>
              <a:srgbClr val="00B050"/>
            </a:solidFill>
            <a:ln>
              <a:noFill/>
            </a:ln>
            <a:effectLst/>
          </c:spPr>
          <c:cat>
            <c:numRef>
              <c:f>'Annual (by Calendar Year)'!$I$34:$I$54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'Annual (by Calendar Year)'!$J$34:$J$54</c:f>
              <c:numCache>
                <c:formatCode>_(* #,##0_);_(* \(#,##0\);_(* "-"??_);_(@_)</c:formatCode>
                <c:ptCount val="21"/>
                <c:pt idx="0">
                  <c:v>272150.58333333331</c:v>
                </c:pt>
                <c:pt idx="1">
                  <c:v>286214.66666666669</c:v>
                </c:pt>
                <c:pt idx="2">
                  <c:v>298065.75</c:v>
                </c:pt>
                <c:pt idx="3">
                  <c:v>308353.75</c:v>
                </c:pt>
                <c:pt idx="4">
                  <c:v>297012.33333333331</c:v>
                </c:pt>
                <c:pt idx="5">
                  <c:v>288015</c:v>
                </c:pt>
                <c:pt idx="6">
                  <c:v>297492.08333333331</c:v>
                </c:pt>
                <c:pt idx="7">
                  <c:v>297724.33333333331</c:v>
                </c:pt>
                <c:pt idx="8">
                  <c:v>305019.33333333331</c:v>
                </c:pt>
                <c:pt idx="9">
                  <c:v>333449.66666666669</c:v>
                </c:pt>
                <c:pt idx="10">
                  <c:v>330394.91666666669</c:v>
                </c:pt>
                <c:pt idx="11">
                  <c:v>305358.08333333331</c:v>
                </c:pt>
                <c:pt idx="12">
                  <c:v>318107.16666666669</c:v>
                </c:pt>
                <c:pt idx="13">
                  <c:v>283629.5</c:v>
                </c:pt>
                <c:pt idx="14">
                  <c:v>268437.41666666669</c:v>
                </c:pt>
                <c:pt idx="15">
                  <c:v>264075</c:v>
                </c:pt>
                <c:pt idx="16">
                  <c:v>246965.91666666666</c:v>
                </c:pt>
                <c:pt idx="17">
                  <c:v>235645.08333333334</c:v>
                </c:pt>
                <c:pt idx="18">
                  <c:v>219061.5</c:v>
                </c:pt>
                <c:pt idx="19">
                  <c:v>198941.16666666666</c:v>
                </c:pt>
                <c:pt idx="20">
                  <c:v>196477.66666666666</c:v>
                </c:pt>
              </c:numCache>
            </c:numRef>
          </c:val>
          <c:extLst>
            <c:ext xmlns:c16="http://schemas.microsoft.com/office/drawing/2014/chart" uri="{C3380CC4-5D6E-409C-BE32-E72D297353CC}">
              <c16:uniqueId val="{00000001-92FA-1848-9204-44598F286312}"/>
            </c:ext>
          </c:extLst>
        </c:ser>
        <c:dLbls>
          <c:showLegendKey val="0"/>
          <c:showVal val="0"/>
          <c:showCatName val="0"/>
          <c:showSerName val="0"/>
          <c:showPercent val="0"/>
          <c:showBubbleSize val="0"/>
        </c:dLbls>
        <c:axId val="828322687"/>
        <c:axId val="1037558815"/>
      </c:areaChart>
      <c:catAx>
        <c:axId val="82832268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558815"/>
        <c:crosses val="autoZero"/>
        <c:auto val="0"/>
        <c:lblAlgn val="ctr"/>
        <c:lblOffset val="100"/>
        <c:noMultiLvlLbl val="0"/>
      </c:catAx>
      <c:valAx>
        <c:axId val="10375588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8322687"/>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'Annual (by Calendar Year)'!$M$33</c:f>
              <c:strCache>
                <c:ptCount val="1"/>
                <c:pt idx="0">
                  <c:v>Applications Denied</c:v>
                </c:pt>
              </c:strCache>
            </c:strRef>
          </c:tx>
          <c:spPr>
            <a:solidFill>
              <a:schemeClr val="accent1"/>
            </a:solidFill>
            <a:ln w="25400">
              <a:noFill/>
            </a:ln>
            <a:effectLst/>
          </c:spPr>
          <c:cat>
            <c:numRef>
              <c:f>'Annual (by Calendar Year)'!$I$34:$I$54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'Annual (by Calendar Year)'!$M$34:$M$54</c:f>
              <c:numCache>
                <c:formatCode>_(* #,##0_);_(* \(#,##0\);_(* "-"??_);_(@_)</c:formatCode>
                <c:ptCount val="21"/>
                <c:pt idx="0">
                  <c:v>122634.75</c:v>
                </c:pt>
                <c:pt idx="1">
                  <c:v>127054.41666666667</c:v>
                </c:pt>
                <c:pt idx="2">
                  <c:v>140500</c:v>
                </c:pt>
                <c:pt idx="3">
                  <c:v>151538.58333333334</c:v>
                </c:pt>
                <c:pt idx="4">
                  <c:v>155602</c:v>
                </c:pt>
                <c:pt idx="5">
                  <c:v>151734.83333333334</c:v>
                </c:pt>
                <c:pt idx="6">
                  <c:v>158790.66666666666</c:v>
                </c:pt>
                <c:pt idx="7">
                  <c:v>161130.16666666666</c:v>
                </c:pt>
                <c:pt idx="8">
                  <c:v>165972.66666666666</c:v>
                </c:pt>
                <c:pt idx="9">
                  <c:v>186922.08333333334</c:v>
                </c:pt>
                <c:pt idx="10">
                  <c:v>188306.08333333334</c:v>
                </c:pt>
                <c:pt idx="11">
                  <c:v>170853.66666666666</c:v>
                </c:pt>
                <c:pt idx="12">
                  <c:v>199152.41666666666</c:v>
                </c:pt>
                <c:pt idx="13">
                  <c:v>175727.75</c:v>
                </c:pt>
                <c:pt idx="14">
                  <c:v>165625.25</c:v>
                </c:pt>
                <c:pt idx="15">
                  <c:v>171774.66666666666</c:v>
                </c:pt>
                <c:pt idx="16">
                  <c:v>162705.16666666666</c:v>
                </c:pt>
                <c:pt idx="17">
                  <c:v>153951.41666666666</c:v>
                </c:pt>
                <c:pt idx="18">
                  <c:v>147818.25</c:v>
                </c:pt>
                <c:pt idx="19">
                  <c:v>135335</c:v>
                </c:pt>
                <c:pt idx="20">
                  <c:v>133239.58333333334</c:v>
                </c:pt>
              </c:numCache>
            </c:numRef>
          </c:val>
          <c:extLst>
            <c:ext xmlns:c16="http://schemas.microsoft.com/office/drawing/2014/chart" uri="{C3380CC4-5D6E-409C-BE32-E72D297353CC}">
              <c16:uniqueId val="{00000000-DA95-6C42-BFE1-AD63F1A034B1}"/>
            </c:ext>
          </c:extLst>
        </c:ser>
        <c:ser>
          <c:idx val="1"/>
          <c:order val="1"/>
          <c:tx>
            <c:strRef>
              <c:f>'Annual (by Calendar Year)'!$K$33</c:f>
              <c:strCache>
                <c:ptCount val="1"/>
                <c:pt idx="0">
                  <c:v>Applications Approved</c:v>
                </c:pt>
              </c:strCache>
            </c:strRef>
          </c:tx>
          <c:spPr>
            <a:solidFill>
              <a:schemeClr val="accent2"/>
            </a:solidFill>
            <a:ln>
              <a:noFill/>
            </a:ln>
            <a:effectLst/>
          </c:spPr>
          <c:cat>
            <c:numRef>
              <c:f>'Annual (by Calendar Year)'!$I$34:$I$54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'Annual (by Calendar Year)'!$K$34:$K$54</c:f>
              <c:numCache>
                <c:formatCode>_(* #,##0_);_(* \(#,##0\);_(* "-"??_);_(@_)</c:formatCode>
                <c:ptCount val="21"/>
                <c:pt idx="0">
                  <c:v>148915</c:v>
                </c:pt>
                <c:pt idx="1">
                  <c:v>159160.25</c:v>
                </c:pt>
                <c:pt idx="2">
                  <c:v>157565.75</c:v>
                </c:pt>
                <c:pt idx="3">
                  <c:v>158569.33333333334</c:v>
                </c:pt>
                <c:pt idx="4">
                  <c:v>152595.33333333334</c:v>
                </c:pt>
                <c:pt idx="5">
                  <c:v>136280.16666666666</c:v>
                </c:pt>
                <c:pt idx="6">
                  <c:v>138701.41666666666</c:v>
                </c:pt>
                <c:pt idx="7">
                  <c:v>136594.16666666666</c:v>
                </c:pt>
                <c:pt idx="8">
                  <c:v>139046.66666666666</c:v>
                </c:pt>
                <c:pt idx="9">
                  <c:v>146527.58333333334</c:v>
                </c:pt>
                <c:pt idx="10">
                  <c:v>142088.83333333334</c:v>
                </c:pt>
                <c:pt idx="11">
                  <c:v>134504.41666666666</c:v>
                </c:pt>
                <c:pt idx="12">
                  <c:v>118954.75</c:v>
                </c:pt>
                <c:pt idx="13">
                  <c:v>107901.75</c:v>
                </c:pt>
                <c:pt idx="14">
                  <c:v>102918.91666666667</c:v>
                </c:pt>
                <c:pt idx="15">
                  <c:v>92658.666666666672</c:v>
                </c:pt>
                <c:pt idx="16">
                  <c:v>84260.75</c:v>
                </c:pt>
                <c:pt idx="17">
                  <c:v>81693.666666666672</c:v>
                </c:pt>
                <c:pt idx="18">
                  <c:v>71243.25</c:v>
                </c:pt>
                <c:pt idx="19">
                  <c:v>63606.166666666664</c:v>
                </c:pt>
                <c:pt idx="20">
                  <c:v>63238.083333333336</c:v>
                </c:pt>
              </c:numCache>
            </c:numRef>
          </c:val>
          <c:extLst>
            <c:ext xmlns:c16="http://schemas.microsoft.com/office/drawing/2014/chart" uri="{C3380CC4-5D6E-409C-BE32-E72D297353CC}">
              <c16:uniqueId val="{00000006-DA95-6C42-BFE1-AD63F1A034B1}"/>
            </c:ext>
          </c:extLst>
        </c:ser>
        <c:dLbls>
          <c:showLegendKey val="0"/>
          <c:showVal val="0"/>
          <c:showCatName val="0"/>
          <c:showSerName val="0"/>
          <c:showPercent val="0"/>
          <c:showBubbleSize val="0"/>
        </c:dLbls>
        <c:axId val="1714232528"/>
        <c:axId val="615429711"/>
      </c:areaChart>
      <c:catAx>
        <c:axId val="1714232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5429711"/>
        <c:crosses val="autoZero"/>
        <c:auto val="1"/>
        <c:lblAlgn val="ctr"/>
        <c:lblOffset val="100"/>
        <c:noMultiLvlLbl val="0"/>
      </c:catAx>
      <c:valAx>
        <c:axId val="61542971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4232528"/>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Average Applications Received</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ndard"/>
        <c:varyColors val="0"/>
        <c:ser>
          <c:idx val="1"/>
          <c:order val="1"/>
          <c:spPr>
            <a:solidFill>
              <a:schemeClr val="accent6"/>
            </a:solidFill>
            <a:ln>
              <a:noFill/>
            </a:ln>
            <a:effectLst/>
          </c:spPr>
          <c:cat>
            <c:numRef>
              <c:f>'Annual (by Fiscal Year)'!$A$34:$A$53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'Annual (by Fiscal Year)'!$B$34:$B$53</c:f>
              <c:numCache>
                <c:formatCode>_(* #,##0_);_(* \(#,##0\);_(* "-"??_);_(@_)</c:formatCode>
                <c:ptCount val="20"/>
                <c:pt idx="0">
                  <c:v>3712.25</c:v>
                </c:pt>
                <c:pt idx="1">
                  <c:v>4178.166666666667</c:v>
                </c:pt>
                <c:pt idx="2">
                  <c:v>4139.5</c:v>
                </c:pt>
                <c:pt idx="3">
                  <c:v>3958</c:v>
                </c:pt>
                <c:pt idx="4">
                  <c:v>3751.3333333333335</c:v>
                </c:pt>
                <c:pt idx="5">
                  <c:v>3751.3333333333335</c:v>
                </c:pt>
                <c:pt idx="6">
                  <c:v>3685.8333333333335</c:v>
                </c:pt>
                <c:pt idx="7">
                  <c:v>3768.4166666666665</c:v>
                </c:pt>
                <c:pt idx="8">
                  <c:v>4313.75</c:v>
                </c:pt>
                <c:pt idx="9">
                  <c:v>5620.333333333333</c:v>
                </c:pt>
                <c:pt idx="10">
                  <c:v>6231.166666666667</c:v>
                </c:pt>
                <c:pt idx="11">
                  <c:v>5990.916666666667</c:v>
                </c:pt>
                <c:pt idx="12">
                  <c:v>5436.25</c:v>
                </c:pt>
                <c:pt idx="13">
                  <c:v>5409</c:v>
                </c:pt>
                <c:pt idx="14">
                  <c:v>4919.666666666667</c:v>
                </c:pt>
                <c:pt idx="15">
                  <c:v>4709.166666666667</c:v>
                </c:pt>
                <c:pt idx="16">
                  <c:v>4373.583333333333</c:v>
                </c:pt>
                <c:pt idx="17">
                  <c:v>3895.3333333333335</c:v>
                </c:pt>
                <c:pt idx="18">
                  <c:v>3630.8333333333335</c:v>
                </c:pt>
                <c:pt idx="19">
                  <c:v>3720.6666666666665</c:v>
                </c:pt>
              </c:numCache>
            </c:numRef>
          </c:val>
          <c:extLst>
            <c:ext xmlns:c16="http://schemas.microsoft.com/office/drawing/2014/chart" uri="{C3380CC4-5D6E-409C-BE32-E72D297353CC}">
              <c16:uniqueId val="{00000000-F5C2-AA4A-A76E-F4550FC8BD80}"/>
            </c:ext>
          </c:extLst>
        </c:ser>
        <c:dLbls>
          <c:showLegendKey val="0"/>
          <c:showVal val="0"/>
          <c:showCatName val="0"/>
          <c:showSerName val="0"/>
          <c:showPercent val="0"/>
          <c:showBubbleSize val="0"/>
        </c:dLbls>
        <c:axId val="432800152"/>
        <c:axId val="432800544"/>
        <c:extLst>
          <c:ext xmlns:c15="http://schemas.microsoft.com/office/drawing/2012/chart" uri="{02D57815-91ED-43cb-92C2-25804820EDAC}">
            <c15:filteredAreaSeries>
              <c15:ser>
                <c:idx val="0"/>
                <c:order val="0"/>
                <c:spPr>
                  <a:solidFill>
                    <a:schemeClr val="accent1"/>
                  </a:solidFill>
                  <a:ln>
                    <a:noFill/>
                  </a:ln>
                  <a:effectLst/>
                </c:spPr>
                <c:cat>
                  <c:numRef>
                    <c:extLst>
                      <c:ext uri="{02D57815-91ED-43cb-92C2-25804820EDAC}">
                        <c15:formulaRef>
                          <c15:sqref>'Annual (by Fiscal Year)'!$A$34:$A$53</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extLst>
                      <c:ext uri="{02D57815-91ED-43cb-92C2-25804820EDAC}">
                        <c15:formulaRef>
                          <c15:sqref>'Annual (by Fiscal Year)'!$A$34:$A$46</c15:sqref>
                        </c15:formulaRef>
                      </c:ext>
                    </c:extLst>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val>
                <c:extLst>
                  <c:ext xmlns:c16="http://schemas.microsoft.com/office/drawing/2014/chart" uri="{C3380CC4-5D6E-409C-BE32-E72D297353CC}">
                    <c16:uniqueId val="{00000001-F5C2-AA4A-A76E-F4550FC8BD80}"/>
                  </c:ext>
                </c:extLst>
              </c15:ser>
            </c15:filteredAreaSeries>
          </c:ext>
        </c:extLst>
      </c:areaChart>
      <c:catAx>
        <c:axId val="432800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0"/>
          <a:lstStyle/>
          <a:p>
            <a:pPr>
              <a:defRPr sz="900" b="0" i="0" u="none" strike="noStrike" kern="1200" baseline="0">
                <a:solidFill>
                  <a:sysClr val="windowText" lastClr="000000"/>
                </a:solidFill>
                <a:latin typeface="+mn-lt"/>
                <a:ea typeface="+mn-ea"/>
                <a:cs typeface="+mn-cs"/>
              </a:defRPr>
            </a:pPr>
            <a:endParaRPr lang="en-US"/>
          </a:p>
        </c:txPr>
        <c:crossAx val="432800544"/>
        <c:crosses val="autoZero"/>
        <c:auto val="1"/>
        <c:lblAlgn val="ctr"/>
        <c:lblOffset val="100"/>
        <c:noMultiLvlLbl val="0"/>
      </c:catAx>
      <c:valAx>
        <c:axId val="4328005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2800152"/>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a:t>
            </a:r>
            <a:r>
              <a:rPr lang="en-US" baseline="0">
                <a:solidFill>
                  <a:sysClr val="windowText" lastClr="000000"/>
                </a:solidFill>
              </a:rPr>
              <a:t> Approved</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cked"/>
        <c:varyColors val="0"/>
        <c:ser>
          <c:idx val="0"/>
          <c:order val="0"/>
          <c:spPr>
            <a:ln w="28575" cap="rnd">
              <a:solidFill>
                <a:schemeClr val="accent1"/>
              </a:solidFill>
              <a:round/>
            </a:ln>
            <a:effectLst/>
          </c:spPr>
          <c:marker>
            <c:symbol val="none"/>
          </c:marker>
          <c:cat>
            <c:numRef>
              <c:f>'Annual (by Fiscal Year)'!$A$34:$A$53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'Annual (by Fiscal Year)'!$D$34:$D$53</c:f>
              <c:numCache>
                <c:formatCode>0.0%</c:formatCode>
                <c:ptCount val="20"/>
                <c:pt idx="0">
                  <c:v>0.42494444070307763</c:v>
                </c:pt>
                <c:pt idx="1">
                  <c:v>0.44840240935019343</c:v>
                </c:pt>
                <c:pt idx="2">
                  <c:v>0.49212867898699525</c:v>
                </c:pt>
                <c:pt idx="3">
                  <c:v>0.49696816574027286</c:v>
                </c:pt>
                <c:pt idx="4">
                  <c:v>0.467322729696108</c:v>
                </c:pt>
                <c:pt idx="5">
                  <c:v>0.44204282921627863</c:v>
                </c:pt>
                <c:pt idx="6">
                  <c:v>0.4168889893737282</c:v>
                </c:pt>
                <c:pt idx="7">
                  <c:v>0.39948254129718497</c:v>
                </c:pt>
                <c:pt idx="8">
                  <c:v>0.4376895585820535</c:v>
                </c:pt>
                <c:pt idx="9">
                  <c:v>0.50894075084514556</c:v>
                </c:pt>
                <c:pt idx="10">
                  <c:v>0.48684034557466499</c:v>
                </c:pt>
                <c:pt idx="11">
                  <c:v>0.43730091388351811</c:v>
                </c:pt>
                <c:pt idx="12">
                  <c:v>0.29842875756878973</c:v>
                </c:pt>
                <c:pt idx="13">
                  <c:v>0.29364639181610896</c:v>
                </c:pt>
                <c:pt idx="14">
                  <c:v>0.23655057930754114</c:v>
                </c:pt>
                <c:pt idx="15">
                  <c:v>0.23689612457972037</c:v>
                </c:pt>
                <c:pt idx="16">
                  <c:v>0.38841148562391636</c:v>
                </c:pt>
                <c:pt idx="17">
                  <c:v>0.22313024131439327</c:v>
                </c:pt>
                <c:pt idx="18">
                  <c:v>0.21443653890291486</c:v>
                </c:pt>
                <c:pt idx="19">
                  <c:v>0.2667756674431106</c:v>
                </c:pt>
              </c:numCache>
            </c:numRef>
          </c:val>
          <c:smooth val="0"/>
          <c:extLst>
            <c:ext xmlns:c16="http://schemas.microsoft.com/office/drawing/2014/chart" uri="{C3380CC4-5D6E-409C-BE32-E72D297353CC}">
              <c16:uniqueId val="{00000000-1340-D546-A33B-43BA074D26A3}"/>
            </c:ext>
          </c:extLst>
        </c:ser>
        <c:dLbls>
          <c:showLegendKey val="0"/>
          <c:showVal val="0"/>
          <c:showCatName val="0"/>
          <c:showSerName val="0"/>
          <c:showPercent val="0"/>
          <c:showBubbleSize val="0"/>
        </c:dLbls>
        <c:smooth val="0"/>
        <c:axId val="508435056"/>
        <c:axId val="508435448"/>
      </c:lineChart>
      <c:catAx>
        <c:axId val="508435056"/>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8435448"/>
        <c:crosses val="autoZero"/>
        <c:auto val="1"/>
        <c:lblAlgn val="ctr"/>
        <c:lblOffset val="100"/>
        <c:noMultiLvlLbl val="0"/>
      </c:catAx>
      <c:valAx>
        <c:axId val="5084354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8435056"/>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 Denied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rgbClr val="FF0000"/>
              </a:solidFill>
              <a:round/>
            </a:ln>
            <a:effectLst/>
          </c:spPr>
          <c:marker>
            <c:symbol val="none"/>
          </c:marker>
          <c:cat>
            <c:numRef>
              <c:f>'Annual (by Fiscal Year)'!$A$34:$A$53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'Annual (by Fiscal Year)'!$F$34:$F$53</c:f>
              <c:numCache>
                <c:formatCode>0.0%</c:formatCode>
                <c:ptCount val="20"/>
                <c:pt idx="0">
                  <c:v>0.57505555929692231</c:v>
                </c:pt>
                <c:pt idx="1">
                  <c:v>0.54182456420280023</c:v>
                </c:pt>
                <c:pt idx="2">
                  <c:v>0.50787132101300481</c:v>
                </c:pt>
                <c:pt idx="3">
                  <c:v>0.50303183425972708</c:v>
                </c:pt>
                <c:pt idx="4">
                  <c:v>0.54849386884663232</c:v>
                </c:pt>
                <c:pt idx="5">
                  <c:v>0.55795717078372131</c:v>
                </c:pt>
                <c:pt idx="6">
                  <c:v>0.58311101062627169</c:v>
                </c:pt>
                <c:pt idx="7">
                  <c:v>0.60051745870281514</c:v>
                </c:pt>
                <c:pt idx="8">
                  <c:v>0.5623104414179465</c:v>
                </c:pt>
                <c:pt idx="9">
                  <c:v>0.49105924915485438</c:v>
                </c:pt>
                <c:pt idx="10">
                  <c:v>0.51315965442533495</c:v>
                </c:pt>
                <c:pt idx="11">
                  <c:v>0.56269908611648189</c:v>
                </c:pt>
                <c:pt idx="12">
                  <c:v>0.70157124243121016</c:v>
                </c:pt>
                <c:pt idx="13">
                  <c:v>0.70635360818389104</c:v>
                </c:pt>
                <c:pt idx="14">
                  <c:v>0.7634494206924588</c:v>
                </c:pt>
                <c:pt idx="15">
                  <c:v>0.76310387542027958</c:v>
                </c:pt>
                <c:pt idx="16">
                  <c:v>0.61158851437608375</c:v>
                </c:pt>
                <c:pt idx="17">
                  <c:v>0.77686975868560659</c:v>
                </c:pt>
                <c:pt idx="18">
                  <c:v>0.78556346109708508</c:v>
                </c:pt>
                <c:pt idx="19">
                  <c:v>0.73322433255688957</c:v>
                </c:pt>
              </c:numCache>
            </c:numRef>
          </c:val>
          <c:smooth val="0"/>
          <c:extLst>
            <c:ext xmlns:c16="http://schemas.microsoft.com/office/drawing/2014/chart" uri="{C3380CC4-5D6E-409C-BE32-E72D297353CC}">
              <c16:uniqueId val="{00000000-EE11-AB43-AB01-CFFFCFD1A459}"/>
            </c:ext>
          </c:extLst>
        </c:ser>
        <c:dLbls>
          <c:showLegendKey val="0"/>
          <c:showVal val="0"/>
          <c:showCatName val="0"/>
          <c:showSerName val="0"/>
          <c:showPercent val="0"/>
          <c:showBubbleSize val="0"/>
        </c:dLbls>
        <c:smooth val="0"/>
        <c:axId val="509494840"/>
        <c:axId val="438443648"/>
      </c:lineChart>
      <c:catAx>
        <c:axId val="50949484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8443648"/>
        <c:crosses val="autoZero"/>
        <c:auto val="1"/>
        <c:lblAlgn val="ctr"/>
        <c:lblOffset val="100"/>
        <c:noMultiLvlLbl val="0"/>
      </c:catAx>
      <c:valAx>
        <c:axId val="438443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9494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ysClr val="windowText" lastClr="000000"/>
                </a:solidFill>
                <a:latin typeface="+mn-lt"/>
                <a:ea typeface="+mn-ea"/>
                <a:cs typeface="+mn-cs"/>
              </a:defRPr>
            </a:pPr>
            <a:r>
              <a:rPr lang="en-US" sz="1300">
                <a:solidFill>
                  <a:sysClr val="windowText" lastClr="000000"/>
                </a:solidFill>
              </a:rPr>
              <a:t>Number of Approved vs. Denied Applications</a:t>
            </a:r>
          </a:p>
        </c:rich>
      </c:tx>
      <c:layout>
        <c:manualLayout>
          <c:xMode val="edge"/>
          <c:yMode val="edge"/>
          <c:x val="0.151230257284236"/>
          <c:y val="4.9382716049382699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881381989919799"/>
          <c:y val="0.20829629629629601"/>
          <c:w val="0.80533870004644303"/>
          <c:h val="0.59243222624853564"/>
        </c:manualLayout>
      </c:layout>
      <c:areaChart>
        <c:grouping val="stacked"/>
        <c:varyColors val="0"/>
        <c:ser>
          <c:idx val="0"/>
          <c:order val="0"/>
          <c:tx>
            <c:strRef>
              <c:f>'Annual (by Fiscal Year)'!$C$33</c:f>
              <c:strCache>
                <c:ptCount val="1"/>
                <c:pt idx="0">
                  <c:v>Applications Approved</c:v>
                </c:pt>
              </c:strCache>
            </c:strRef>
          </c:tx>
          <c:spPr>
            <a:solidFill>
              <a:schemeClr val="accent1"/>
            </a:solidFill>
            <a:ln>
              <a:noFill/>
            </a:ln>
            <a:effectLst/>
          </c:spPr>
          <c:cat>
            <c:numRef>
              <c:f>'Annual (by Fiscal Year)'!$A$34:$A$53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'Annual (by Fiscal Year)'!$C$34:$C$53</c:f>
              <c:numCache>
                <c:formatCode>_(* #,##0_);_(* \(#,##0\);_(* "-"??_);_(@_)</c:formatCode>
                <c:ptCount val="20"/>
                <c:pt idx="0">
                  <c:v>1577.5</c:v>
                </c:pt>
                <c:pt idx="1">
                  <c:v>1873.5</c:v>
                </c:pt>
                <c:pt idx="2">
                  <c:v>2037.1666666666667</c:v>
                </c:pt>
                <c:pt idx="3">
                  <c:v>1967</c:v>
                </c:pt>
                <c:pt idx="4">
                  <c:v>1753.0833333333333</c:v>
                </c:pt>
                <c:pt idx="5">
                  <c:v>1658.25</c:v>
                </c:pt>
                <c:pt idx="6">
                  <c:v>1536.5833333333333</c:v>
                </c:pt>
                <c:pt idx="7">
                  <c:v>1505.4166666666667</c:v>
                </c:pt>
                <c:pt idx="8">
                  <c:v>1888.0833333333333</c:v>
                </c:pt>
                <c:pt idx="9">
                  <c:v>2860.4166666666665</c:v>
                </c:pt>
                <c:pt idx="10">
                  <c:v>3033.5833333333335</c:v>
                </c:pt>
                <c:pt idx="11">
                  <c:v>2619.8333333333335</c:v>
                </c:pt>
                <c:pt idx="12">
                  <c:v>1622.3333333333333</c:v>
                </c:pt>
                <c:pt idx="13">
                  <c:v>1588.3333333333333</c:v>
                </c:pt>
                <c:pt idx="14">
                  <c:v>1163.75</c:v>
                </c:pt>
                <c:pt idx="15">
                  <c:v>1115.5833333333333</c:v>
                </c:pt>
                <c:pt idx="16">
                  <c:v>1698.75</c:v>
                </c:pt>
                <c:pt idx="17">
                  <c:v>869.16666666666663</c:v>
                </c:pt>
                <c:pt idx="18">
                  <c:v>778.58333333333337</c:v>
                </c:pt>
                <c:pt idx="19">
                  <c:v>992.58333333333337</c:v>
                </c:pt>
              </c:numCache>
            </c:numRef>
          </c:val>
          <c:extLst>
            <c:ext xmlns:c16="http://schemas.microsoft.com/office/drawing/2014/chart" uri="{C3380CC4-5D6E-409C-BE32-E72D297353CC}">
              <c16:uniqueId val="{00000000-538F-AB4F-9DE0-FFD143253F6F}"/>
            </c:ext>
          </c:extLst>
        </c:ser>
        <c:ser>
          <c:idx val="1"/>
          <c:order val="1"/>
          <c:tx>
            <c:strRef>
              <c:f>'Annual (by Fiscal Year)'!$E$33</c:f>
              <c:strCache>
                <c:ptCount val="1"/>
                <c:pt idx="0">
                  <c:v>Applications Denied</c:v>
                </c:pt>
              </c:strCache>
            </c:strRef>
          </c:tx>
          <c:spPr>
            <a:solidFill>
              <a:schemeClr val="accent2"/>
            </a:solidFill>
            <a:ln w="25400">
              <a:noFill/>
            </a:ln>
            <a:effectLst/>
          </c:spPr>
          <c:cat>
            <c:numRef>
              <c:f>'Annual (by Fiscal Year)'!$A$34:$A$53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'Annual (by Fiscal Year)'!$E$34:$E$53</c:f>
              <c:numCache>
                <c:formatCode>_(* #,##0_);_(* \(#,##0\);_(* "-"??_);_(@_)</c:formatCode>
                <c:ptCount val="20"/>
                <c:pt idx="0">
                  <c:v>2134.75</c:v>
                </c:pt>
                <c:pt idx="1">
                  <c:v>2263.8333333333335</c:v>
                </c:pt>
                <c:pt idx="2">
                  <c:v>2102.3333333333335</c:v>
                </c:pt>
                <c:pt idx="3">
                  <c:v>1991</c:v>
                </c:pt>
                <c:pt idx="4">
                  <c:v>2057.5833333333335</c:v>
                </c:pt>
                <c:pt idx="5">
                  <c:v>2093.0833333333335</c:v>
                </c:pt>
                <c:pt idx="6">
                  <c:v>2149.25</c:v>
                </c:pt>
                <c:pt idx="7">
                  <c:v>2263</c:v>
                </c:pt>
                <c:pt idx="8">
                  <c:v>2425.6666666666665</c:v>
                </c:pt>
                <c:pt idx="9">
                  <c:v>2759.9166666666665</c:v>
                </c:pt>
                <c:pt idx="10">
                  <c:v>3197.5833333333335</c:v>
                </c:pt>
                <c:pt idx="11">
                  <c:v>3371.0833333333335</c:v>
                </c:pt>
                <c:pt idx="12">
                  <c:v>3813.9166666666665</c:v>
                </c:pt>
                <c:pt idx="13">
                  <c:v>3820.6666666666665</c:v>
                </c:pt>
                <c:pt idx="14">
                  <c:v>3755.9166666666665</c:v>
                </c:pt>
                <c:pt idx="15">
                  <c:v>3593.5833333333335</c:v>
                </c:pt>
                <c:pt idx="16">
                  <c:v>2674.8333333333335</c:v>
                </c:pt>
                <c:pt idx="17">
                  <c:v>3026.1666666666665</c:v>
                </c:pt>
                <c:pt idx="18">
                  <c:v>2852.25</c:v>
                </c:pt>
                <c:pt idx="19">
                  <c:v>2728.0833333333335</c:v>
                </c:pt>
              </c:numCache>
            </c:numRef>
          </c:val>
          <c:extLst>
            <c:ext xmlns:c16="http://schemas.microsoft.com/office/drawing/2014/chart" uri="{C3380CC4-5D6E-409C-BE32-E72D297353CC}">
              <c16:uniqueId val="{00000001-538F-AB4F-9DE0-FFD143253F6F}"/>
            </c:ext>
          </c:extLst>
        </c:ser>
        <c:dLbls>
          <c:showLegendKey val="0"/>
          <c:showVal val="0"/>
          <c:showCatName val="0"/>
          <c:showSerName val="0"/>
          <c:showPercent val="0"/>
          <c:showBubbleSize val="0"/>
        </c:dLbls>
        <c:axId val="438444432"/>
        <c:axId val="438444824"/>
      </c:areaChart>
      <c:catAx>
        <c:axId val="438444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8444824"/>
        <c:crosses val="autoZero"/>
        <c:auto val="1"/>
        <c:lblAlgn val="ctr"/>
        <c:lblOffset val="100"/>
        <c:noMultiLvlLbl val="0"/>
      </c:catAx>
      <c:valAx>
        <c:axId val="4384448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8444432"/>
        <c:crosses val="autoZero"/>
        <c:crossBetween val="midCat"/>
      </c:valAx>
      <c:spPr>
        <a:noFill/>
        <a:ln>
          <a:noFill/>
        </a:ln>
        <a:effectLst/>
      </c:spPr>
    </c:plotArea>
    <c:legend>
      <c:legendPos val="r"/>
      <c:layout>
        <c:manualLayout>
          <c:xMode val="edge"/>
          <c:yMode val="edge"/>
          <c:x val="0.12177450872323201"/>
          <c:y val="0.92328336735685801"/>
          <c:w val="0.77586085150522699"/>
          <c:h val="7.284067269369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38100</xdr:rowOff>
    </xdr:from>
    <xdr:to>
      <xdr:col>3</xdr:col>
      <xdr:colOff>923925</xdr:colOff>
      <xdr:row>16</xdr:row>
      <xdr:rowOff>9525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1100135</xdr:colOff>
      <xdr:row>2</xdr:row>
      <xdr:rowOff>47624</xdr:rowOff>
    </xdr:from>
    <xdr:to>
      <xdr:col>7</xdr:col>
      <xdr:colOff>457200</xdr:colOff>
      <xdr:row>15</xdr:row>
      <xdr:rowOff>180975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1100137</xdr:colOff>
      <xdr:row>16</xdr:row>
      <xdr:rowOff>52387</xdr:rowOff>
    </xdr:from>
    <xdr:to>
      <xdr:col>7</xdr:col>
      <xdr:colOff>476250</xdr:colOff>
      <xdr:row>29</xdr:row>
      <xdr:rowOff>114301</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138112</xdr:colOff>
      <xdr:row>16</xdr:row>
      <xdr:rowOff>47624</xdr:rowOff>
    </xdr:from>
    <xdr:to>
      <xdr:col>3</xdr:col>
      <xdr:colOff>914400</xdr:colOff>
      <xdr:row>30</xdr:row>
      <xdr:rowOff>133350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1100135</xdr:colOff>
      <xdr:row>2</xdr:row>
      <xdr:rowOff>47624</xdr:rowOff>
    </xdr:from>
    <xdr:to>
      <xdr:col>15</xdr:col>
      <xdr:colOff>457200</xdr:colOff>
      <xdr:row>15</xdr:row>
      <xdr:rowOff>180975</xdr:rowOff>
    </xdr:to>
    <xdr:graphicFrame macro="">
      <xdr:nvGraphicFramePr>
        <xdr:cNvPr id="15" name="Chart 14">
          <a:extLst>
            <a:ext uri="{FF2B5EF4-FFF2-40B4-BE49-F238E27FC236}">
              <a16:creationId xmlns:a16="http://schemas.microsoft.com/office/drawing/2014/main" id="{734B167F-0BDB-D248-9EB1-D286B0CC6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1100137</xdr:colOff>
      <xdr:row>16</xdr:row>
      <xdr:rowOff>52387</xdr:rowOff>
    </xdr:from>
    <xdr:to>
      <xdr:col>15</xdr:col>
      <xdr:colOff>476250</xdr:colOff>
      <xdr:row>29</xdr:row>
      <xdr:rowOff>114301</xdr:rowOff>
    </xdr:to>
    <xdr:graphicFrame macro="">
      <xdr:nvGraphicFramePr>
        <xdr:cNvPr id="16" name="Chart 15">
          <a:extLst>
            <a:ext uri="{FF2B5EF4-FFF2-40B4-BE49-F238E27FC236}">
              <a16:creationId xmlns:a16="http://schemas.microsoft.com/office/drawing/2014/main" id="{DE8CD782-FF0E-3B46-9360-B413F0236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468779</xdr:colOff>
      <xdr:row>0</xdr:row>
      <xdr:rowOff>85165</xdr:rowOff>
    </xdr:from>
    <xdr:to>
      <xdr:col>11</xdr:col>
      <xdr:colOff>446367</xdr:colOff>
      <xdr:row>15</xdr:row>
      <xdr:rowOff>26894</xdr:rowOff>
    </xdr:to>
    <xdr:graphicFrame macro="">
      <xdr:nvGraphicFramePr>
        <xdr:cNvPr id="19" name="Chart 18">
          <a:extLst>
            <a:ext uri="{FF2B5EF4-FFF2-40B4-BE49-F238E27FC236}">
              <a16:creationId xmlns:a16="http://schemas.microsoft.com/office/drawing/2014/main" id="{731AEAE7-A6B6-E645-9D77-B5012AD265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366058</xdr:colOff>
      <xdr:row>15</xdr:row>
      <xdr:rowOff>85164</xdr:rowOff>
    </xdr:from>
    <xdr:to>
      <xdr:col>11</xdr:col>
      <xdr:colOff>343646</xdr:colOff>
      <xdr:row>30</xdr:row>
      <xdr:rowOff>26894</xdr:rowOff>
    </xdr:to>
    <xdr:graphicFrame macro="">
      <xdr:nvGraphicFramePr>
        <xdr:cNvPr id="21" name="Chart 20">
          <a:extLst>
            <a:ext uri="{FF2B5EF4-FFF2-40B4-BE49-F238E27FC236}">
              <a16:creationId xmlns:a16="http://schemas.microsoft.com/office/drawing/2014/main" id="{83BB6163-D9EB-2047-B43D-096AE7239C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38100</xdr:rowOff>
    </xdr:from>
    <xdr:to>
      <xdr:col>3</xdr:col>
      <xdr:colOff>923925</xdr:colOff>
      <xdr:row>16</xdr:row>
      <xdr:rowOff>9525</xdr:rowOff>
    </xdr:to>
    <xdr:graphicFrame macro="">
      <xdr:nvGraphicFramePr>
        <xdr:cNvPr id="2" name="Chart 1">
          <a:extLst>
            <a:ext uri="{FF2B5EF4-FFF2-40B4-BE49-F238E27FC236}">
              <a16:creationId xmlns:a16="http://schemas.microsoft.com/office/drawing/2014/main" id="{A5EA0722-74C8-B74E-A3AB-02145BDA1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1100135</xdr:colOff>
      <xdr:row>2</xdr:row>
      <xdr:rowOff>47624</xdr:rowOff>
    </xdr:from>
    <xdr:to>
      <xdr:col>7</xdr:col>
      <xdr:colOff>457200</xdr:colOff>
      <xdr:row>15</xdr:row>
      <xdr:rowOff>180975</xdr:rowOff>
    </xdr:to>
    <xdr:graphicFrame macro="">
      <xdr:nvGraphicFramePr>
        <xdr:cNvPr id="3" name="Chart 2">
          <a:extLst>
            <a:ext uri="{FF2B5EF4-FFF2-40B4-BE49-F238E27FC236}">
              <a16:creationId xmlns:a16="http://schemas.microsoft.com/office/drawing/2014/main" id="{DB4E88A5-8104-8942-A8FE-9701AFEA1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1100137</xdr:colOff>
      <xdr:row>16</xdr:row>
      <xdr:rowOff>52387</xdr:rowOff>
    </xdr:from>
    <xdr:to>
      <xdr:col>7</xdr:col>
      <xdr:colOff>476250</xdr:colOff>
      <xdr:row>29</xdr:row>
      <xdr:rowOff>114301</xdr:rowOff>
    </xdr:to>
    <xdr:graphicFrame macro="">
      <xdr:nvGraphicFramePr>
        <xdr:cNvPr id="4" name="Chart 3">
          <a:extLst>
            <a:ext uri="{FF2B5EF4-FFF2-40B4-BE49-F238E27FC236}">
              <a16:creationId xmlns:a16="http://schemas.microsoft.com/office/drawing/2014/main" id="{21BAA03F-E54B-3744-8A02-E3BFB9CAC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138112</xdr:colOff>
      <xdr:row>16</xdr:row>
      <xdr:rowOff>47624</xdr:rowOff>
    </xdr:from>
    <xdr:to>
      <xdr:col>3</xdr:col>
      <xdr:colOff>914400</xdr:colOff>
      <xdr:row>30</xdr:row>
      <xdr:rowOff>133350</xdr:rowOff>
    </xdr:to>
    <xdr:graphicFrame macro="">
      <xdr:nvGraphicFramePr>
        <xdr:cNvPr id="5" name="Chart 4">
          <a:extLst>
            <a:ext uri="{FF2B5EF4-FFF2-40B4-BE49-F238E27FC236}">
              <a16:creationId xmlns:a16="http://schemas.microsoft.com/office/drawing/2014/main" id="{836794E1-B8B9-0F46-99C1-00EF4BEDD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pps%20A47Received%20by%20Mont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s A47Received by Month"/>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li Safawi" id="{FA44C17E-DD7D-7A46-862A-5909A24262C1}" userId="S::asafawi@cbpp.org::eb1422ec-d9de-4652-971b-07094a7c86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4" dT="2021-05-14T20:50:20.95" personId="{FA44C17E-DD7D-7A46-862A-5909A24262C1}" id="{DE74FD3A-2945-A141-9E74-45FD7BDF3571}">
    <text>Source: WRD 2019 Table I.A.2</text>
  </threadedComment>
</ThreadedComments>
</file>

<file path=xl/threadedComments/threadedComment2.xml><?xml version="1.0" encoding="utf-8"?>
<ThreadedComments xmlns="http://schemas.microsoft.com/office/spreadsheetml/2018/threadedcomments" xmlns:x="http://schemas.openxmlformats.org/spreadsheetml/2006/main">
  <threadedComment ref="Z4" dT="2021-05-14T20:50:20.95" personId="{FA44C17E-DD7D-7A46-862A-5909A24262C1}" id="{883C67D9-7F67-B749-9278-16AA4290AF04}">
    <text>Source: WRD 2019 Table I.A.2</text>
  </threadedComment>
</ThreadedComments>
</file>

<file path=xl/threadedComments/threadedComment3.xml><?xml version="1.0" encoding="utf-8"?>
<ThreadedComments xmlns="http://schemas.microsoft.com/office/spreadsheetml/2018/threadedcomments" xmlns:x="http://schemas.openxmlformats.org/spreadsheetml/2006/main">
  <threadedComment ref="Z4" dT="2021-05-14T20:50:20.95" personId="{FA44C17E-DD7D-7A46-862A-5909A24262C1}" id="{BBEFFF98-BD66-B541-9E0D-8A8DA811FBCC}">
    <text>Source: WRD 2019 Table I.A.2</text>
  </threadedComment>
</ThreadedComments>
</file>

<file path=xl/threadedComments/threadedComment4.xml><?xml version="1.0" encoding="utf-8"?>
<ThreadedComments xmlns="http://schemas.microsoft.com/office/spreadsheetml/2018/threadedcomments" xmlns:x="http://schemas.openxmlformats.org/spreadsheetml/2006/main">
  <threadedComment ref="Z4" dT="2021-05-14T20:50:20.95" personId="{FA44C17E-DD7D-7A46-862A-5909A24262C1}" id="{B0F151ED-2DBB-F743-8A1A-7043EBC4FCA5}">
    <text>Source: WRD 2019 Table I.A.2</text>
  </threadedComment>
</ThreadedComments>
</file>

<file path=xl/threadedComments/threadedComment5.xml><?xml version="1.0" encoding="utf-8"?>
<ThreadedComments xmlns="http://schemas.microsoft.com/office/spreadsheetml/2018/threadedcomments" xmlns:x="http://schemas.openxmlformats.org/spreadsheetml/2006/main">
  <threadedComment ref="B2" dT="2021-05-14T20:50:20.95" personId="{FA44C17E-DD7D-7A46-862A-5909A24262C1}" id="{DC9D9513-507A-1942-8C90-F492FC0CDFC8}">
    <text>Source: WRD 2019 Table I.A.2</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workbookViewId="0">
      <pane xSplit="1" ySplit="1" topLeftCell="B36" activePane="bottomRight" state="frozen"/>
      <selection pane="bottomRight" activeCell="A50" sqref="A50"/>
      <selection pane="bottomLeft" activeCell="A2" sqref="A2"/>
      <selection pane="topRight" activeCell="B1" sqref="B1"/>
    </sheetView>
  </sheetViews>
  <sheetFormatPr defaultColWidth="8.85546875" defaultRowHeight="15"/>
  <cols>
    <col min="1" max="1" width="18.28515625" style="52" customWidth="1"/>
    <col min="2" max="2" width="81.42578125" style="52" customWidth="1"/>
    <col min="3" max="3" width="17.7109375" style="52" customWidth="1"/>
    <col min="4" max="16384" width="8.85546875" style="52"/>
  </cols>
  <sheetData>
    <row r="1" spans="1:3">
      <c r="A1" s="53" t="s">
        <v>0</v>
      </c>
      <c r="B1" s="53" t="s">
        <v>1</v>
      </c>
      <c r="C1" s="53" t="s">
        <v>2</v>
      </c>
    </row>
    <row r="2" spans="1:3">
      <c r="A2" s="54" t="s">
        <v>3</v>
      </c>
      <c r="B2" s="54" t="s">
        <v>4</v>
      </c>
      <c r="C2" s="54"/>
    </row>
    <row r="3" spans="1:3">
      <c r="A3" s="54" t="s">
        <v>5</v>
      </c>
      <c r="B3" s="54"/>
      <c r="C3" s="54"/>
    </row>
    <row r="4" spans="1:3">
      <c r="A4" s="54" t="s">
        <v>6</v>
      </c>
      <c r="B4" s="54" t="s">
        <v>7</v>
      </c>
      <c r="C4" s="54"/>
    </row>
    <row r="5" spans="1:3">
      <c r="A5" s="54" t="s">
        <v>8</v>
      </c>
      <c r="B5" s="54" t="s">
        <v>9</v>
      </c>
      <c r="C5" s="54"/>
    </row>
    <row r="6" spans="1:3">
      <c r="A6" s="54" t="s">
        <v>10</v>
      </c>
      <c r="B6" s="54" t="s">
        <v>11</v>
      </c>
      <c r="C6" s="54"/>
    </row>
    <row r="7" spans="1:3" ht="32.1">
      <c r="A7" s="54" t="s">
        <v>12</v>
      </c>
      <c r="B7" s="55" t="s">
        <v>13</v>
      </c>
      <c r="C7" s="54" t="s">
        <v>14</v>
      </c>
    </row>
    <row r="8" spans="1:3">
      <c r="A8" s="54" t="s">
        <v>15</v>
      </c>
      <c r="B8" s="54"/>
      <c r="C8" s="54"/>
    </row>
    <row r="9" spans="1:3">
      <c r="A9" s="54" t="s">
        <v>16</v>
      </c>
      <c r="B9" s="54"/>
      <c r="C9" s="54"/>
    </row>
    <row r="10" spans="1:3">
      <c r="A10" s="54" t="s">
        <v>17</v>
      </c>
      <c r="B10" s="54" t="s">
        <v>18</v>
      </c>
      <c r="C10" s="54"/>
    </row>
    <row r="11" spans="1:3">
      <c r="A11" s="54" t="s">
        <v>19</v>
      </c>
      <c r="B11" s="54" t="s">
        <v>20</v>
      </c>
      <c r="C11" s="54"/>
    </row>
    <row r="12" spans="1:3">
      <c r="A12" s="54" t="s">
        <v>21</v>
      </c>
      <c r="B12" s="54"/>
      <c r="C12" s="54"/>
    </row>
    <row r="13" spans="1:3">
      <c r="A13" s="54" t="s">
        <v>22</v>
      </c>
      <c r="B13" s="54" t="s">
        <v>23</v>
      </c>
      <c r="C13" s="54"/>
    </row>
    <row r="14" spans="1:3">
      <c r="A14" s="54" t="s">
        <v>24</v>
      </c>
      <c r="B14" s="54" t="s">
        <v>25</v>
      </c>
      <c r="C14" s="54"/>
    </row>
    <row r="15" spans="1:3">
      <c r="A15" s="54" t="s">
        <v>26</v>
      </c>
      <c r="B15" s="54" t="s">
        <v>27</v>
      </c>
      <c r="C15" s="54" t="s">
        <v>14</v>
      </c>
    </row>
    <row r="16" spans="1:3">
      <c r="A16" s="54" t="s">
        <v>28</v>
      </c>
      <c r="B16" s="54" t="s">
        <v>29</v>
      </c>
      <c r="C16" s="54"/>
    </row>
    <row r="17" spans="1:3">
      <c r="A17" s="54" t="s">
        <v>30</v>
      </c>
      <c r="B17" s="54"/>
      <c r="C17" s="54"/>
    </row>
    <row r="18" spans="1:3">
      <c r="A18" s="54" t="s">
        <v>31</v>
      </c>
      <c r="B18" s="54"/>
      <c r="C18" s="54"/>
    </row>
    <row r="19" spans="1:3">
      <c r="A19" s="54" t="s">
        <v>32</v>
      </c>
      <c r="B19" s="54"/>
      <c r="C19" s="54"/>
    </row>
    <row r="20" spans="1:3">
      <c r="A20" s="54" t="s">
        <v>33</v>
      </c>
      <c r="B20" s="54"/>
      <c r="C20" s="54"/>
    </row>
    <row r="21" spans="1:3">
      <c r="A21" s="54" t="s">
        <v>34</v>
      </c>
      <c r="B21" s="54" t="s">
        <v>35</v>
      </c>
      <c r="C21" s="54" t="s">
        <v>14</v>
      </c>
    </row>
    <row r="22" spans="1:3">
      <c r="A22" s="54" t="s">
        <v>36</v>
      </c>
      <c r="B22" s="54"/>
      <c r="C22" s="54"/>
    </row>
    <row r="23" spans="1:3">
      <c r="A23" s="54" t="s">
        <v>37</v>
      </c>
      <c r="B23" s="54" t="s">
        <v>38</v>
      </c>
      <c r="C23" s="54"/>
    </row>
    <row r="24" spans="1:3">
      <c r="A24" s="54" t="s">
        <v>39</v>
      </c>
      <c r="B24" s="54" t="s">
        <v>40</v>
      </c>
      <c r="C24" s="54" t="s">
        <v>14</v>
      </c>
    </row>
    <row r="25" spans="1:3">
      <c r="A25" s="54" t="s">
        <v>41</v>
      </c>
      <c r="B25" s="54"/>
      <c r="C25" s="54"/>
    </row>
    <row r="26" spans="1:3">
      <c r="A26" s="54" t="s">
        <v>42</v>
      </c>
      <c r="B26" s="54" t="s">
        <v>43</v>
      </c>
      <c r="C26" s="54" t="s">
        <v>44</v>
      </c>
    </row>
    <row r="27" spans="1:3">
      <c r="A27" s="54" t="s">
        <v>45</v>
      </c>
      <c r="B27" s="54"/>
      <c r="C27" s="54"/>
    </row>
    <row r="28" spans="1:3">
      <c r="A28" s="54" t="s">
        <v>46</v>
      </c>
      <c r="B28" s="54"/>
      <c r="C28" s="54"/>
    </row>
    <row r="29" spans="1:3" ht="15.95">
      <c r="A29" s="54" t="s">
        <v>47</v>
      </c>
      <c r="B29" s="55" t="s">
        <v>48</v>
      </c>
      <c r="C29" s="54" t="s">
        <v>14</v>
      </c>
    </row>
    <row r="30" spans="1:3">
      <c r="A30" s="54" t="s">
        <v>49</v>
      </c>
      <c r="B30" s="54"/>
      <c r="C30" s="54"/>
    </row>
    <row r="31" spans="1:3">
      <c r="A31" s="54" t="s">
        <v>50</v>
      </c>
      <c r="B31" s="54" t="s">
        <v>51</v>
      </c>
      <c r="C31" s="54"/>
    </row>
    <row r="32" spans="1:3">
      <c r="A32" s="54" t="s">
        <v>52</v>
      </c>
      <c r="B32" s="54" t="s">
        <v>53</v>
      </c>
      <c r="C32" s="54"/>
    </row>
    <row r="33" spans="1:3">
      <c r="A33" s="54" t="s">
        <v>54</v>
      </c>
      <c r="B33" s="54" t="s">
        <v>55</v>
      </c>
      <c r="C33" s="54"/>
    </row>
    <row r="34" spans="1:3">
      <c r="A34" s="54" t="s">
        <v>56</v>
      </c>
      <c r="B34" s="54"/>
      <c r="C34" s="54"/>
    </row>
    <row r="35" spans="1:3">
      <c r="A35" s="54" t="s">
        <v>57</v>
      </c>
      <c r="B35" s="54" t="s">
        <v>58</v>
      </c>
      <c r="C35" s="54" t="s">
        <v>14</v>
      </c>
    </row>
    <row r="36" spans="1:3">
      <c r="A36" s="54" t="s">
        <v>59</v>
      </c>
      <c r="B36" s="54" t="s">
        <v>60</v>
      </c>
      <c r="C36" s="54"/>
    </row>
    <row r="37" spans="1:3">
      <c r="A37" s="54" t="s">
        <v>61</v>
      </c>
      <c r="B37" s="54"/>
      <c r="C37" s="54"/>
    </row>
    <row r="38" spans="1:3">
      <c r="A38" s="54" t="s">
        <v>62</v>
      </c>
      <c r="B38" s="54"/>
      <c r="C38" s="54"/>
    </row>
    <row r="39" spans="1:3" ht="32.1">
      <c r="A39" s="54" t="s">
        <v>63</v>
      </c>
      <c r="B39" s="55" t="s">
        <v>64</v>
      </c>
      <c r="C39" s="54" t="s">
        <v>14</v>
      </c>
    </row>
    <row r="40" spans="1:3">
      <c r="A40" s="54" t="s">
        <v>65</v>
      </c>
      <c r="B40" s="54" t="s">
        <v>66</v>
      </c>
      <c r="C40" s="54"/>
    </row>
    <row r="41" spans="1:3">
      <c r="A41" s="54" t="s">
        <v>67</v>
      </c>
      <c r="B41" s="54"/>
      <c r="C41" s="54"/>
    </row>
    <row r="42" spans="1:3">
      <c r="A42" s="54" t="s">
        <v>68</v>
      </c>
      <c r="B42" s="54"/>
      <c r="C42" s="54"/>
    </row>
    <row r="43" spans="1:3">
      <c r="A43" s="54" t="s">
        <v>69</v>
      </c>
      <c r="B43" s="54"/>
      <c r="C43" s="54"/>
    </row>
    <row r="44" spans="1:3">
      <c r="A44" s="54" t="s">
        <v>70</v>
      </c>
      <c r="B44" s="54" t="s">
        <v>71</v>
      </c>
      <c r="C44" s="54" t="s">
        <v>14</v>
      </c>
    </row>
    <row r="45" spans="1:3">
      <c r="A45" s="54" t="s">
        <v>72</v>
      </c>
      <c r="B45" s="54" t="s">
        <v>73</v>
      </c>
      <c r="C45" s="54" t="s">
        <v>14</v>
      </c>
    </row>
    <row r="46" spans="1:3">
      <c r="A46" s="54" t="s">
        <v>74</v>
      </c>
      <c r="B46" s="54" t="s">
        <v>75</v>
      </c>
      <c r="C46" s="54" t="s">
        <v>14</v>
      </c>
    </row>
    <row r="47" spans="1:3">
      <c r="A47" s="54" t="s">
        <v>76</v>
      </c>
      <c r="B47" s="54"/>
      <c r="C47" s="54"/>
    </row>
    <row r="48" spans="1:3">
      <c r="A48" s="54" t="s">
        <v>77</v>
      </c>
      <c r="B48" s="54"/>
      <c r="C48" s="54"/>
    </row>
    <row r="49" spans="1:3">
      <c r="A49" s="54" t="s">
        <v>78</v>
      </c>
      <c r="B49" s="54"/>
      <c r="C49" s="54"/>
    </row>
    <row r="50" spans="1:3">
      <c r="A50" s="54" t="s">
        <v>79</v>
      </c>
      <c r="B50" s="54"/>
      <c r="C50" s="54"/>
    </row>
    <row r="51" spans="1:3">
      <c r="A51" s="54" t="s">
        <v>80</v>
      </c>
      <c r="B51" s="54"/>
      <c r="C51" s="54"/>
    </row>
    <row r="52" spans="1:3">
      <c r="A52" s="54" t="s">
        <v>81</v>
      </c>
      <c r="B52" s="54"/>
      <c r="C52" s="5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1:Q91"/>
  <sheetViews>
    <sheetView tabSelected="1" topLeftCell="A22" workbookViewId="0">
      <selection activeCell="B32" sqref="B32"/>
    </sheetView>
  </sheetViews>
  <sheetFormatPr defaultColWidth="8.85546875" defaultRowHeight="15"/>
  <cols>
    <col min="1" max="1" width="15.85546875" customWidth="1"/>
    <col min="2" max="2" width="20.42578125" customWidth="1"/>
    <col min="3" max="3" width="23.7109375" customWidth="1"/>
    <col min="4" max="4" width="21.140625" customWidth="1"/>
    <col min="5" max="5" width="22.140625" customWidth="1"/>
    <col min="6" max="6" width="20.28515625" customWidth="1"/>
    <col min="7" max="7" width="17.85546875" customWidth="1"/>
    <col min="9" max="9" width="15.85546875" customWidth="1"/>
    <col min="10" max="10" width="20.42578125" customWidth="1"/>
    <col min="11" max="11" width="23.7109375" customWidth="1"/>
    <col min="12" max="12" width="21.140625" customWidth="1"/>
    <col min="13" max="13" width="22.140625" customWidth="1"/>
    <col min="14" max="14" width="20.28515625" customWidth="1"/>
    <col min="15" max="15" width="17.85546875" customWidth="1"/>
    <col min="17" max="18" width="0" hidden="1" customWidth="1"/>
  </cols>
  <sheetData>
    <row r="31" spans="1:11" ht="15.95" thickBot="1"/>
    <row r="32" spans="1:11" ht="15.95" thickBot="1">
      <c r="A32" t="s">
        <v>82</v>
      </c>
      <c r="B32" s="49" t="s">
        <v>31</v>
      </c>
      <c r="C32" s="50" t="s">
        <v>83</v>
      </c>
      <c r="I32" t="s">
        <v>82</v>
      </c>
      <c r="J32" s="49" t="s">
        <v>84</v>
      </c>
      <c r="K32" s="50" t="s">
        <v>83</v>
      </c>
    </row>
    <row r="33" spans="1:17" ht="32.1">
      <c r="A33" t="s">
        <v>85</v>
      </c>
      <c r="B33" t="s">
        <v>86</v>
      </c>
      <c r="C33" t="s">
        <v>87</v>
      </c>
      <c r="D33" t="s">
        <v>88</v>
      </c>
      <c r="E33" t="s">
        <v>89</v>
      </c>
      <c r="F33" t="s">
        <v>90</v>
      </c>
      <c r="G33" s="26" t="s">
        <v>91</v>
      </c>
      <c r="I33" t="s">
        <v>85</v>
      </c>
      <c r="J33" t="s">
        <v>86</v>
      </c>
      <c r="K33" t="s">
        <v>87</v>
      </c>
      <c r="L33" t="s">
        <v>88</v>
      </c>
      <c r="M33" t="s">
        <v>89</v>
      </c>
      <c r="N33" t="s">
        <v>90</v>
      </c>
      <c r="O33" s="26" t="s">
        <v>91</v>
      </c>
    </row>
    <row r="34" spans="1:17">
      <c r="A34">
        <v>2000</v>
      </c>
      <c r="B34" s="48">
        <f>VLOOKUP($B$32,'Applications Received'!$2:$56,P40,0)</f>
        <v>2513.8333333333335</v>
      </c>
      <c r="C34" s="48">
        <f>VLOOKUP($B$32,'Applications Approved'!$62:$112,P40,0)</f>
        <v>1262.0833333333333</v>
      </c>
      <c r="D34" s="2">
        <f>C34/B34</f>
        <v>0.50205529403964722</v>
      </c>
      <c r="E34" s="48">
        <f>VLOOKUP($B$32,'Applications Denied'!$62:$112,'Annual (by Calendar Year)'!P40,FALSE)</f>
        <v>1256.4166666666667</v>
      </c>
      <c r="F34" s="2">
        <f>E34/B34</f>
        <v>0.49980110057680832</v>
      </c>
      <c r="G34" s="51">
        <f>C34/E34</f>
        <v>1.0045101810705046</v>
      </c>
      <c r="I34">
        <v>2000</v>
      </c>
      <c r="J34" s="48">
        <f>'Applications Received'!B3</f>
        <v>272150.58333333331</v>
      </c>
      <c r="K34" s="48">
        <f>'Applications Approved'!B$3</f>
        <v>148915</v>
      </c>
      <c r="L34" s="2">
        <f>K34/J34</f>
        <v>0.54717869120863549</v>
      </c>
      <c r="M34" s="48">
        <f>'Applications Denied'!B$3</f>
        <v>122634.75</v>
      </c>
      <c r="N34" s="2">
        <f>M34/J34</f>
        <v>0.45061358494240478</v>
      </c>
      <c r="O34" s="51">
        <f>K34/M34</f>
        <v>1.2142969264421382</v>
      </c>
    </row>
    <row r="35" spans="1:17">
      <c r="A35">
        <v>2001</v>
      </c>
      <c r="B35" s="48">
        <f>VLOOKUP($B$32,'Applications Received'!$2:$56,P41,0)</f>
        <v>2727.5</v>
      </c>
      <c r="C35" s="48">
        <f>VLOOKUP($B$32,'Applications Approved'!$62:$112,P41,0)</f>
        <v>1316.0833333333333</v>
      </c>
      <c r="D35" s="2">
        <f t="shared" ref="D35:D49" si="0">C35/B35</f>
        <v>0.48252367858234035</v>
      </c>
      <c r="E35" s="48">
        <f>VLOOKUP($B$32,'Applications Denied'!$3:$56,'Annual (by Calendar Year)'!P41,FALSE)</f>
        <v>1363.8333333333333</v>
      </c>
      <c r="F35" s="2">
        <f t="shared" ref="F35:F49" si="1">E35/B35</f>
        <v>0.50003055300947141</v>
      </c>
      <c r="G35" s="51">
        <f t="shared" ref="G35:G49" si="2">C35/E35</f>
        <v>0.96498839056580721</v>
      </c>
      <c r="I35">
        <v>2001</v>
      </c>
      <c r="J35" s="48">
        <f>'Applications Received'!C3</f>
        <v>286214.66666666669</v>
      </c>
      <c r="K35" s="48">
        <f>'Applications Approved'!C$3</f>
        <v>159160.25</v>
      </c>
      <c r="L35" s="2">
        <f>K35/J35</f>
        <v>0.5560869813333581</v>
      </c>
      <c r="M35" s="48">
        <f>'Applications Denied'!C$3</f>
        <v>127054.41666666667</v>
      </c>
      <c r="N35" s="2">
        <f>M35/J35</f>
        <v>0.44391301866664179</v>
      </c>
      <c r="O35" s="51">
        <f>K35/M35</f>
        <v>1.2526935637158094</v>
      </c>
    </row>
    <row r="36" spans="1:17">
      <c r="A36">
        <v>2002</v>
      </c>
      <c r="B36" s="48">
        <f>VLOOKUP($B$32,'Applications Received'!$2:$56,P42,0)</f>
        <v>2988.9166666666665</v>
      </c>
      <c r="C36" s="48">
        <f>VLOOKUP($B$32,'Applications Approved'!$62:$112,P42,0)</f>
        <v>1480.1666666666667</v>
      </c>
      <c r="D36" s="2">
        <f t="shared" si="0"/>
        <v>0.49521844592522379</v>
      </c>
      <c r="E36" s="48">
        <f>VLOOKUP($B$32,'Applications Denied'!$3:$56,'Annual (by Calendar Year)'!P42,FALSE)</f>
        <v>1483</v>
      </c>
      <c r="F36" s="2">
        <f t="shared" si="1"/>
        <v>0.49616639250564587</v>
      </c>
      <c r="G36" s="51">
        <f t="shared" si="2"/>
        <v>0.99808945830523721</v>
      </c>
      <c r="I36">
        <v>2002</v>
      </c>
      <c r="J36" s="48">
        <f>'Applications Received'!D$3</f>
        <v>298065.75</v>
      </c>
      <c r="K36" s="48">
        <f>'Applications Approved'!D$3</f>
        <v>157565.75</v>
      </c>
      <c r="L36" s="2">
        <f>K36/J36</f>
        <v>0.52862749242407081</v>
      </c>
      <c r="M36" s="48">
        <f>'Applications Denied'!D$3</f>
        <v>140500</v>
      </c>
      <c r="N36" s="2">
        <f>M36/J36</f>
        <v>0.47137250757592913</v>
      </c>
      <c r="O36" s="51">
        <f>K36/M36</f>
        <v>1.121464412811388</v>
      </c>
    </row>
    <row r="37" spans="1:17">
      <c r="A37">
        <v>2003</v>
      </c>
      <c r="B37" s="48">
        <f>VLOOKUP($B$32,'Applications Received'!$2:$56,P43,0)</f>
        <v>3173.0833333333335</v>
      </c>
      <c r="C37" s="48">
        <f>VLOOKUP($B$32,'Applications Approved'!$62:$112,P43,0)</f>
        <v>1573.25</v>
      </c>
      <c r="D37" s="2">
        <f t="shared" si="0"/>
        <v>0.49581111957349577</v>
      </c>
      <c r="E37" s="48">
        <f>VLOOKUP($B$32,'Applications Denied'!$3:$56,'Annual (by Calendar Year)'!P43,FALSE)</f>
        <v>1559.4166666666667</v>
      </c>
      <c r="F37" s="2">
        <f t="shared" si="1"/>
        <v>0.49145153242114664</v>
      </c>
      <c r="G37" s="51">
        <f t="shared" si="2"/>
        <v>1.0088708384545502</v>
      </c>
      <c r="I37">
        <v>2003</v>
      </c>
      <c r="J37" s="48">
        <f>'Applications Received'!E$3</f>
        <v>308353.75</v>
      </c>
      <c r="K37" s="48">
        <f>'Applications Approved'!E$3</f>
        <v>158569.33333333334</v>
      </c>
      <c r="L37" s="2">
        <f>K37/J37</f>
        <v>0.51424486756957988</v>
      </c>
      <c r="M37" s="48">
        <f>'Applications Denied'!E$3</f>
        <v>151538.58333333334</v>
      </c>
      <c r="N37" s="2">
        <f>M37/J37</f>
        <v>0.491443944927971</v>
      </c>
      <c r="O37" s="51">
        <f>K37/M37</f>
        <v>1.0463957748934127</v>
      </c>
    </row>
    <row r="38" spans="1:17">
      <c r="A38">
        <v>2004</v>
      </c>
      <c r="B38" s="48">
        <f>VLOOKUP($B$32,'Applications Received'!$2:$56,P44,0)</f>
        <v>3189.9166666666665</v>
      </c>
      <c r="C38" s="48">
        <f>VLOOKUP($B$32,'Applications Approved'!$62:$112,P44,0)</f>
        <v>1363.9166666666667</v>
      </c>
      <c r="D38" s="2">
        <f t="shared" si="0"/>
        <v>0.42757125316753314</v>
      </c>
      <c r="E38" s="48">
        <f>VLOOKUP($B$32,'Applications Denied'!$3:$56,'Annual (by Calendar Year)'!P44,FALSE)</f>
        <v>1594.3333333333333</v>
      </c>
      <c r="F38" s="2">
        <f t="shared" si="1"/>
        <v>0.49980407011677419</v>
      </c>
      <c r="G38" s="51">
        <f t="shared" si="2"/>
        <v>0.85547773363997504</v>
      </c>
      <c r="I38">
        <v>2004</v>
      </c>
      <c r="J38" s="48">
        <f>'Applications Received'!F$3</f>
        <v>297012.33333333331</v>
      </c>
      <c r="K38" s="48">
        <f>'Applications Approved'!F$3</f>
        <v>152595.33333333334</v>
      </c>
      <c r="L38" s="2">
        <f>K38/J38</f>
        <v>0.51376766621363656</v>
      </c>
      <c r="M38" s="48">
        <f>'Applications Denied'!F$3</f>
        <v>155602</v>
      </c>
      <c r="N38" s="2">
        <f>M38/J38</f>
        <v>0.52389070263075499</v>
      </c>
      <c r="O38" s="51">
        <f>K38/M38</f>
        <v>0.98067719780808305</v>
      </c>
    </row>
    <row r="39" spans="1:17">
      <c r="A39">
        <v>2005</v>
      </c>
      <c r="B39" s="48">
        <f>VLOOKUP($B$32,'Applications Received'!$2:$56,P45,0)</f>
        <v>3109.3333333333335</v>
      </c>
      <c r="C39" s="48">
        <f>VLOOKUP($B$32,'Applications Approved'!$62:$112,P45,0)</f>
        <v>1622.1666666666667</v>
      </c>
      <c r="D39" s="2">
        <f t="shared" si="0"/>
        <v>0.52170883361921094</v>
      </c>
      <c r="E39" s="48">
        <f>VLOOKUP($B$32,'Applications Denied'!$3:$56,'Annual (by Calendar Year)'!P45,FALSE)</f>
        <v>1517.5833333333333</v>
      </c>
      <c r="F39" s="2">
        <f t="shared" si="1"/>
        <v>0.48807354202401365</v>
      </c>
      <c r="G39" s="51">
        <f t="shared" si="2"/>
        <v>1.0689143924001978</v>
      </c>
      <c r="I39">
        <v>2005</v>
      </c>
      <c r="J39" s="48">
        <f>'Applications Received'!G$3</f>
        <v>288015</v>
      </c>
      <c r="K39" s="48">
        <f>'Applications Approved'!G$3</f>
        <v>136280.16666666666</v>
      </c>
      <c r="L39" s="2">
        <f>K39/J39</f>
        <v>0.47317037885758262</v>
      </c>
      <c r="M39" s="48">
        <f>'Applications Denied'!G$3</f>
        <v>151734.83333333334</v>
      </c>
      <c r="N39" s="2">
        <f>M39/J39</f>
        <v>0.52682962114241738</v>
      </c>
      <c r="O39" s="51">
        <f>K39/M39</f>
        <v>0.89814687684326477</v>
      </c>
    </row>
    <row r="40" spans="1:17">
      <c r="A40">
        <v>2006</v>
      </c>
      <c r="B40" s="48">
        <f>VLOOKUP($B$32,'Applications Received'!$2:$56,P46,0)</f>
        <v>3218.4166666666665</v>
      </c>
      <c r="C40" s="48">
        <f>VLOOKUP($B$32,'Applications Approved'!$62:$112,P46,0)</f>
        <v>1511.25</v>
      </c>
      <c r="D40" s="2">
        <f t="shared" si="0"/>
        <v>0.46956319101007227</v>
      </c>
      <c r="E40" s="48">
        <f>VLOOKUP($B$32,'Applications Denied'!$3:$56,'Annual (by Calendar Year)'!P46,FALSE)</f>
        <v>1782</v>
      </c>
      <c r="F40" s="2">
        <f t="shared" si="1"/>
        <v>0.55368840786100826</v>
      </c>
      <c r="G40" s="51">
        <f t="shared" si="2"/>
        <v>0.84806397306397308</v>
      </c>
      <c r="I40">
        <v>2006</v>
      </c>
      <c r="J40" s="48">
        <f>'Applications Received'!H$3</f>
        <v>297492.08333333331</v>
      </c>
      <c r="K40" s="48">
        <f>'Applications Approved'!H$3</f>
        <v>138701.41666666666</v>
      </c>
      <c r="L40" s="2">
        <f>K40/J40</f>
        <v>0.46623565613090545</v>
      </c>
      <c r="M40" s="48">
        <f>'Applications Denied'!H$3</f>
        <v>158790.66666666666</v>
      </c>
      <c r="N40" s="2">
        <f>M40/J40</f>
        <v>0.53376434386909455</v>
      </c>
      <c r="O40" s="51">
        <f>K40/M40</f>
        <v>0.87348595215503844</v>
      </c>
      <c r="P40">
        <v>2</v>
      </c>
      <c r="Q40" t="s">
        <v>84</v>
      </c>
    </row>
    <row r="41" spans="1:17">
      <c r="A41">
        <v>2007</v>
      </c>
      <c r="B41" s="48">
        <f>VLOOKUP($B$32,'Applications Received'!$2:$56,P47,0)</f>
        <v>3302.6666666666665</v>
      </c>
      <c r="C41" s="48">
        <f>VLOOKUP($B$32,'Applications Approved'!$62:$112,P47,0)</f>
        <v>1468</v>
      </c>
      <c r="D41" s="2">
        <f t="shared" si="0"/>
        <v>0.4444893015744853</v>
      </c>
      <c r="E41" s="48">
        <f>VLOOKUP($B$32,'Applications Denied'!$3:$56,'Annual (by Calendar Year)'!P47,FALSE)</f>
        <v>1779.25</v>
      </c>
      <c r="F41" s="2">
        <f t="shared" si="1"/>
        <v>0.53873132821962055</v>
      </c>
      <c r="G41" s="51">
        <f t="shared" si="2"/>
        <v>0.82506674160460869</v>
      </c>
      <c r="I41">
        <v>2007</v>
      </c>
      <c r="J41" s="48">
        <f>'Applications Received'!I$3</f>
        <v>297724.33333333331</v>
      </c>
      <c r="K41" s="48">
        <f>'Applications Approved'!I$3</f>
        <v>136594.16666666666</v>
      </c>
      <c r="L41" s="2">
        <f>K41/J41</f>
        <v>0.4587940970002452</v>
      </c>
      <c r="M41" s="48">
        <f>'Applications Denied'!I$3</f>
        <v>161130.16666666666</v>
      </c>
      <c r="N41" s="2">
        <f>M41/J41</f>
        <v>0.5412059029997548</v>
      </c>
      <c r="O41" s="51">
        <f>K41/M41</f>
        <v>0.84772559659323055</v>
      </c>
      <c r="P41">
        <v>3</v>
      </c>
      <c r="Q41" t="s">
        <v>3</v>
      </c>
    </row>
    <row r="42" spans="1:17">
      <c r="A42">
        <v>2008</v>
      </c>
      <c r="B42" s="48">
        <f>VLOOKUP($B$32,'Applications Received'!$2:$56,P48,0)</f>
        <v>3534.75</v>
      </c>
      <c r="C42" s="48">
        <f>VLOOKUP($B$32,'Applications Approved'!$62:$112,P48,0)</f>
        <v>1458.5</v>
      </c>
      <c r="D42" s="2">
        <f t="shared" si="0"/>
        <v>0.41261758257302494</v>
      </c>
      <c r="E42" s="48">
        <f>VLOOKUP($B$32,'Applications Denied'!$3:$56,'Annual (by Calendar Year)'!P48,FALSE)</f>
        <v>2073.8333333333335</v>
      </c>
      <c r="F42" s="2">
        <f t="shared" si="1"/>
        <v>0.58669872928307054</v>
      </c>
      <c r="G42" s="51">
        <f t="shared" si="2"/>
        <v>0.70328698866832751</v>
      </c>
      <c r="I42">
        <v>2008</v>
      </c>
      <c r="J42" s="48">
        <f>'Applications Received'!J$3</f>
        <v>305019.33333333331</v>
      </c>
      <c r="K42" s="48">
        <f>'Applications Approved'!J$3</f>
        <v>139046.66666666666</v>
      </c>
      <c r="L42" s="2">
        <f>K42/J42</f>
        <v>0.45586181422379785</v>
      </c>
      <c r="M42" s="48">
        <f>'Applications Denied'!J$3</f>
        <v>165972.66666666666</v>
      </c>
      <c r="N42" s="2">
        <f>M42/J42</f>
        <v>0.54413818577620221</v>
      </c>
      <c r="O42" s="51">
        <f>K42/M42</f>
        <v>0.83776846790033699</v>
      </c>
      <c r="P42">
        <v>4</v>
      </c>
      <c r="Q42" t="s">
        <v>5</v>
      </c>
    </row>
    <row r="43" spans="1:17">
      <c r="A43">
        <v>2009</v>
      </c>
      <c r="B43" s="48">
        <f>VLOOKUP($B$32,'Applications Received'!$2:$56,P49,0)</f>
        <v>4108</v>
      </c>
      <c r="C43" s="48">
        <f>VLOOKUP($B$32,'Applications Approved'!$62:$112,P49,0)</f>
        <v>1541.3333333333333</v>
      </c>
      <c r="D43" s="2">
        <f t="shared" si="0"/>
        <v>0.37520285621551441</v>
      </c>
      <c r="E43" s="48">
        <f>VLOOKUP($B$32,'Applications Denied'!$3:$56,'Annual (by Calendar Year)'!P49,FALSE)</f>
        <v>2551.8333333333335</v>
      </c>
      <c r="F43" s="2">
        <f t="shared" si="1"/>
        <v>0.62118630314832846</v>
      </c>
      <c r="G43" s="51">
        <f t="shared" si="2"/>
        <v>0.60401018875318391</v>
      </c>
      <c r="I43">
        <v>2009</v>
      </c>
      <c r="J43" s="48">
        <f>'Applications Received'!K$3</f>
        <v>333449.66666666669</v>
      </c>
      <c r="K43" s="48">
        <f>'Applications Approved'!K$3</f>
        <v>146527.58333333334</v>
      </c>
      <c r="L43" s="2">
        <f>K43/J43</f>
        <v>0.43942938914318902</v>
      </c>
      <c r="M43" s="48">
        <f>'Applications Denied'!K$3</f>
        <v>186922.08333333334</v>
      </c>
      <c r="N43" s="2">
        <f>M43/J43</f>
        <v>0.56057061085681092</v>
      </c>
      <c r="O43" s="51">
        <f>K43/M43</f>
        <v>0.78389658792767936</v>
      </c>
      <c r="P43">
        <v>5</v>
      </c>
      <c r="Q43" t="s">
        <v>6</v>
      </c>
    </row>
    <row r="44" spans="1:17">
      <c r="A44">
        <v>2010</v>
      </c>
      <c r="B44" s="48">
        <f>VLOOKUP($B$32,'Applications Received'!$2:$56,P50,0)</f>
        <v>4153</v>
      </c>
      <c r="C44" s="48">
        <f>VLOOKUP($B$32,'Applications Approved'!$62:$112,P50,0)</f>
        <v>1547.75</v>
      </c>
      <c r="D44" s="2">
        <f t="shared" si="0"/>
        <v>0.3726823982663135</v>
      </c>
      <c r="E44" s="48">
        <f>VLOOKUP($B$32,'Applications Denied'!$3:$56,'Annual (by Calendar Year)'!P50,FALSE)</f>
        <v>2598.5833333333335</v>
      </c>
      <c r="F44" s="2">
        <f t="shared" si="1"/>
        <v>0.62571233646360069</v>
      </c>
      <c r="G44" s="51">
        <f t="shared" si="2"/>
        <v>0.59561299425969272</v>
      </c>
      <c r="I44">
        <v>2010</v>
      </c>
      <c r="J44" s="48">
        <f>'Applications Received'!L$3</f>
        <v>330394.91666666669</v>
      </c>
      <c r="K44" s="48">
        <f>'Applications Approved'!L$3</f>
        <v>142088.83333333334</v>
      </c>
      <c r="L44" s="2">
        <f>K44/J44</f>
        <v>0.43005756494942038</v>
      </c>
      <c r="M44" s="48">
        <f>'Applications Denied'!L$3</f>
        <v>188306.08333333334</v>
      </c>
      <c r="N44" s="2">
        <f>M44/J44</f>
        <v>0.56994243505057962</v>
      </c>
      <c r="O44" s="51">
        <f>K44/M44</f>
        <v>0.75456316024486725</v>
      </c>
      <c r="P44">
        <v>6</v>
      </c>
      <c r="Q44" t="s">
        <v>8</v>
      </c>
    </row>
    <row r="45" spans="1:17">
      <c r="A45">
        <v>2011</v>
      </c>
      <c r="B45" s="48">
        <f>VLOOKUP($B$32,'Applications Received'!$2:$56,P51,0)</f>
        <v>3698.5</v>
      </c>
      <c r="C45" s="48">
        <f>VLOOKUP($B$32,'Applications Approved'!$62:$112,P51,0)</f>
        <v>1396.9166666666667</v>
      </c>
      <c r="D45" s="2">
        <f t="shared" si="0"/>
        <v>0.377698165923122</v>
      </c>
      <c r="E45" s="48">
        <f>VLOOKUP($B$32,'Applications Denied'!$3:$56,'Annual (by Calendar Year)'!P51,FALSE)</f>
        <v>2471.8333333333335</v>
      </c>
      <c r="F45" s="2">
        <f t="shared" si="1"/>
        <v>0.66833400928304276</v>
      </c>
      <c r="G45" s="51">
        <f t="shared" si="2"/>
        <v>0.56513384127840338</v>
      </c>
      <c r="I45">
        <v>2011</v>
      </c>
      <c r="J45" s="48">
        <f>'Applications Received'!M$3</f>
        <v>305358.08333333331</v>
      </c>
      <c r="K45" s="48">
        <f>'Applications Approved'!M$3</f>
        <v>134504.41666666666</v>
      </c>
      <c r="L45" s="2">
        <f>K45/J45</f>
        <v>0.44048094354797113</v>
      </c>
      <c r="M45" s="48">
        <f>'Applications Denied'!M$3</f>
        <v>170853.66666666666</v>
      </c>
      <c r="N45" s="2">
        <f>M45/J45</f>
        <v>0.55951905645202882</v>
      </c>
      <c r="O45" s="51">
        <f>K45/M45</f>
        <v>0.78724922497029626</v>
      </c>
      <c r="P45">
        <v>7</v>
      </c>
      <c r="Q45" t="s">
        <v>10</v>
      </c>
    </row>
    <row r="46" spans="1:17">
      <c r="A46">
        <v>2012</v>
      </c>
      <c r="B46" s="48">
        <f>VLOOKUP($B$32,'Applications Received'!$2:$56,P52,0)</f>
        <v>3294</v>
      </c>
      <c r="C46" s="48">
        <f>VLOOKUP($B$32,'Applications Approved'!$62:$112,P52,0)</f>
        <v>828.58333333333337</v>
      </c>
      <c r="D46" s="2">
        <f t="shared" si="0"/>
        <v>0.25154320987654322</v>
      </c>
      <c r="E46" s="48">
        <f>VLOOKUP($B$32,'Applications Denied'!$3:$56,'Annual (by Calendar Year)'!P52,FALSE)</f>
        <v>2460.25</v>
      </c>
      <c r="F46" s="2">
        <f t="shared" si="1"/>
        <v>0.74688828172434729</v>
      </c>
      <c r="G46" s="51">
        <f t="shared" si="2"/>
        <v>0.33678826677505674</v>
      </c>
      <c r="I46">
        <v>2012</v>
      </c>
      <c r="J46" s="48">
        <f>'Applications Received'!N$3</f>
        <v>318107.16666666669</v>
      </c>
      <c r="K46" s="48">
        <f>'Applications Approved'!N$3</f>
        <v>118954.75</v>
      </c>
      <c r="L46" s="2">
        <f>K46/J46</f>
        <v>0.37394552045615653</v>
      </c>
      <c r="M46" s="48">
        <f>'Applications Denied'!N$3</f>
        <v>199152.41666666666</v>
      </c>
      <c r="N46" s="2">
        <f>M46/J46</f>
        <v>0.62605447954384341</v>
      </c>
      <c r="O46" s="51">
        <f>K46/M46</f>
        <v>0.59730507915001452</v>
      </c>
      <c r="P46">
        <v>8</v>
      </c>
      <c r="Q46" t="s">
        <v>12</v>
      </c>
    </row>
    <row r="47" spans="1:17">
      <c r="A47">
        <v>2013</v>
      </c>
      <c r="B47" s="48">
        <f>VLOOKUP($B$32,'Applications Received'!$2:$56,P53,0)</f>
        <v>2934.3333333333335</v>
      </c>
      <c r="C47" s="48">
        <f>VLOOKUP($B$32,'Applications Approved'!$62:$112,P53,0)</f>
        <v>791</v>
      </c>
      <c r="D47" s="2">
        <f t="shared" si="0"/>
        <v>0.26956719300238552</v>
      </c>
      <c r="E47" s="48">
        <f>VLOOKUP($B$32,'Applications Denied'!$3:$56,'Annual (by Calendar Year)'!P53,FALSE)</f>
        <v>2170.5833333333335</v>
      </c>
      <c r="F47" s="2">
        <f t="shared" si="1"/>
        <v>0.73971941383619222</v>
      </c>
      <c r="G47" s="51">
        <f t="shared" si="2"/>
        <v>0.36441816715936576</v>
      </c>
      <c r="I47">
        <v>2013</v>
      </c>
      <c r="J47" s="48">
        <f>'Applications Received'!O$3</f>
        <v>283629.5</v>
      </c>
      <c r="K47" s="48">
        <f>'Applications Approved'!O$3</f>
        <v>107901.75</v>
      </c>
      <c r="L47" s="2">
        <f>K47/J47</f>
        <v>0.38043204250615681</v>
      </c>
      <c r="M47" s="48">
        <f>'Applications Denied'!O$3</f>
        <v>175727.75</v>
      </c>
      <c r="N47" s="2">
        <f>M47/J47</f>
        <v>0.61956795749384319</v>
      </c>
      <c r="O47" s="51">
        <f>K47/M47</f>
        <v>0.61402794948435857</v>
      </c>
      <c r="P47">
        <v>9</v>
      </c>
      <c r="Q47" t="s">
        <v>15</v>
      </c>
    </row>
    <row r="48" spans="1:17">
      <c r="A48">
        <v>2014</v>
      </c>
      <c r="B48" s="48">
        <f>VLOOKUP($B$32,'Applications Received'!$2:$56,P54,0)</f>
        <v>2788.8333333333335</v>
      </c>
      <c r="C48" s="48">
        <f>VLOOKUP($B$32,'Applications Approved'!$62:$112,P54,0)</f>
        <v>718.83333333333337</v>
      </c>
      <c r="D48" s="2">
        <f t="shared" si="0"/>
        <v>0.25775413852865597</v>
      </c>
      <c r="E48" s="48">
        <f>VLOOKUP($B$32,'Applications Denied'!$3:$56,'Annual (by Calendar Year)'!P54,FALSE)</f>
        <v>2092.0833333333335</v>
      </c>
      <c r="F48" s="2">
        <f t="shared" si="1"/>
        <v>0.75016434590330483</v>
      </c>
      <c r="G48" s="51">
        <f>C48/E48</f>
        <v>0.34359689304919339</v>
      </c>
      <c r="I48">
        <v>2014</v>
      </c>
      <c r="J48" s="48">
        <f>'Applications Received'!P$3</f>
        <v>268437.41666666669</v>
      </c>
      <c r="K48" s="48">
        <f>'Applications Approved'!P$3</f>
        <v>102918.91666666667</v>
      </c>
      <c r="L48" s="2">
        <f>K48/J48</f>
        <v>0.383400041412508</v>
      </c>
      <c r="M48" s="48">
        <f>'Applications Denied'!P$3</f>
        <v>165625.25</v>
      </c>
      <c r="N48" s="2">
        <f>M48/J48</f>
        <v>0.61699763042223676</v>
      </c>
      <c r="O48" s="51">
        <f>K48/M48</f>
        <v>0.62139629474773128</v>
      </c>
      <c r="P48">
        <v>10</v>
      </c>
      <c r="Q48" t="s">
        <v>16</v>
      </c>
    </row>
    <row r="49" spans="1:17">
      <c r="A49">
        <v>2015</v>
      </c>
      <c r="B49" s="48">
        <f>VLOOKUP($B$32,'Applications Received'!$2:$56,P55,0)</f>
        <v>2451</v>
      </c>
      <c r="C49" s="48">
        <f>VLOOKUP($B$32,'Applications Approved'!$62:$112,P55,0)</f>
        <v>604.66666666666663</v>
      </c>
      <c r="D49" s="2">
        <f t="shared" si="0"/>
        <v>0.24670202638378891</v>
      </c>
      <c r="E49" s="48">
        <f>VLOOKUP($B$32,'Applications Denied'!$3:$56,'Annual (by Calendar Year)'!P55,FALSE)</f>
        <v>1882.9166666666667</v>
      </c>
      <c r="F49" s="2">
        <f t="shared" si="1"/>
        <v>0.76822385420916639</v>
      </c>
      <c r="G49" s="51">
        <f t="shared" si="2"/>
        <v>0.32113299402522677</v>
      </c>
      <c r="I49">
        <v>2015</v>
      </c>
      <c r="J49" s="48">
        <f>'Applications Received'!Q$3</f>
        <v>264075</v>
      </c>
      <c r="K49" s="48">
        <f>'Applications Approved'!Q$3</f>
        <v>92658.666666666672</v>
      </c>
      <c r="L49" s="2">
        <f>K49/J49</f>
        <v>0.35088011612862507</v>
      </c>
      <c r="M49" s="48">
        <f>'Applications Denied'!Q$3</f>
        <v>171774.66666666666</v>
      </c>
      <c r="N49" s="2">
        <f>M49/J49</f>
        <v>0.6504768216100224</v>
      </c>
      <c r="O49" s="51">
        <f>K49/M49</f>
        <v>0.53941986012683285</v>
      </c>
      <c r="P49">
        <v>11</v>
      </c>
      <c r="Q49" t="s">
        <v>17</v>
      </c>
    </row>
    <row r="50" spans="1:17">
      <c r="A50">
        <v>2016</v>
      </c>
      <c r="B50" s="48">
        <f>VLOOKUP($B$32,'Applications Received'!$2:$56,P56,0)</f>
        <v>2261.5833333333335</v>
      </c>
      <c r="C50" s="48">
        <f>VLOOKUP($B$32,'Applications Approved'!$62:$112,P56,0)</f>
        <v>562.08333333333337</v>
      </c>
      <c r="D50" s="2">
        <f t="shared" ref="D50" si="3">C50/B50</f>
        <v>0.24853531817679356</v>
      </c>
      <c r="E50" s="48">
        <f>VLOOKUP($B$32,'Applications Denied'!$3:$56,'Annual (by Calendar Year)'!P56,FALSE)</f>
        <v>1691.5</v>
      </c>
      <c r="F50" s="2">
        <f t="shared" ref="F50" si="4">E50/B50</f>
        <v>0.74792733704263237</v>
      </c>
      <c r="G50" s="51">
        <f t="shared" ref="G50" si="5">C50/E50</f>
        <v>0.33229874864518671</v>
      </c>
      <c r="I50">
        <v>2016</v>
      </c>
      <c r="J50" s="48">
        <f>'Applications Received'!R$3</f>
        <v>246965.91666666666</v>
      </c>
      <c r="K50" s="48">
        <f>'Applications Approved'!R$3</f>
        <v>84260.75</v>
      </c>
      <c r="L50" s="2">
        <f>K50/J50</f>
        <v>0.34118371934588815</v>
      </c>
      <c r="M50" s="48">
        <f>'Applications Denied'!R$3</f>
        <v>162705.16666666666</v>
      </c>
      <c r="N50" s="2">
        <f>M50/J50</f>
        <v>0.6588162806541118</v>
      </c>
      <c r="O50" s="51">
        <f>K50/M50</f>
        <v>0.51787384338337961</v>
      </c>
      <c r="P50">
        <v>12</v>
      </c>
      <c r="Q50" t="s">
        <v>19</v>
      </c>
    </row>
    <row r="51" spans="1:17">
      <c r="A51">
        <v>2017</v>
      </c>
      <c r="B51" s="48">
        <f>VLOOKUP($B$32,'Applications Received'!$2:$56,P57,0)</f>
        <v>1720.6666666666667</v>
      </c>
      <c r="C51" s="48">
        <f>VLOOKUP($B$32,'Applications Approved'!$62:$112,P57,0)</f>
        <v>479.58333333333331</v>
      </c>
      <c r="D51" s="2">
        <f t="shared" ref="D51:D52" si="6">C51/B51</f>
        <v>0.27871948857032158</v>
      </c>
      <c r="E51" s="48">
        <f>VLOOKUP($B$32,'Applications Denied'!$3:$56,'Annual (by Calendar Year)'!P57,FALSE)</f>
        <v>1311.8333333333333</v>
      </c>
      <c r="F51" s="2">
        <f t="shared" ref="F51:F52" si="7">E51/B51</f>
        <v>0.76239829523440517</v>
      </c>
      <c r="G51" s="51">
        <f t="shared" ref="G51:G52" si="8">C51/E51</f>
        <v>0.36558251810443398</v>
      </c>
      <c r="I51">
        <v>2017</v>
      </c>
      <c r="J51" s="48">
        <f>'Applications Received'!S$3</f>
        <v>235645.08333333334</v>
      </c>
      <c r="K51" s="48">
        <f>'Applications Approved'!S$3</f>
        <v>81693.666666666672</v>
      </c>
      <c r="L51" s="2">
        <f>K51/J51</f>
        <v>0.34668097255017344</v>
      </c>
      <c r="M51" s="48">
        <f>'Applications Denied'!S$3</f>
        <v>153951.41666666666</v>
      </c>
      <c r="N51" s="2">
        <f>M51/J51</f>
        <v>0.65331902744982651</v>
      </c>
      <c r="O51" s="51">
        <f>K51/M51</f>
        <v>0.53064576108155337</v>
      </c>
      <c r="P51">
        <v>13</v>
      </c>
      <c r="Q51" t="s">
        <v>21</v>
      </c>
    </row>
    <row r="52" spans="1:17">
      <c r="A52">
        <v>2018</v>
      </c>
      <c r="B52" s="48">
        <f>VLOOKUP($B$32,'Applications Received'!$2:$56,P58,0)</f>
        <v>1347.0833333333333</v>
      </c>
      <c r="C52" s="48">
        <f>VLOOKUP($B$32,'Applications Approved'!$62:$112,P58,0)</f>
        <v>280.5</v>
      </c>
      <c r="D52" s="2">
        <f t="shared" si="6"/>
        <v>0.20822765233529231</v>
      </c>
      <c r="E52" s="48">
        <f>VLOOKUP($B$32,'Applications Denied'!$3:$56,'Annual (by Calendar Year)'!P58,FALSE)</f>
        <v>1077.5833333333333</v>
      </c>
      <c r="F52" s="2">
        <f t="shared" si="7"/>
        <v>0.79993813795236623</v>
      </c>
      <c r="G52" s="51">
        <f t="shared" si="8"/>
        <v>0.26030469414585106</v>
      </c>
      <c r="I52">
        <v>2018</v>
      </c>
      <c r="J52" s="48">
        <f>'Applications Received'!T$3</f>
        <v>219061.5</v>
      </c>
      <c r="K52" s="48">
        <f>'Applications Approved'!T$3</f>
        <v>71243.25</v>
      </c>
      <c r="L52" s="2">
        <f>K52/J52</f>
        <v>0.325220314843092</v>
      </c>
      <c r="M52" s="48">
        <f>'Applications Denied'!T$3</f>
        <v>147818.25</v>
      </c>
      <c r="N52" s="2">
        <f>M52/J52</f>
        <v>0.674779685156908</v>
      </c>
      <c r="O52" s="51">
        <f>K52/M52</f>
        <v>0.48196518359539503</v>
      </c>
      <c r="P52">
        <v>14</v>
      </c>
      <c r="Q52" t="s">
        <v>22</v>
      </c>
    </row>
    <row r="53" spans="1:17">
      <c r="A53">
        <v>2019</v>
      </c>
      <c r="B53" s="48">
        <f>VLOOKUP($B$32,'Applications Received'!$2:$56,P59,0)</f>
        <v>1226.5833333333333</v>
      </c>
      <c r="C53" s="48">
        <f>VLOOKUP($B$32,'Applications Approved'!$62:$112,P59,0)</f>
        <v>254.66666666666666</v>
      </c>
      <c r="D53" s="2">
        <f t="shared" ref="D53" si="9">C53/B53</f>
        <v>0.20762280046198792</v>
      </c>
      <c r="E53" s="48">
        <f>VLOOKUP($B$32,'Applications Denied'!$3:$56,'Annual (by Calendar Year)'!P59,FALSE)</f>
        <v>962.16666666666663</v>
      </c>
      <c r="F53" s="2">
        <f t="shared" ref="F53" si="10">E53/B53</f>
        <v>0.78442828996535097</v>
      </c>
      <c r="G53" s="51">
        <f t="shared" ref="G53" si="11">C53/E53</f>
        <v>0.26468040879958427</v>
      </c>
      <c r="I53">
        <v>2019</v>
      </c>
      <c r="J53" s="48">
        <f>'Applications Received'!U$3</f>
        <v>198941.16666666666</v>
      </c>
      <c r="K53" s="48">
        <f>'Applications Approved'!U$3</f>
        <v>63606.166666666664</v>
      </c>
      <c r="L53" s="2">
        <f>K53/J53</f>
        <v>0.31972350284464335</v>
      </c>
      <c r="M53" s="48">
        <f>'Applications Denied'!U$3</f>
        <v>135335</v>
      </c>
      <c r="N53" s="2">
        <f>M53/J53</f>
        <v>0.68027649715535665</v>
      </c>
      <c r="O53" s="51">
        <f>K53/M53</f>
        <v>0.46999051735816061</v>
      </c>
      <c r="P53">
        <v>15</v>
      </c>
      <c r="Q53" t="s">
        <v>24</v>
      </c>
    </row>
    <row r="54" spans="1:17">
      <c r="A54">
        <v>2020</v>
      </c>
      <c r="B54" s="48">
        <f>VLOOKUP($B$32,'Applications Received'!$2:$56,P60,0)</f>
        <v>1286.8333333333333</v>
      </c>
      <c r="C54" s="48">
        <f>VLOOKUP($B$32,'Applications Approved'!$62:$112,P60,0)</f>
        <v>246.5</v>
      </c>
      <c r="D54" s="2">
        <f t="shared" ref="D54" si="12">C54/B54</f>
        <v>0.19155549799248803</v>
      </c>
      <c r="E54" s="48">
        <f>VLOOKUP($B$32,'Applications Denied'!$3:$56,'Annual (by Calendar Year)'!P60,FALSE)</f>
        <v>1066.6666666666667</v>
      </c>
      <c r="F54" s="2">
        <f t="shared" ref="F54" si="13">E54/B54</f>
        <v>0.8289081725165135</v>
      </c>
      <c r="G54" s="51">
        <f t="shared" ref="G54" si="14">C54/E54</f>
        <v>0.23109374999999999</v>
      </c>
      <c r="I54">
        <v>2020</v>
      </c>
      <c r="J54" s="48">
        <f>'Applications Received'!V$3</f>
        <v>196477.66666666666</v>
      </c>
      <c r="K54" s="48">
        <f>'Applications Approved'!V$3</f>
        <v>63238.083333333336</v>
      </c>
      <c r="L54" s="2">
        <f>K54/J54</f>
        <v>0.32185888811790314</v>
      </c>
      <c r="M54" s="48">
        <f>'Applications Denied'!V$3</f>
        <v>133239.58333333334</v>
      </c>
      <c r="N54" s="2">
        <f>M54/J54</f>
        <v>0.67814111188209691</v>
      </c>
      <c r="O54" s="51">
        <f>K54/M54</f>
        <v>0.47461934172465015</v>
      </c>
      <c r="P54">
        <v>16</v>
      </c>
      <c r="Q54" t="s">
        <v>26</v>
      </c>
    </row>
    <row r="55" spans="1:17">
      <c r="B55" s="5"/>
      <c r="J55" s="5"/>
      <c r="P55">
        <v>17</v>
      </c>
      <c r="Q55" t="s">
        <v>28</v>
      </c>
    </row>
    <row r="56" spans="1:17">
      <c r="B56" s="5"/>
      <c r="J56" s="5"/>
      <c r="P56">
        <v>18</v>
      </c>
      <c r="Q56" t="s">
        <v>30</v>
      </c>
    </row>
    <row r="57" spans="1:17">
      <c r="B57" s="5"/>
      <c r="J57" s="5"/>
      <c r="P57">
        <v>19</v>
      </c>
      <c r="Q57" t="s">
        <v>31</v>
      </c>
    </row>
    <row r="58" spans="1:17">
      <c r="B58" s="5"/>
      <c r="J58" s="5"/>
      <c r="P58">
        <v>20</v>
      </c>
      <c r="Q58" t="s">
        <v>32</v>
      </c>
    </row>
    <row r="59" spans="1:17">
      <c r="B59" s="5"/>
      <c r="J59" s="5"/>
      <c r="P59">
        <v>21</v>
      </c>
      <c r="Q59" t="s">
        <v>33</v>
      </c>
    </row>
    <row r="60" spans="1:17">
      <c r="B60" s="5"/>
      <c r="J60" s="5"/>
      <c r="P60">
        <v>22</v>
      </c>
      <c r="Q60" t="s">
        <v>34</v>
      </c>
    </row>
    <row r="61" spans="1:17">
      <c r="B61" s="5"/>
      <c r="J61" s="5"/>
      <c r="P61">
        <v>23</v>
      </c>
      <c r="Q61" t="s">
        <v>36</v>
      </c>
    </row>
    <row r="62" spans="1:17">
      <c r="B62" s="5"/>
      <c r="J62" s="5"/>
      <c r="P62">
        <v>24</v>
      </c>
      <c r="Q62" t="s">
        <v>37</v>
      </c>
    </row>
    <row r="63" spans="1:17">
      <c r="Q63" t="s">
        <v>39</v>
      </c>
    </row>
    <row r="64" spans="1:17">
      <c r="Q64" t="s">
        <v>41</v>
      </c>
    </row>
    <row r="65" spans="17:17">
      <c r="Q65" t="s">
        <v>42</v>
      </c>
    </row>
    <row r="66" spans="17:17">
      <c r="Q66" t="s">
        <v>45</v>
      </c>
    </row>
    <row r="67" spans="17:17">
      <c r="Q67" t="s">
        <v>46</v>
      </c>
    </row>
    <row r="68" spans="17:17">
      <c r="Q68" t="s">
        <v>47</v>
      </c>
    </row>
    <row r="69" spans="17:17">
      <c r="Q69" t="s">
        <v>49</v>
      </c>
    </row>
    <row r="70" spans="17:17">
      <c r="Q70" t="s">
        <v>50</v>
      </c>
    </row>
    <row r="71" spans="17:17">
      <c r="Q71" t="s">
        <v>52</v>
      </c>
    </row>
    <row r="72" spans="17:17">
      <c r="Q72" t="s">
        <v>54</v>
      </c>
    </row>
    <row r="73" spans="17:17">
      <c r="Q73" t="s">
        <v>56</v>
      </c>
    </row>
    <row r="74" spans="17:17">
      <c r="Q74" t="s">
        <v>57</v>
      </c>
    </row>
    <row r="75" spans="17:17">
      <c r="Q75" t="s">
        <v>59</v>
      </c>
    </row>
    <row r="76" spans="17:17">
      <c r="Q76" t="s">
        <v>61</v>
      </c>
    </row>
    <row r="77" spans="17:17">
      <c r="Q77" t="s">
        <v>62</v>
      </c>
    </row>
    <row r="78" spans="17:17">
      <c r="Q78" t="s">
        <v>63</v>
      </c>
    </row>
    <row r="79" spans="17:17">
      <c r="Q79" t="s">
        <v>65</v>
      </c>
    </row>
    <row r="80" spans="17:17">
      <c r="Q80" t="s">
        <v>67</v>
      </c>
    </row>
    <row r="81" spans="17:17">
      <c r="Q81" t="s">
        <v>68</v>
      </c>
    </row>
    <row r="82" spans="17:17">
      <c r="Q82" t="s">
        <v>69</v>
      </c>
    </row>
    <row r="83" spans="17:17">
      <c r="Q83" t="s">
        <v>70</v>
      </c>
    </row>
    <row r="84" spans="17:17">
      <c r="Q84" t="s">
        <v>72</v>
      </c>
    </row>
    <row r="85" spans="17:17">
      <c r="Q85" t="s">
        <v>74</v>
      </c>
    </row>
    <row r="86" spans="17:17">
      <c r="Q86" t="s">
        <v>76</v>
      </c>
    </row>
    <row r="87" spans="17:17">
      <c r="Q87" t="s">
        <v>77</v>
      </c>
    </row>
    <row r="88" spans="17:17">
      <c r="Q88" t="s">
        <v>78</v>
      </c>
    </row>
    <row r="89" spans="17:17">
      <c r="Q89" t="s">
        <v>79</v>
      </c>
    </row>
    <row r="90" spans="17:17">
      <c r="Q90" t="s">
        <v>80</v>
      </c>
    </row>
    <row r="91" spans="17:17">
      <c r="Q91" t="s">
        <v>81</v>
      </c>
    </row>
  </sheetData>
  <phoneticPr fontId="30" type="noConversion"/>
  <dataValidations count="1">
    <dataValidation type="list" allowBlank="1" showInputMessage="1" showErrorMessage="1" sqref="B32" xr:uid="{00000000-0002-0000-0100-000000000000}">
      <formula1>$Q$41:$Q$91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FC36F-FB84-3241-8CDD-5277B736550F}">
  <dimension ref="A31:Q91"/>
  <sheetViews>
    <sheetView topLeftCell="A31" zoomScaleNormal="100" workbookViewId="0">
      <selection activeCell="B32" sqref="B32"/>
    </sheetView>
  </sheetViews>
  <sheetFormatPr defaultColWidth="8.85546875" defaultRowHeight="15"/>
  <cols>
    <col min="1" max="1" width="15.85546875" customWidth="1"/>
    <col min="2" max="2" width="20.42578125" customWidth="1"/>
    <col min="3" max="3" width="23.7109375" customWidth="1"/>
    <col min="4" max="4" width="21.140625" customWidth="1"/>
    <col min="5" max="5" width="22.140625" customWidth="1"/>
    <col min="6" max="6" width="20.28515625" customWidth="1"/>
    <col min="7" max="7" width="17.85546875" customWidth="1"/>
    <col min="9" max="9" width="11.7109375" customWidth="1"/>
    <col min="12" max="12" width="14.42578125" customWidth="1"/>
    <col min="15" max="15" width="11.7109375" customWidth="1"/>
    <col min="17" max="18" width="0" hidden="1" customWidth="1"/>
  </cols>
  <sheetData>
    <row r="31" spans="1:3" ht="15.95" thickBot="1"/>
    <row r="32" spans="1:3" ht="15.95" thickBot="1">
      <c r="A32" t="s">
        <v>82</v>
      </c>
      <c r="B32" s="49" t="s">
        <v>68</v>
      </c>
      <c r="C32" s="50" t="s">
        <v>83</v>
      </c>
    </row>
    <row r="33" spans="1:17" ht="32.1">
      <c r="A33" t="s">
        <v>85</v>
      </c>
      <c r="B33" t="s">
        <v>86</v>
      </c>
      <c r="C33" t="s">
        <v>87</v>
      </c>
      <c r="D33" t="s">
        <v>88</v>
      </c>
      <c r="E33" t="s">
        <v>89</v>
      </c>
      <c r="F33" t="s">
        <v>90</v>
      </c>
      <c r="G33" s="26" t="s">
        <v>91</v>
      </c>
    </row>
    <row r="34" spans="1:17">
      <c r="A34">
        <v>2000</v>
      </c>
      <c r="B34" s="48">
        <f>VLOOKUP($B$32,'Applications Received'!$62:$112,P40,0)</f>
        <v>3712.25</v>
      </c>
      <c r="C34" s="48">
        <f>VLOOKUP($B$32,'Applications Approved'!$62:$112,P40,0)</f>
        <v>1577.5</v>
      </c>
      <c r="D34" s="2">
        <f>C34/B34</f>
        <v>0.42494444070307763</v>
      </c>
      <c r="E34" s="48">
        <f>VLOOKUP($B$32,'Applications Denied'!$62:$112,'Annual (by Fiscal Year)'!P40,FALSE)</f>
        <v>2134.75</v>
      </c>
      <c r="F34" s="2">
        <f>E34/B34</f>
        <v>0.57505555929692231</v>
      </c>
      <c r="G34" s="51">
        <f>C34/E34</f>
        <v>0.73896240777608624</v>
      </c>
      <c r="I34" s="57"/>
      <c r="J34" s="57"/>
    </row>
    <row r="35" spans="1:17">
      <c r="A35">
        <v>2001</v>
      </c>
      <c r="B35" s="48">
        <f>VLOOKUP($B$32,'Applications Received'!$62:$112,P41,0)</f>
        <v>4178.166666666667</v>
      </c>
      <c r="C35" s="48">
        <f>VLOOKUP($B$32,'Applications Approved'!$62:$112,P41,0)</f>
        <v>1873.5</v>
      </c>
      <c r="D35" s="2">
        <f t="shared" ref="D35:D52" si="0">C35/B35</f>
        <v>0.44840240935019343</v>
      </c>
      <c r="E35" s="48">
        <f>VLOOKUP($B$32,'Applications Denied'!$62:$112,'Annual (by Fiscal Year)'!P41,FALSE)</f>
        <v>2263.8333333333335</v>
      </c>
      <c r="F35" s="2">
        <f t="shared" ref="F35:F53" si="1">E35/B35</f>
        <v>0.54182456420280023</v>
      </c>
      <c r="G35" s="51">
        <f t="shared" ref="G35:G53" si="2">C35/E35</f>
        <v>0.82757859088566588</v>
      </c>
      <c r="I35" s="57"/>
      <c r="J35" s="57"/>
    </row>
    <row r="36" spans="1:17">
      <c r="A36">
        <v>2002</v>
      </c>
      <c r="B36" s="48">
        <f>VLOOKUP($B$32,'Applications Received'!$62:$112,P42,0)</f>
        <v>4139.5</v>
      </c>
      <c r="C36" s="48">
        <f>VLOOKUP($B$32,'Applications Approved'!$62:$112,P42,0)</f>
        <v>2037.1666666666667</v>
      </c>
      <c r="D36" s="2">
        <f t="shared" si="0"/>
        <v>0.49212867898699525</v>
      </c>
      <c r="E36" s="48">
        <f>VLOOKUP($B$32,'Applications Denied'!$62:$112,'Annual (by Fiscal Year)'!P42,FALSE)</f>
        <v>2102.3333333333335</v>
      </c>
      <c r="F36" s="2">
        <f t="shared" si="1"/>
        <v>0.50787132101300481</v>
      </c>
      <c r="G36" s="51">
        <f t="shared" si="2"/>
        <v>0.96900269541778972</v>
      </c>
      <c r="I36" s="57"/>
      <c r="J36" s="57"/>
    </row>
    <row r="37" spans="1:17">
      <c r="A37">
        <v>2003</v>
      </c>
      <c r="B37" s="48">
        <f>VLOOKUP($B$32,'Applications Received'!$62:$112,P43,0)</f>
        <v>3958</v>
      </c>
      <c r="C37" s="48">
        <f>VLOOKUP($B$32,'Applications Approved'!$62:$112,P43,0)</f>
        <v>1967</v>
      </c>
      <c r="D37" s="2">
        <f t="shared" si="0"/>
        <v>0.49696816574027286</v>
      </c>
      <c r="E37" s="48">
        <f>VLOOKUP($B$32,'Applications Denied'!$62:$112,'Annual (by Fiscal Year)'!P43,FALSE)</f>
        <v>1991</v>
      </c>
      <c r="F37" s="2">
        <f t="shared" si="1"/>
        <v>0.50303183425972708</v>
      </c>
      <c r="G37" s="51">
        <f t="shared" si="2"/>
        <v>0.98794575590155698</v>
      </c>
      <c r="I37" s="57"/>
      <c r="J37" s="57"/>
    </row>
    <row r="38" spans="1:17">
      <c r="A38">
        <v>2004</v>
      </c>
      <c r="B38" s="48">
        <f>VLOOKUP($B$32,'Applications Received'!$62:$112,P44,0)</f>
        <v>3751.3333333333335</v>
      </c>
      <c r="C38" s="48">
        <f>VLOOKUP($B$32,'Applications Approved'!$62:$112,P44,0)</f>
        <v>1753.0833333333333</v>
      </c>
      <c r="D38" s="2">
        <f t="shared" si="0"/>
        <v>0.467322729696108</v>
      </c>
      <c r="E38" s="48">
        <f>VLOOKUP($B$32,'Applications Denied'!$62:$112,'Annual (by Fiscal Year)'!P44,FALSE)</f>
        <v>2057.5833333333335</v>
      </c>
      <c r="F38" s="2">
        <f t="shared" si="1"/>
        <v>0.54849386884663232</v>
      </c>
      <c r="G38" s="51">
        <f t="shared" si="2"/>
        <v>0.8520108541573852</v>
      </c>
      <c r="I38" s="57"/>
      <c r="J38" s="57"/>
    </row>
    <row r="39" spans="1:17">
      <c r="A39">
        <v>2005</v>
      </c>
      <c r="B39" s="48">
        <f>VLOOKUP($B$32,'Applications Received'!$62:$112,P45,0)</f>
        <v>3751.3333333333335</v>
      </c>
      <c r="C39" s="48">
        <f>VLOOKUP($B$32,'Applications Approved'!$62:$112,P45,0)</f>
        <v>1658.25</v>
      </c>
      <c r="D39" s="2">
        <f t="shared" si="0"/>
        <v>0.44204282921627863</v>
      </c>
      <c r="E39" s="48">
        <f>VLOOKUP($B$32,'Applications Denied'!$62:$112,'Annual (by Fiscal Year)'!P45,FALSE)</f>
        <v>2093.0833333333335</v>
      </c>
      <c r="F39" s="2">
        <f t="shared" si="1"/>
        <v>0.55795717078372131</v>
      </c>
      <c r="G39" s="51">
        <f t="shared" si="2"/>
        <v>0.79225225942588684</v>
      </c>
      <c r="I39" s="57"/>
      <c r="J39" s="57"/>
    </row>
    <row r="40" spans="1:17">
      <c r="A40">
        <v>2006</v>
      </c>
      <c r="B40" s="48">
        <f>VLOOKUP($B$32,'Applications Received'!$62:$112,P46,0)</f>
        <v>3685.8333333333335</v>
      </c>
      <c r="C40" s="48">
        <f>VLOOKUP($B$32,'Applications Approved'!$62:$112,P46,0)</f>
        <v>1536.5833333333333</v>
      </c>
      <c r="D40" s="2">
        <f t="shared" si="0"/>
        <v>0.4168889893737282</v>
      </c>
      <c r="E40" s="48">
        <f>VLOOKUP($B$32,'Applications Denied'!$62:$112,'Annual (by Fiscal Year)'!P46,FALSE)</f>
        <v>2149.25</v>
      </c>
      <c r="F40" s="2">
        <f t="shared" si="1"/>
        <v>0.58311101062627169</v>
      </c>
      <c r="G40" s="51">
        <f t="shared" si="2"/>
        <v>0.7149393199178008</v>
      </c>
      <c r="I40" s="57"/>
      <c r="J40" s="57"/>
      <c r="P40">
        <v>2</v>
      </c>
      <c r="Q40" t="s">
        <v>84</v>
      </c>
    </row>
    <row r="41" spans="1:17">
      <c r="A41">
        <v>2007</v>
      </c>
      <c r="B41" s="48">
        <f>VLOOKUP($B$32,'Applications Received'!$62:$112,P47,0)</f>
        <v>3768.4166666666665</v>
      </c>
      <c r="C41" s="48">
        <f>VLOOKUP($B$32,'Applications Approved'!$62:$112,P47,0)</f>
        <v>1505.4166666666667</v>
      </c>
      <c r="D41" s="2">
        <f t="shared" si="0"/>
        <v>0.39948254129718497</v>
      </c>
      <c r="E41" s="48">
        <f>VLOOKUP($B$32,'Applications Denied'!$62:$112,'Annual (by Fiscal Year)'!P47,FALSE)</f>
        <v>2263</v>
      </c>
      <c r="F41" s="2">
        <f t="shared" si="1"/>
        <v>0.60051745870281514</v>
      </c>
      <c r="G41" s="51">
        <f t="shared" si="2"/>
        <v>0.66523051995875682</v>
      </c>
      <c r="I41" s="57"/>
      <c r="J41" s="57"/>
      <c r="P41">
        <v>3</v>
      </c>
      <c r="Q41" t="s">
        <v>3</v>
      </c>
    </row>
    <row r="42" spans="1:17">
      <c r="A42">
        <v>2008</v>
      </c>
      <c r="B42" s="48">
        <f>VLOOKUP($B$32,'Applications Received'!$62:$112,P48,0)</f>
        <v>4313.75</v>
      </c>
      <c r="C42" s="48">
        <f>VLOOKUP($B$32,'Applications Approved'!$62:$112,P48,0)</f>
        <v>1888.0833333333333</v>
      </c>
      <c r="D42" s="2">
        <f t="shared" si="0"/>
        <v>0.4376895585820535</v>
      </c>
      <c r="E42" s="48">
        <f>VLOOKUP($B$32,'Applications Denied'!$62:$112,'Annual (by Fiscal Year)'!P48,FALSE)</f>
        <v>2425.6666666666665</v>
      </c>
      <c r="F42" s="2">
        <f t="shared" si="1"/>
        <v>0.5623104414179465</v>
      </c>
      <c r="G42" s="51">
        <f t="shared" si="2"/>
        <v>0.77837707846640103</v>
      </c>
      <c r="I42" s="57"/>
      <c r="J42" s="57"/>
      <c r="P42">
        <v>4</v>
      </c>
      <c r="Q42" t="s">
        <v>5</v>
      </c>
    </row>
    <row r="43" spans="1:17">
      <c r="A43">
        <v>2009</v>
      </c>
      <c r="B43" s="48">
        <f>VLOOKUP($B$32,'Applications Received'!$62:$112,P49,0)</f>
        <v>5620.333333333333</v>
      </c>
      <c r="C43" s="48">
        <f>VLOOKUP($B$32,'Applications Approved'!$62:$112,P49,0)</f>
        <v>2860.4166666666665</v>
      </c>
      <c r="D43" s="2">
        <f t="shared" si="0"/>
        <v>0.50894075084514556</v>
      </c>
      <c r="E43" s="48">
        <f>VLOOKUP($B$32,'Applications Denied'!$62:$112,'Annual (by Fiscal Year)'!P49,FALSE)</f>
        <v>2759.9166666666665</v>
      </c>
      <c r="F43" s="2">
        <f t="shared" si="1"/>
        <v>0.49105924915485438</v>
      </c>
      <c r="G43" s="51">
        <f t="shared" si="2"/>
        <v>1.0364141429390985</v>
      </c>
      <c r="I43" s="57"/>
      <c r="J43" s="57"/>
      <c r="P43">
        <v>5</v>
      </c>
      <c r="Q43" t="s">
        <v>6</v>
      </c>
    </row>
    <row r="44" spans="1:17">
      <c r="A44">
        <v>2010</v>
      </c>
      <c r="B44" s="48">
        <f>VLOOKUP($B$32,'Applications Received'!$62:$112,P50,0)</f>
        <v>6231.166666666667</v>
      </c>
      <c r="C44" s="48">
        <f>VLOOKUP($B$32,'Applications Approved'!$62:$112,P50,0)</f>
        <v>3033.5833333333335</v>
      </c>
      <c r="D44" s="2">
        <f t="shared" si="0"/>
        <v>0.48684034557466499</v>
      </c>
      <c r="E44" s="48">
        <f>VLOOKUP($B$32,'Applications Denied'!$62:$112,'Annual (by Fiscal Year)'!P50,FALSE)</f>
        <v>3197.5833333333335</v>
      </c>
      <c r="F44" s="2">
        <f t="shared" si="1"/>
        <v>0.51315965442533495</v>
      </c>
      <c r="G44" s="51">
        <f t="shared" si="2"/>
        <v>0.9487112663209194</v>
      </c>
      <c r="I44" s="57"/>
      <c r="J44" s="57"/>
      <c r="P44">
        <v>6</v>
      </c>
      <c r="Q44" t="s">
        <v>8</v>
      </c>
    </row>
    <row r="45" spans="1:17">
      <c r="A45">
        <v>2011</v>
      </c>
      <c r="B45" s="48">
        <f>VLOOKUP($B$32,'Applications Received'!$62:$112,P51,0)</f>
        <v>5990.916666666667</v>
      </c>
      <c r="C45" s="48">
        <f>VLOOKUP($B$32,'Applications Approved'!$62:$112,P51,0)</f>
        <v>2619.8333333333335</v>
      </c>
      <c r="D45" s="2">
        <f t="shared" si="0"/>
        <v>0.43730091388351811</v>
      </c>
      <c r="E45" s="48">
        <f>VLOOKUP($B$32,'Applications Denied'!$62:$112,'Annual (by Fiscal Year)'!P51,FALSE)</f>
        <v>3371.0833333333335</v>
      </c>
      <c r="F45" s="2">
        <f t="shared" si="1"/>
        <v>0.56269908611648189</v>
      </c>
      <c r="G45" s="51">
        <f t="shared" si="2"/>
        <v>0.77714878995377357</v>
      </c>
      <c r="I45" s="57"/>
      <c r="J45" s="57"/>
      <c r="P45">
        <v>7</v>
      </c>
      <c r="Q45" t="s">
        <v>10</v>
      </c>
    </row>
    <row r="46" spans="1:17">
      <c r="A46">
        <v>2012</v>
      </c>
      <c r="B46" s="48">
        <f>VLOOKUP($B$32,'Applications Received'!$62:$112,P52,0)</f>
        <v>5436.25</v>
      </c>
      <c r="C46" s="48">
        <f>VLOOKUP($B$32,'Applications Approved'!$62:$112,P52,0)</f>
        <v>1622.3333333333333</v>
      </c>
      <c r="D46" s="2">
        <f t="shared" si="0"/>
        <v>0.29842875756878973</v>
      </c>
      <c r="E46" s="48">
        <f>VLOOKUP($B$32,'Applications Denied'!$62:$112,'Annual (by Fiscal Year)'!P52,FALSE)</f>
        <v>3813.9166666666665</v>
      </c>
      <c r="F46" s="2">
        <f t="shared" si="1"/>
        <v>0.70157124243121016</v>
      </c>
      <c r="G46" s="51">
        <f t="shared" si="2"/>
        <v>0.42537199292066336</v>
      </c>
      <c r="I46" s="57"/>
      <c r="J46" s="57"/>
      <c r="P46">
        <v>8</v>
      </c>
      <c r="Q46" t="s">
        <v>12</v>
      </c>
    </row>
    <row r="47" spans="1:17">
      <c r="A47">
        <v>2013</v>
      </c>
      <c r="B47" s="48">
        <f>VLOOKUP($B$32,'Applications Received'!$62:$112,P53,0)</f>
        <v>5409</v>
      </c>
      <c r="C47" s="48">
        <f>VLOOKUP($B$32,'Applications Approved'!$62:$112,P53,0)</f>
        <v>1588.3333333333333</v>
      </c>
      <c r="D47" s="2">
        <f t="shared" si="0"/>
        <v>0.29364639181610896</v>
      </c>
      <c r="E47" s="48">
        <f>VLOOKUP($B$32,'Applications Denied'!$62:$112,'Annual (by Fiscal Year)'!P53,FALSE)</f>
        <v>3820.6666666666665</v>
      </c>
      <c r="F47" s="2">
        <f t="shared" si="1"/>
        <v>0.70635360818389104</v>
      </c>
      <c r="G47" s="51">
        <f t="shared" si="2"/>
        <v>0.4157215145698831</v>
      </c>
      <c r="I47" s="57"/>
      <c r="J47" s="57"/>
      <c r="P47">
        <v>9</v>
      </c>
      <c r="Q47" t="s">
        <v>15</v>
      </c>
    </row>
    <row r="48" spans="1:17">
      <c r="A48">
        <v>2014</v>
      </c>
      <c r="B48" s="48">
        <f>VLOOKUP($B$32,'Applications Received'!$62:$112,P54,0)</f>
        <v>4919.666666666667</v>
      </c>
      <c r="C48" s="48">
        <f>VLOOKUP($B$32,'Applications Approved'!$62:$112,P54,0)</f>
        <v>1163.75</v>
      </c>
      <c r="D48" s="2">
        <f t="shared" si="0"/>
        <v>0.23655057930754114</v>
      </c>
      <c r="E48" s="48">
        <f>VLOOKUP($B$32,'Applications Denied'!$62:$112,'Annual (by Fiscal Year)'!P54,FALSE)</f>
        <v>3755.9166666666665</v>
      </c>
      <c r="F48" s="2">
        <f t="shared" si="1"/>
        <v>0.7634494206924588</v>
      </c>
      <c r="G48" s="51">
        <f>C48/E48</f>
        <v>0.30984446761775863</v>
      </c>
      <c r="I48" s="57"/>
      <c r="J48" s="57"/>
      <c r="P48">
        <v>10</v>
      </c>
      <c r="Q48" t="s">
        <v>16</v>
      </c>
    </row>
    <row r="49" spans="1:17">
      <c r="A49">
        <v>2015</v>
      </c>
      <c r="B49" s="48">
        <f>VLOOKUP($B$32,'Applications Received'!$62:$112,P55,0)</f>
        <v>4709.166666666667</v>
      </c>
      <c r="C49" s="48">
        <f>VLOOKUP($B$32,'Applications Approved'!$62:$112,P55,0)</f>
        <v>1115.5833333333333</v>
      </c>
      <c r="D49" s="2">
        <f t="shared" si="0"/>
        <v>0.23689612457972037</v>
      </c>
      <c r="E49" s="48">
        <f>VLOOKUP($B$32,'Applications Denied'!$62:$112,'Annual (by Fiscal Year)'!P55,FALSE)</f>
        <v>3593.5833333333335</v>
      </c>
      <c r="F49" s="2">
        <f t="shared" si="1"/>
        <v>0.76310387542027958</v>
      </c>
      <c r="G49" s="51">
        <f t="shared" si="2"/>
        <v>0.31043758551121209</v>
      </c>
      <c r="I49" s="57"/>
      <c r="J49" s="57"/>
      <c r="P49">
        <v>11</v>
      </c>
      <c r="Q49" t="s">
        <v>17</v>
      </c>
    </row>
    <row r="50" spans="1:17">
      <c r="A50">
        <v>2016</v>
      </c>
      <c r="B50" s="48">
        <f>VLOOKUP($B$32,'Applications Received'!$62:$112,P56,0)</f>
        <v>4373.583333333333</v>
      </c>
      <c r="C50" s="48">
        <f>VLOOKUP($B$32,'Applications Approved'!$62:$112,P56,0)</f>
        <v>1698.75</v>
      </c>
      <c r="D50" s="2">
        <f t="shared" si="0"/>
        <v>0.38841148562391636</v>
      </c>
      <c r="E50" s="48">
        <f>VLOOKUP($B$32,'Applications Denied'!$62:$112,'Annual (by Fiscal Year)'!P56,FALSE)</f>
        <v>2674.8333333333335</v>
      </c>
      <c r="F50" s="2">
        <f t="shared" si="1"/>
        <v>0.61158851437608375</v>
      </c>
      <c r="G50" s="51">
        <f t="shared" si="2"/>
        <v>0.63508629821172657</v>
      </c>
      <c r="I50" s="57"/>
      <c r="J50" s="57"/>
      <c r="P50">
        <v>12</v>
      </c>
      <c r="Q50" t="s">
        <v>19</v>
      </c>
    </row>
    <row r="51" spans="1:17">
      <c r="A51">
        <v>2017</v>
      </c>
      <c r="B51" s="48">
        <f>VLOOKUP($B$32,'Applications Received'!$62:$112,P57,0)</f>
        <v>3895.3333333333335</v>
      </c>
      <c r="C51" s="48">
        <f>VLOOKUP($B$32,'Applications Approved'!$62:$112,P57,0)</f>
        <v>869.16666666666663</v>
      </c>
      <c r="D51" s="2">
        <f t="shared" si="0"/>
        <v>0.22313024131439327</v>
      </c>
      <c r="E51" s="48">
        <f>VLOOKUP($B$32,'Applications Denied'!$62:$112,'Annual (by Fiscal Year)'!P57,FALSE)</f>
        <v>3026.1666666666665</v>
      </c>
      <c r="F51" s="2">
        <f t="shared" si="1"/>
        <v>0.77686975868560659</v>
      </c>
      <c r="G51" s="51">
        <f t="shared" si="2"/>
        <v>0.28721705127499036</v>
      </c>
      <c r="I51" s="57"/>
      <c r="J51" s="57"/>
      <c r="P51">
        <v>13</v>
      </c>
      <c r="Q51" t="s">
        <v>21</v>
      </c>
    </row>
    <row r="52" spans="1:17">
      <c r="A52">
        <v>2018</v>
      </c>
      <c r="B52" s="48">
        <f>VLOOKUP($B$32,'Applications Received'!$62:$112,P58,0)</f>
        <v>3630.8333333333335</v>
      </c>
      <c r="C52" s="48">
        <f>VLOOKUP($B$32,'Applications Approved'!$62:$112,P58,0)</f>
        <v>778.58333333333337</v>
      </c>
      <c r="D52" s="2">
        <f t="shared" si="0"/>
        <v>0.21443653890291486</v>
      </c>
      <c r="E52" s="48">
        <f>VLOOKUP($B$32,'Applications Denied'!$62:$112,'Annual (by Fiscal Year)'!P58,FALSE)</f>
        <v>2852.25</v>
      </c>
      <c r="F52" s="2">
        <f t="shared" si="1"/>
        <v>0.78556346109708508</v>
      </c>
      <c r="G52" s="51">
        <f t="shared" si="2"/>
        <v>0.27297163058404184</v>
      </c>
      <c r="I52" s="57"/>
      <c r="J52" s="57"/>
      <c r="P52">
        <v>14</v>
      </c>
      <c r="Q52" t="s">
        <v>22</v>
      </c>
    </row>
    <row r="53" spans="1:17">
      <c r="A53">
        <v>2019</v>
      </c>
      <c r="B53" s="48">
        <f>VLOOKUP($B$32,'Applications Received'!$62:$112,P59,0)</f>
        <v>3720.6666666666665</v>
      </c>
      <c r="C53" s="48">
        <f>VLOOKUP($B$32,'Applications Approved'!$62:$112,P59,0)</f>
        <v>992.58333333333337</v>
      </c>
      <c r="D53" s="2">
        <f>C53/B53</f>
        <v>0.2667756674431106</v>
      </c>
      <c r="E53" s="48">
        <f>VLOOKUP($B$32,'Applications Denied'!$62:$112,'Annual (by Fiscal Year)'!P59,FALSE)</f>
        <v>2728.0833333333335</v>
      </c>
      <c r="F53" s="2">
        <f t="shared" si="1"/>
        <v>0.73322433255688957</v>
      </c>
      <c r="G53" s="51">
        <f t="shared" si="2"/>
        <v>0.36383908116198793</v>
      </c>
      <c r="I53" s="57"/>
      <c r="J53" s="57"/>
      <c r="P53">
        <v>15</v>
      </c>
      <c r="Q53" t="s">
        <v>24</v>
      </c>
    </row>
    <row r="54" spans="1:17">
      <c r="A54">
        <v>2020</v>
      </c>
      <c r="B54" s="48">
        <f>VLOOKUP($B$32,'Applications Received'!$62:$112,P60,0)</f>
        <v>3344.5</v>
      </c>
      <c r="C54" s="48">
        <f>VLOOKUP($B$32,'Applications Approved'!$62:$112,P60,0)</f>
        <v>684.75</v>
      </c>
      <c r="D54" s="2">
        <f t="shared" ref="D54" si="3">C54/B54</f>
        <v>0.20473912393481836</v>
      </c>
      <c r="E54" s="48">
        <f>VLOOKUP($B$32,'Applications Denied'!$62:$112,'Annual (by Fiscal Year)'!P60,FALSE)</f>
        <v>2659.75</v>
      </c>
      <c r="F54" s="2">
        <f t="shared" ref="F54" si="4">E54/B54</f>
        <v>0.79526087606518159</v>
      </c>
      <c r="G54" s="51">
        <f t="shared" ref="G54" si="5">C54/E54</f>
        <v>0.25744900836544787</v>
      </c>
      <c r="P54">
        <v>16</v>
      </c>
      <c r="Q54" t="s">
        <v>26</v>
      </c>
    </row>
    <row r="55" spans="1:17">
      <c r="B55" s="5"/>
      <c r="P55">
        <v>17</v>
      </c>
      <c r="Q55" t="s">
        <v>28</v>
      </c>
    </row>
    <row r="56" spans="1:17">
      <c r="B56" s="5"/>
      <c r="P56">
        <v>18</v>
      </c>
      <c r="Q56" t="s">
        <v>30</v>
      </c>
    </row>
    <row r="57" spans="1:17">
      <c r="B57" s="5"/>
      <c r="P57">
        <v>19</v>
      </c>
      <c r="Q57" t="s">
        <v>31</v>
      </c>
    </row>
    <row r="58" spans="1:17">
      <c r="B58" s="5"/>
      <c r="P58">
        <v>20</v>
      </c>
      <c r="Q58" t="s">
        <v>32</v>
      </c>
    </row>
    <row r="59" spans="1:17">
      <c r="B59" s="5"/>
      <c r="P59">
        <v>21</v>
      </c>
      <c r="Q59" t="s">
        <v>33</v>
      </c>
    </row>
    <row r="60" spans="1:17">
      <c r="B60" s="5"/>
      <c r="P60">
        <v>22</v>
      </c>
      <c r="Q60" t="s">
        <v>34</v>
      </c>
    </row>
    <row r="61" spans="1:17">
      <c r="B61" s="5"/>
      <c r="P61">
        <v>23</v>
      </c>
      <c r="Q61" t="s">
        <v>36</v>
      </c>
    </row>
    <row r="62" spans="1:17">
      <c r="B62" s="5"/>
      <c r="P62">
        <v>24</v>
      </c>
      <c r="Q62" t="s">
        <v>37</v>
      </c>
    </row>
    <row r="63" spans="1:17">
      <c r="P63">
        <v>25</v>
      </c>
      <c r="Q63" t="s">
        <v>39</v>
      </c>
    </row>
    <row r="64" spans="1:17">
      <c r="Q64" t="s">
        <v>41</v>
      </c>
    </row>
    <row r="65" spans="17:17">
      <c r="Q65" t="s">
        <v>42</v>
      </c>
    </row>
    <row r="66" spans="17:17">
      <c r="Q66" t="s">
        <v>45</v>
      </c>
    </row>
    <row r="67" spans="17:17">
      <c r="Q67" t="s">
        <v>46</v>
      </c>
    </row>
    <row r="68" spans="17:17">
      <c r="Q68" t="s">
        <v>47</v>
      </c>
    </row>
    <row r="69" spans="17:17">
      <c r="Q69" t="s">
        <v>49</v>
      </c>
    </row>
    <row r="70" spans="17:17">
      <c r="Q70" t="s">
        <v>50</v>
      </c>
    </row>
    <row r="71" spans="17:17">
      <c r="Q71" t="s">
        <v>52</v>
      </c>
    </row>
    <row r="72" spans="17:17">
      <c r="Q72" t="s">
        <v>54</v>
      </c>
    </row>
    <row r="73" spans="17:17">
      <c r="Q73" t="s">
        <v>56</v>
      </c>
    </row>
    <row r="74" spans="17:17">
      <c r="Q74" t="s">
        <v>57</v>
      </c>
    </row>
    <row r="75" spans="17:17">
      <c r="Q75" t="s">
        <v>59</v>
      </c>
    </row>
    <row r="76" spans="17:17">
      <c r="Q76" t="s">
        <v>61</v>
      </c>
    </row>
    <row r="77" spans="17:17">
      <c r="Q77" t="s">
        <v>62</v>
      </c>
    </row>
    <row r="78" spans="17:17">
      <c r="Q78" t="s">
        <v>63</v>
      </c>
    </row>
    <row r="79" spans="17:17">
      <c r="Q79" t="s">
        <v>65</v>
      </c>
    </row>
    <row r="80" spans="17:17">
      <c r="Q80" t="s">
        <v>67</v>
      </c>
    </row>
    <row r="81" spans="17:17">
      <c r="Q81" t="s">
        <v>68</v>
      </c>
    </row>
    <row r="82" spans="17:17">
      <c r="Q82" t="s">
        <v>69</v>
      </c>
    </row>
    <row r="83" spans="17:17">
      <c r="Q83" t="s">
        <v>70</v>
      </c>
    </row>
    <row r="84" spans="17:17">
      <c r="Q84" t="s">
        <v>72</v>
      </c>
    </row>
    <row r="85" spans="17:17">
      <c r="Q85" t="s">
        <v>74</v>
      </c>
    </row>
    <row r="86" spans="17:17">
      <c r="Q86" t="s">
        <v>76</v>
      </c>
    </row>
    <row r="87" spans="17:17">
      <c r="Q87" t="s">
        <v>77</v>
      </c>
    </row>
    <row r="88" spans="17:17">
      <c r="Q88" t="s">
        <v>78</v>
      </c>
    </row>
    <row r="89" spans="17:17">
      <c r="Q89" t="s">
        <v>79</v>
      </c>
    </row>
    <row r="90" spans="17:17">
      <c r="Q90" t="s">
        <v>80</v>
      </c>
    </row>
    <row r="91" spans="17:17">
      <c r="Q91" t="s">
        <v>81</v>
      </c>
    </row>
  </sheetData>
  <dataValidations count="1">
    <dataValidation type="list" allowBlank="1" showInputMessage="1" showErrorMessage="1" sqref="B32" xr:uid="{760778F8-F475-A440-B0FC-58D2972F9D45}">
      <formula1>$Q$40:$Q$91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49"/>
  <sheetViews>
    <sheetView workbookViewId="0">
      <pane xSplit="1" topLeftCell="O1" activePane="topRight" state="frozen"/>
      <selection pane="topRight" activeCell="V1" sqref="V1"/>
    </sheetView>
  </sheetViews>
  <sheetFormatPr defaultColWidth="8.85546875" defaultRowHeight="15"/>
  <cols>
    <col min="1" max="1" width="18.42578125" customWidth="1"/>
    <col min="2" max="11" width="13.140625" customWidth="1"/>
    <col min="12" max="13" width="12" customWidth="1"/>
    <col min="14" max="15" width="11.42578125" customWidth="1"/>
    <col min="16" max="16" width="12" customWidth="1"/>
    <col min="17" max="17" width="12.140625" customWidth="1"/>
    <col min="18" max="18" width="13.42578125" customWidth="1"/>
    <col min="19" max="19" width="15" customWidth="1"/>
    <col min="20" max="22" width="17.140625" customWidth="1"/>
  </cols>
  <sheetData>
    <row r="1" spans="1:26" ht="15.95">
      <c r="A1" s="121" t="s">
        <v>92</v>
      </c>
      <c r="B1" s="121"/>
      <c r="C1" s="121"/>
      <c r="D1" s="121"/>
      <c r="E1" s="121"/>
      <c r="F1" s="121"/>
      <c r="G1" s="121"/>
      <c r="H1" s="121"/>
      <c r="I1" s="121"/>
      <c r="J1" s="121"/>
      <c r="K1" s="121"/>
    </row>
    <row r="2" spans="1:26">
      <c r="A2" s="122" t="s">
        <v>93</v>
      </c>
      <c r="B2" s="122"/>
      <c r="C2" s="122"/>
      <c r="D2" s="122"/>
      <c r="E2" s="122"/>
      <c r="F2" s="122"/>
      <c r="G2" s="122"/>
      <c r="H2" s="122"/>
      <c r="I2" s="122"/>
      <c r="J2" s="122"/>
      <c r="K2" s="122"/>
    </row>
    <row r="3" spans="1:26" s="30" customFormat="1" ht="15.95">
      <c r="A3" s="42" t="s">
        <v>84</v>
      </c>
      <c r="B3" s="79">
        <f>'Applications Approved'!B3/'Applications Received'!B3</f>
        <v>0.54717869120863549</v>
      </c>
      <c r="C3" s="79">
        <f>'Applications Approved'!C3/'Applications Received'!C3</f>
        <v>0.5560869813333581</v>
      </c>
      <c r="D3" s="79">
        <f>'Applications Approved'!D3/'Applications Received'!D3</f>
        <v>0.52862749242407081</v>
      </c>
      <c r="E3" s="79">
        <f>'Applications Approved'!E3/'Applications Received'!E3</f>
        <v>0.51424486756957988</v>
      </c>
      <c r="F3" s="79">
        <f>'Applications Approved'!F3/'Applications Received'!F3</f>
        <v>0.51376766621363656</v>
      </c>
      <c r="G3" s="79">
        <f>'Applications Approved'!G3/'Applications Received'!G3</f>
        <v>0.47317037885758262</v>
      </c>
      <c r="H3" s="79">
        <f>'Applications Approved'!H3/'Applications Received'!H3</f>
        <v>0.46623565613090545</v>
      </c>
      <c r="I3" s="79">
        <f>'Applications Approved'!I3/'Applications Received'!I3</f>
        <v>0.4587940970002452</v>
      </c>
      <c r="J3" s="79">
        <f>'Applications Approved'!J3/'Applications Received'!J3</f>
        <v>0.45586181422379785</v>
      </c>
      <c r="K3" s="79">
        <f>'Applications Approved'!K3/'Applications Received'!K3</f>
        <v>0.43942938914318902</v>
      </c>
      <c r="L3" s="79">
        <f>'Applications Approved'!L3/'Applications Received'!L3</f>
        <v>0.43005756494942038</v>
      </c>
      <c r="M3" s="79">
        <f>'Applications Approved'!M3/'Applications Received'!M3</f>
        <v>0.44048094354797113</v>
      </c>
      <c r="N3" s="79">
        <f>'Applications Approved'!N3/'Applications Received'!N3</f>
        <v>0.37394552045615653</v>
      </c>
      <c r="O3" s="79">
        <f>'Applications Approved'!O3/'Applications Received'!O3</f>
        <v>0.38043204250615681</v>
      </c>
      <c r="P3" s="79">
        <f>'Applications Approved'!P3/'Applications Received'!P3</f>
        <v>0.383400041412508</v>
      </c>
      <c r="Q3" s="79">
        <f>'Applications Approved'!Q3/'Applications Received'!Q3</f>
        <v>0.35088011612862507</v>
      </c>
      <c r="R3" s="79">
        <f>'Applications Approved'!R3/'Applications Received'!R3</f>
        <v>0.34118371934588815</v>
      </c>
      <c r="S3" s="79">
        <f>'Applications Approved'!S3/'Applications Received'!S3</f>
        <v>0.34668097255017344</v>
      </c>
      <c r="T3" s="79">
        <f>'Applications Approved'!T3/'Applications Received'!T3</f>
        <v>0.325220314843092</v>
      </c>
      <c r="U3" s="79">
        <f>'Applications Approved'!U3/'Applications Received'!U3</f>
        <v>0.31972350284464335</v>
      </c>
      <c r="V3" s="79"/>
      <c r="W3" s="79">
        <f>(U3-B3)/B3</f>
        <v>-0.4156872188527258</v>
      </c>
      <c r="X3" s="81">
        <f>(U3-H3)/H3</f>
        <v>-0.31424484884340492</v>
      </c>
      <c r="Y3" s="81">
        <f>(U3-L3)/L3</f>
        <v>-0.25655649637916161</v>
      </c>
    </row>
    <row r="4" spans="1:26" ht="60.95">
      <c r="A4" s="1" t="s">
        <v>0</v>
      </c>
      <c r="B4" s="1" t="s">
        <v>94</v>
      </c>
      <c r="C4" s="1" t="s">
        <v>95</v>
      </c>
      <c r="D4" s="1" t="s">
        <v>96</v>
      </c>
      <c r="E4" s="1" t="s">
        <v>97</v>
      </c>
      <c r="F4" s="1" t="s">
        <v>98</v>
      </c>
      <c r="G4" s="1" t="s">
        <v>99</v>
      </c>
      <c r="H4" s="1" t="s">
        <v>100</v>
      </c>
      <c r="I4" s="1" t="s">
        <v>101</v>
      </c>
      <c r="J4" s="1" t="s">
        <v>102</v>
      </c>
      <c r="K4" s="1" t="s">
        <v>103</v>
      </c>
      <c r="L4" s="1" t="s">
        <v>104</v>
      </c>
      <c r="M4" s="1" t="s">
        <v>105</v>
      </c>
      <c r="N4" s="1" t="s">
        <v>106</v>
      </c>
      <c r="O4" s="1" t="s">
        <v>107</v>
      </c>
      <c r="P4" s="1" t="s">
        <v>108</v>
      </c>
      <c r="Q4" s="1" t="s">
        <v>109</v>
      </c>
      <c r="R4" s="1" t="s">
        <v>110</v>
      </c>
      <c r="S4" s="1" t="s">
        <v>111</v>
      </c>
      <c r="T4" s="1" t="s">
        <v>112</v>
      </c>
      <c r="U4" s="1" t="s">
        <v>113</v>
      </c>
      <c r="V4" s="1" t="s">
        <v>114</v>
      </c>
      <c r="W4" s="27" t="s">
        <v>115</v>
      </c>
      <c r="X4" s="4" t="s">
        <v>116</v>
      </c>
      <c r="Y4" s="4" t="s">
        <v>117</v>
      </c>
      <c r="Z4" s="4" t="s">
        <v>118</v>
      </c>
    </row>
    <row r="5" spans="1:26" s="31" customFormat="1" ht="14.1">
      <c r="A5" s="83"/>
      <c r="B5" s="79"/>
      <c r="W5" s="79"/>
      <c r="X5" s="81"/>
      <c r="Y5" s="81"/>
    </row>
    <row r="6" spans="1:26" s="30" customFormat="1">
      <c r="A6" s="32" t="s">
        <v>3</v>
      </c>
      <c r="B6" s="79" cm="1">
        <f t="array" ref="B6">_xlfn.XLOOKUP('% Approved '!$A6,'Applications Approved'!$A$6:$A$56,_xlfn.XLOOKUP('% Approved '!B$4,'Applications Approved'!$B$4:$U$4,'Applications Approved'!$B$6:$U$56))/_xlfn.XLOOKUP('% Approved '!$A6,'Applications Received'!$A$6:$A$56,_xlfn.XLOOKUP('% Approved '!B$4,'Applications Received'!$B$4:$U$4,'Applications Received'!$B$6:$U$56))</f>
        <v>0.94136451343489891</v>
      </c>
      <c r="C6" s="79" cm="1">
        <f t="array" ref="C6">_xlfn.XLOOKUP('% Approved '!$A6,'Applications Approved'!$A$6:$A$56,_xlfn.XLOOKUP('% Approved '!C$4,'Applications Approved'!$B$4:$U$4,'Applications Approved'!$B$6:$U$56))/_xlfn.XLOOKUP('% Approved '!$A6,'Applications Approved'!$A$6:$A$56,_xlfn.XLOOKUP('% Approved '!C$4,'Applications Received'!$B$4:$U$4,'Applications Received'!$B$6:$U$56))</f>
        <v>0.9491952043452343</v>
      </c>
      <c r="D6" s="79" cm="1">
        <f t="array" ref="D6">_xlfn.XLOOKUP('% Approved '!$A6,'Applications Approved'!$A$6:$A$56,_xlfn.XLOOKUP('% Approved '!D$4,'Applications Approved'!$B$4:$U$4,'Applications Approved'!$B$6:$U$56))/_xlfn.XLOOKUP('% Approved '!$A6,'Applications Approved'!$A$6:$A$56,_xlfn.XLOOKUP('% Approved '!D$4,'Applications Received'!$B$4:$U$4,'Applications Received'!$B$6:$U$56))</f>
        <v>0.96585512173174015</v>
      </c>
      <c r="E6" s="79" cm="1">
        <f t="array" ref="E6">_xlfn.XLOOKUP('% Approved '!$A6,'Applications Approved'!$A$6:$A$56,_xlfn.XLOOKUP('% Approved '!E$4,'Applications Approved'!$B$4:$U$4,'Applications Approved'!$B$6:$U$56))/_xlfn.XLOOKUP('% Approved '!$A6,'Applications Approved'!$A$6:$A$56,_xlfn.XLOOKUP('% Approved '!E$4,'Applications Received'!$B$4:$U$4,'Applications Received'!$B$6:$U$56))</f>
        <v>0.96386946386946393</v>
      </c>
      <c r="F6" s="79" cm="1">
        <f t="array" ref="F6">_xlfn.XLOOKUP('% Approved '!$A6,'Applications Approved'!$A$6:$A$56,_xlfn.XLOOKUP('% Approved '!F$4,'Applications Approved'!$B$4:$U$4,'Applications Approved'!$B$6:$U$56))/_xlfn.XLOOKUP('% Approved '!$A6,'Applications Approved'!$A$6:$A$56,_xlfn.XLOOKUP('% Approved '!F$4,'Applications Received'!$B$4:$U$4,'Applications Received'!$B$6:$U$56))</f>
        <v>0.96405546233330386</v>
      </c>
      <c r="G6" s="79" cm="1">
        <f t="array" ref="G6">_xlfn.XLOOKUP('% Approved '!$A6,'Applications Approved'!$A$6:$A$56,_xlfn.XLOOKUP('% Approved '!G$4,'Applications Approved'!$B$4:$U$4,'Applications Approved'!$B$6:$U$56))/_xlfn.XLOOKUP('% Approved '!$A6,'Applications Approved'!$A$6:$A$56,_xlfn.XLOOKUP('% Approved '!G$4,'Applications Received'!$B$4:$U$4,'Applications Received'!$B$6:$U$56))</f>
        <v>0.98030696576151122</v>
      </c>
      <c r="H6" s="79" cm="1">
        <f t="array" ref="H6">_xlfn.XLOOKUP('% Approved '!$A6,'Applications Approved'!$A$6:$A$56,_xlfn.XLOOKUP('% Approved '!H$4,'Applications Approved'!$B$4:$U$4,'Applications Approved'!$B$6:$U$56))/_xlfn.XLOOKUP('% Approved '!$A6,'Applications Approved'!$A$6:$A$56,_xlfn.XLOOKUP('% Approved '!H$4,'Applications Received'!$B$4:$U$4,'Applications Received'!$B$6:$U$56))</f>
        <v>0.97921230274039961</v>
      </c>
      <c r="I6" s="79" cm="1">
        <f t="array" ref="I6">_xlfn.XLOOKUP('% Approved '!$A6,'Applications Approved'!$A$6:$A$56,_xlfn.XLOOKUP('% Approved '!I$4,'Applications Approved'!$B$4:$U$4,'Applications Approved'!$B$6:$U$56))/_xlfn.XLOOKUP('% Approved '!$A6,'Applications Approved'!$A$6:$A$56,_xlfn.XLOOKUP('% Approved '!I$4,'Applications Received'!$B$4:$U$4,'Applications Received'!$B$6:$U$56))</f>
        <v>0.97126863823252596</v>
      </c>
      <c r="J6" s="79" cm="1">
        <f t="array" ref="J6">_xlfn.XLOOKUP('% Approved '!$A6,'Applications Approved'!$A$6:$A$56,_xlfn.XLOOKUP('% Approved '!J$4,'Applications Approved'!$B$4:$U$4,'Applications Approved'!$B$6:$U$56))/_xlfn.XLOOKUP('% Approved '!$A6,'Applications Approved'!$A$6:$A$56,_xlfn.XLOOKUP('% Approved '!J$4,'Applications Received'!$B$4:$U$4,'Applications Received'!$B$6:$U$56))</f>
        <v>0.97329054787409741</v>
      </c>
      <c r="K6" s="79" cm="1">
        <f t="array" ref="K6">_xlfn.XLOOKUP('% Approved '!$A6,'Applications Approved'!$A$6:$A$56,_xlfn.XLOOKUP('% Approved '!K$4,'Applications Approved'!$B$4:$U$4,'Applications Approved'!$B$6:$U$56))/_xlfn.XLOOKUP('% Approved '!$A6,'Applications Approved'!$A$6:$A$56,_xlfn.XLOOKUP('% Approved '!K$4,'Applications Received'!$B$4:$U$4,'Applications Received'!$B$6:$U$56))</f>
        <v>0.97394747811588156</v>
      </c>
      <c r="L6" s="79" cm="1">
        <f t="array" ref="L6">_xlfn.XLOOKUP('% Approved '!$A6,'Applications Approved'!$A$6:$A$56,_xlfn.XLOOKUP('% Approved '!L$4,'Applications Approved'!$B$4:$U$4,'Applications Approved'!$B$6:$U$56))/_xlfn.XLOOKUP('% Approved '!$A6,'Applications Approved'!$A$6:$A$56,_xlfn.XLOOKUP('% Approved '!L$4,'Applications Received'!$B$4:$U$4,'Applications Received'!$B$6:$U$56))</f>
        <v>0.97083688823392522</v>
      </c>
      <c r="M6" s="79" cm="1">
        <f t="array" ref="M6">_xlfn.XLOOKUP('% Approved '!$A6,'Applications Approved'!$A$6:$A$56,_xlfn.XLOOKUP('% Approved '!M$4,'Applications Approved'!$B$4:$U$4,'Applications Approved'!$B$6:$U$56))/_xlfn.XLOOKUP('% Approved '!$A6,'Applications Approved'!$A$6:$A$56,_xlfn.XLOOKUP('% Approved '!M$4,'Applications Received'!$B$4:$U$4,'Applications Received'!$B$6:$U$56))</f>
        <v>0.97775384232983964</v>
      </c>
      <c r="N6" s="79" cm="1">
        <f t="array" ref="N6">_xlfn.XLOOKUP('% Approved '!$A6,'Applications Approved'!$A$6:$A$56,_xlfn.XLOOKUP('% Approved '!N$4,'Applications Approved'!$B$4:$U$4,'Applications Approved'!$B$6:$U$56))/_xlfn.XLOOKUP('% Approved '!$A6,'Applications Approved'!$A$6:$A$56,_xlfn.XLOOKUP('% Approved '!N$4,'Applications Received'!$B$4:$U$4,'Applications Received'!$B$6:$U$56))</f>
        <v>0.56647888864581053</v>
      </c>
      <c r="O6" s="79" cm="1">
        <f t="array" ref="O6">_xlfn.XLOOKUP('% Approved '!$A6,'Applications Approved'!$A$6:$A$56,_xlfn.XLOOKUP('% Approved '!O$4,'Applications Approved'!$B$4:$U$4,'Applications Approved'!$B$6:$U$56))/_xlfn.XLOOKUP('% Approved '!$A6,'Applications Approved'!$A$6:$A$56,_xlfn.XLOOKUP('% Approved '!O$4,'Applications Received'!$B$4:$U$4,'Applications Received'!$B$6:$U$56))</f>
        <v>0.54097625171980623</v>
      </c>
      <c r="P6" s="79" cm="1">
        <f t="array" ref="P6">_xlfn.XLOOKUP('% Approved '!$A6,'Applications Approved'!$A$6:$A$56,_xlfn.XLOOKUP('% Approved '!P$4,'Applications Approved'!$B$4:$U$4,'Applications Approved'!$B$6:$U$56))/_xlfn.XLOOKUP('% Approved '!$A6,'Applications Approved'!$A$6:$A$56,_xlfn.XLOOKUP('% Approved '!P$4,'Applications Received'!$B$4:$U$4,'Applications Received'!$B$6:$U$56))</f>
        <v>0.47259180415114421</v>
      </c>
      <c r="Q6" s="79" cm="1">
        <f t="array" ref="Q6">_xlfn.XLOOKUP('% Approved '!$A6,'Applications Approved'!$A$6:$A$56,_xlfn.XLOOKUP('% Approved '!Q$4,'Applications Approved'!$B$4:$U$4,'Applications Approved'!$B$6:$U$56))/_xlfn.XLOOKUP('% Approved '!$A6,'Applications Approved'!$A$6:$A$56,_xlfn.XLOOKUP('% Approved '!Q$4,'Applications Received'!$B$4:$U$4,'Applications Received'!$B$6:$U$56))</f>
        <v>0.42087595276647838</v>
      </c>
      <c r="R6" s="79" cm="1">
        <f t="array" ref="R6">_xlfn.XLOOKUP('% Approved '!$A6,'Applications Approved'!$A$6:$A$56,_xlfn.XLOOKUP('% Approved '!R$4,'Applications Approved'!$B$4:$U$4,'Applications Approved'!$B$6:$U$56))/_xlfn.XLOOKUP('% Approved '!$A6,'Applications Approved'!$A$6:$A$56,_xlfn.XLOOKUP('% Approved '!R$4,'Applications Received'!$B$4:$U$4,'Applications Received'!$B$6:$U$56))</f>
        <v>0.38872153805262688</v>
      </c>
      <c r="S6" s="79" cm="1">
        <f t="array" ref="S6">_xlfn.XLOOKUP('% Approved '!$A6,'Applications Approved'!$A$6:$A$56,_xlfn.XLOOKUP('% Approved '!S$4,'Applications Approved'!$B$4:$U$4,'Applications Approved'!$B$6:$U$56))/_xlfn.XLOOKUP('% Approved '!$A6,'Applications Approved'!$A$6:$A$56,_xlfn.XLOOKUP('% Approved '!S$4,'Applications Received'!$B$4:$U$4,'Applications Received'!$B$6:$U$56))</f>
        <v>0.39184919966301596</v>
      </c>
      <c r="T6" s="79" cm="1">
        <f t="array" ref="T6">_xlfn.XLOOKUP('% Approved '!$A6,'Applications Approved'!$A$6:$A$56,_xlfn.XLOOKUP('% Approved '!T$4,'Applications Approved'!$B$4:$U$4,'Applications Approved'!$B$6:$U$56))/_xlfn.XLOOKUP('% Approved '!$A6,'Applications Approved'!$A$6:$A$56,_xlfn.XLOOKUP('% Approved '!T$4,'Applications Received'!$B$4:$U$4,'Applications Received'!$B$6:$U$56))</f>
        <v>0.38209418664826633</v>
      </c>
      <c r="U6" s="79" cm="1">
        <f t="array" ref="U6">_xlfn.XLOOKUP('% Approved '!$A6,'Applications Approved'!$A$6:$A$56,_xlfn.XLOOKUP('% Approved '!U$4,'Applications Approved'!$B$4:$U$4,'Applications Approved'!$B$6:$U$56))/_xlfn.XLOOKUP('% Approved '!$A6,'Applications Approved'!$A$6:$A$56,_xlfn.XLOOKUP('% Approved '!U$4,'Applications Received'!$B$4:$U$4,'Applications Received'!$B$6:$U$56))</f>
        <v>0.40130875228087837</v>
      </c>
      <c r="V6" s="79" cm="1">
        <f t="array" ref="V6">_xlfn.XLOOKUP('% Approved '!$A6,'Applications Approved'!$A$6:$A$56,_xlfn.XLOOKUP('% Approved '!V$4,'Applications Approved'!$B$4:$V$4,'Applications Approved'!$B$6:$V$56))/_xlfn.XLOOKUP('% Approved '!$A6,'Applications Approved'!$A$6:$A$56,_xlfn.XLOOKUP('% Approved '!V$4,'Applications Received'!$B$4:$V$4,'Applications Received'!$B$6:$V$56))</f>
        <v>0.41123463028465557</v>
      </c>
      <c r="W6" s="79">
        <f>(U6-B6)/B6</f>
        <v>-0.57369462460767451</v>
      </c>
      <c r="X6" s="81">
        <f>(U6-H6)/H6</f>
        <v>-0.59017186451009096</v>
      </c>
      <c r="Y6" s="81">
        <f>(U6-L6)/L6</f>
        <v>-0.58663627521312089</v>
      </c>
      <c r="Z6" s="99" t="s">
        <v>119</v>
      </c>
    </row>
    <row r="7" spans="1:26" s="30" customFormat="1">
      <c r="A7" s="32" t="s">
        <v>5</v>
      </c>
      <c r="B7" s="79" cm="1">
        <f t="array" ref="B7">_xlfn.XLOOKUP('% Approved '!$A7,'Applications Approved'!$A$6:$A$56,_xlfn.XLOOKUP('% Approved '!B$4,'Applications Approved'!$B$4:$U$4,'Applications Approved'!$B$6:$U$56))/_xlfn.XLOOKUP('% Approved '!$A7,'Applications Received'!$A$6:$A$56,_xlfn.XLOOKUP('% Approved '!B$4,'Applications Received'!$B$4:$U$4,'Applications Received'!$B$6:$U$56))</f>
        <v>0.62545587162654992</v>
      </c>
      <c r="C7" s="79" cm="1">
        <f t="array" ref="C7">_xlfn.XLOOKUP('% Approved '!$A7,'Applications Approved'!$A$6:$A$56,_xlfn.XLOOKUP('% Approved '!C$4,'Applications Approved'!$B$4:$U$4,'Applications Approved'!$B$6:$U$56))/_xlfn.XLOOKUP('% Approved '!$A7,'Applications Approved'!$A$6:$A$56,_xlfn.XLOOKUP('% Approved '!C$4,'Applications Received'!$B$4:$U$4,'Applications Received'!$B$6:$U$56))</f>
        <v>0.61071740607707992</v>
      </c>
      <c r="D7" s="79" cm="1">
        <f t="array" ref="D7">_xlfn.XLOOKUP('% Approved '!$A7,'Applications Approved'!$A$6:$A$56,_xlfn.XLOOKUP('% Approved '!D$4,'Applications Approved'!$B$4:$U$4,'Applications Approved'!$B$6:$U$56))/_xlfn.XLOOKUP('% Approved '!$A7,'Applications Approved'!$A$6:$A$56,_xlfn.XLOOKUP('% Approved '!D$4,'Applications Received'!$B$4:$U$4,'Applications Received'!$B$6:$U$56))</f>
        <v>0.47555774278215224</v>
      </c>
      <c r="E7" s="79" cm="1">
        <f t="array" ref="E7">_xlfn.XLOOKUP('% Approved '!$A7,'Applications Approved'!$A$6:$A$56,_xlfn.XLOOKUP('% Approved '!E$4,'Applications Approved'!$B$4:$U$4,'Applications Approved'!$B$6:$U$56))/_xlfn.XLOOKUP('% Approved '!$A7,'Applications Approved'!$A$6:$A$56,_xlfn.XLOOKUP('% Approved '!E$4,'Applications Received'!$B$4:$U$4,'Applications Received'!$B$6:$U$56))</f>
        <v>0.48029659251853707</v>
      </c>
      <c r="F7" s="79" cm="1">
        <f t="array" ref="F7">_xlfn.XLOOKUP('% Approved '!$A7,'Applications Approved'!$A$6:$A$56,_xlfn.XLOOKUP('% Approved '!F$4,'Applications Approved'!$B$4:$U$4,'Applications Approved'!$B$6:$U$56))/_xlfn.XLOOKUP('% Approved '!$A7,'Applications Approved'!$A$6:$A$56,_xlfn.XLOOKUP('% Approved '!F$4,'Applications Received'!$B$4:$U$4,'Applications Received'!$B$6:$U$56))</f>
        <v>0.49861926130479811</v>
      </c>
      <c r="G7" s="79" cm="1">
        <f t="array" ref="G7">_xlfn.XLOOKUP('% Approved '!$A7,'Applications Approved'!$A$6:$A$56,_xlfn.XLOOKUP('% Approved '!G$4,'Applications Approved'!$B$4:$U$4,'Applications Approved'!$B$6:$U$56))/_xlfn.XLOOKUP('% Approved '!$A7,'Applications Approved'!$A$6:$A$56,_xlfn.XLOOKUP('% Approved '!G$4,'Applications Received'!$B$4:$U$4,'Applications Received'!$B$6:$U$56))</f>
        <v>0.46520017597888247</v>
      </c>
      <c r="H7" s="79" cm="1">
        <f t="array" ref="H7">_xlfn.XLOOKUP('% Approved '!$A7,'Applications Approved'!$A$6:$A$56,_xlfn.XLOOKUP('% Approved '!H$4,'Applications Approved'!$B$4:$U$4,'Applications Approved'!$B$6:$U$56))/_xlfn.XLOOKUP('% Approved '!$A7,'Applications Approved'!$A$6:$A$56,_xlfn.XLOOKUP('% Approved '!H$4,'Applications Received'!$B$4:$U$4,'Applications Received'!$B$6:$U$56))</f>
        <v>0.41710126032159933</v>
      </c>
      <c r="I7" s="79" cm="1">
        <f t="array" ref="I7">_xlfn.XLOOKUP('% Approved '!$A7,'Applications Approved'!$A$6:$A$56,_xlfn.XLOOKUP('% Approved '!I$4,'Applications Approved'!$B$4:$U$4,'Applications Approved'!$B$6:$U$56))/_xlfn.XLOOKUP('% Approved '!$A7,'Applications Approved'!$A$6:$A$56,_xlfn.XLOOKUP('% Approved '!I$4,'Applications Received'!$B$4:$U$4,'Applications Received'!$B$6:$U$56))</f>
        <v>0.41141562365127315</v>
      </c>
      <c r="J7" s="79" cm="1">
        <f t="array" ref="J7">_xlfn.XLOOKUP('% Approved '!$A7,'Applications Approved'!$A$6:$A$56,_xlfn.XLOOKUP('% Approved '!J$4,'Applications Approved'!$B$4:$U$4,'Applications Approved'!$B$6:$U$56))/_xlfn.XLOOKUP('% Approved '!$A7,'Applications Approved'!$A$6:$A$56,_xlfn.XLOOKUP('% Approved '!J$4,'Applications Received'!$B$4:$U$4,'Applications Received'!$B$6:$U$56))</f>
        <v>0.39805300162249868</v>
      </c>
      <c r="K7" s="79" cm="1">
        <f t="array" ref="K7">_xlfn.XLOOKUP('% Approved '!$A7,'Applications Approved'!$A$6:$A$56,_xlfn.XLOOKUP('% Approved '!K$4,'Applications Approved'!$B$4:$U$4,'Applications Approved'!$B$6:$U$56))/_xlfn.XLOOKUP('% Approved '!$A7,'Applications Approved'!$A$6:$A$56,_xlfn.XLOOKUP('% Approved '!K$4,'Applications Received'!$B$4:$U$4,'Applications Received'!$B$6:$U$56))</f>
        <v>0.40773586921679666</v>
      </c>
      <c r="L7" s="79" cm="1">
        <f t="array" ref="L7">_xlfn.XLOOKUP('% Approved '!$A7,'Applications Approved'!$A$6:$A$56,_xlfn.XLOOKUP('% Approved '!L$4,'Applications Approved'!$B$4:$U$4,'Applications Approved'!$B$6:$U$56))/_xlfn.XLOOKUP('% Approved '!$A7,'Applications Approved'!$A$6:$A$56,_xlfn.XLOOKUP('% Approved '!L$4,'Applications Received'!$B$4:$U$4,'Applications Received'!$B$6:$U$56))</f>
        <v>0.42814100632720697</v>
      </c>
      <c r="M7" s="79" cm="1">
        <f t="array" ref="M7">_xlfn.XLOOKUP('% Approved '!$A7,'Applications Approved'!$A$6:$A$56,_xlfn.XLOOKUP('% Approved '!M$4,'Applications Approved'!$B$4:$U$4,'Applications Approved'!$B$6:$U$56))/_xlfn.XLOOKUP('% Approved '!$A7,'Applications Approved'!$A$6:$A$56,_xlfn.XLOOKUP('% Approved '!M$4,'Applications Received'!$B$4:$U$4,'Applications Received'!$B$6:$U$56))</f>
        <v>0.4104634831460674</v>
      </c>
      <c r="N7" s="79" cm="1">
        <f t="array" ref="N7">_xlfn.XLOOKUP('% Approved '!$A7,'Applications Approved'!$A$6:$A$56,_xlfn.XLOOKUP('% Approved '!N$4,'Applications Approved'!$B$4:$U$4,'Applications Approved'!$B$6:$U$56))/_xlfn.XLOOKUP('% Approved '!$A7,'Applications Approved'!$A$6:$A$56,_xlfn.XLOOKUP('% Approved '!N$4,'Applications Received'!$B$4:$U$4,'Applications Received'!$B$6:$U$56))</f>
        <v>0.36877323420074348</v>
      </c>
      <c r="O7" s="79" cm="1">
        <f t="array" ref="O7">_xlfn.XLOOKUP('% Approved '!$A7,'Applications Approved'!$A$6:$A$56,_xlfn.XLOOKUP('% Approved '!O$4,'Applications Approved'!$B$4:$U$4,'Applications Approved'!$B$6:$U$56))/_xlfn.XLOOKUP('% Approved '!$A7,'Applications Approved'!$A$6:$A$56,_xlfn.XLOOKUP('% Approved '!O$4,'Applications Received'!$B$4:$U$4,'Applications Received'!$B$6:$U$56))</f>
        <v>0.38791585580576404</v>
      </c>
      <c r="P7" s="79" cm="1">
        <f t="array" ref="P7">_xlfn.XLOOKUP('% Approved '!$A7,'Applications Approved'!$A$6:$A$56,_xlfn.XLOOKUP('% Approved '!P$4,'Applications Approved'!$B$4:$U$4,'Applications Approved'!$B$6:$U$56))/_xlfn.XLOOKUP('% Approved '!$A7,'Applications Approved'!$A$6:$A$56,_xlfn.XLOOKUP('% Approved '!P$4,'Applications Received'!$B$4:$U$4,'Applications Received'!$B$6:$U$56))</f>
        <v>0.42322940105003753</v>
      </c>
      <c r="Q7" s="79" cm="1">
        <f t="array" ref="Q7">_xlfn.XLOOKUP('% Approved '!$A7,'Applications Approved'!$A$6:$A$56,_xlfn.XLOOKUP('% Approved '!Q$4,'Applications Approved'!$B$4:$U$4,'Applications Approved'!$B$6:$U$56))/_xlfn.XLOOKUP('% Approved '!$A7,'Applications Approved'!$A$6:$A$56,_xlfn.XLOOKUP('% Approved '!Q$4,'Applications Received'!$B$4:$U$4,'Applications Received'!$B$6:$U$56))</f>
        <v>0.42930771933934642</v>
      </c>
      <c r="R7" s="79" cm="1">
        <f t="array" ref="R7">_xlfn.XLOOKUP('% Approved '!$A7,'Applications Approved'!$A$6:$A$56,_xlfn.XLOOKUP('% Approved '!R$4,'Applications Approved'!$B$4:$U$4,'Applications Approved'!$B$6:$U$56))/_xlfn.XLOOKUP('% Approved '!$A7,'Applications Approved'!$A$6:$A$56,_xlfn.XLOOKUP('% Approved '!R$4,'Applications Received'!$B$4:$U$4,'Applications Received'!$B$6:$U$56))</f>
        <v>0.44115156646909404</v>
      </c>
      <c r="S7" s="79" cm="1">
        <f t="array" ref="S7">_xlfn.XLOOKUP('% Approved '!$A7,'Applications Approved'!$A$6:$A$56,_xlfn.XLOOKUP('% Approved '!S$4,'Applications Approved'!$B$4:$U$4,'Applications Approved'!$B$6:$U$56))/_xlfn.XLOOKUP('% Approved '!$A7,'Applications Approved'!$A$6:$A$56,_xlfn.XLOOKUP('% Approved '!S$4,'Applications Received'!$B$4:$U$4,'Applications Received'!$B$6:$U$56))</f>
        <v>0.40638297872340423</v>
      </c>
      <c r="T7" s="79" cm="1">
        <f t="array" ref="T7">_xlfn.XLOOKUP('% Approved '!$A7,'Applications Approved'!$A$6:$A$56,_xlfn.XLOOKUP('% Approved '!T$4,'Applications Approved'!$B$4:$U$4,'Applications Approved'!$B$6:$U$56))/_xlfn.XLOOKUP('% Approved '!$A7,'Applications Approved'!$A$6:$A$56,_xlfn.XLOOKUP('% Approved '!T$4,'Applications Received'!$B$4:$U$4,'Applications Received'!$B$6:$U$56))</f>
        <v>0.38091226381032617</v>
      </c>
      <c r="U7" s="79" cm="1">
        <f t="array" ref="U7">_xlfn.XLOOKUP('% Approved '!$A7,'Applications Approved'!$A$6:$A$56,_xlfn.XLOOKUP('% Approved '!U$4,'Applications Approved'!$B$4:$U$4,'Applications Approved'!$B$6:$U$56))/_xlfn.XLOOKUP('% Approved '!$A7,'Applications Approved'!$A$6:$A$56,_xlfn.XLOOKUP('% Approved '!U$4,'Applications Received'!$B$4:$U$4,'Applications Received'!$B$6:$U$56))</f>
        <v>0.35863777089783283</v>
      </c>
      <c r="V7" s="79" cm="1">
        <f t="array" ref="V7">_xlfn.XLOOKUP('% Approved '!$A7,'Applications Approved'!$A$6:$A$56,_xlfn.XLOOKUP('% Approved '!V$4,'Applications Approved'!$B$4:$V$4,'Applications Approved'!$B$6:$V$56))/_xlfn.XLOOKUP('% Approved '!$A7,'Applications Approved'!$A$6:$A$56,_xlfn.XLOOKUP('% Approved '!V$4,'Applications Received'!$B$4:$V$4,'Applications Received'!$B$6:$V$56))</f>
        <v>0.27740934104698745</v>
      </c>
      <c r="W7" s="79">
        <f t="shared" ref="W7:W56" si="0">(U7-B7)/B7</f>
        <v>-0.42659780303098677</v>
      </c>
      <c r="X7" s="81">
        <f t="shared" ref="X7:X56" si="1">(U7-H7)/H7</f>
        <v>-0.14016617782139798</v>
      </c>
      <c r="Y7" s="81">
        <f t="shared" ref="Y7:Y56" si="2">(U7-L7)/L7</f>
        <v>-0.16233725432096607</v>
      </c>
      <c r="Z7" s="99" t="s">
        <v>119</v>
      </c>
    </row>
    <row r="8" spans="1:26" s="30" customFormat="1">
      <c r="A8" s="32" t="s">
        <v>6</v>
      </c>
      <c r="B8" s="79" cm="1">
        <f t="array" ref="B8">_xlfn.XLOOKUP('% Approved '!$A8,'Applications Approved'!$A$6:$A$56,_xlfn.XLOOKUP('% Approved '!B$4,'Applications Approved'!$B$4:$U$4,'Applications Approved'!$B$6:$U$56))/_xlfn.XLOOKUP('% Approved '!$A8,'Applications Received'!$A$6:$A$56,_xlfn.XLOOKUP('% Approved '!B$4,'Applications Received'!$B$4:$U$4,'Applications Received'!$B$6:$U$56))</f>
        <v>0.42254693424581524</v>
      </c>
      <c r="C8" s="79" cm="1">
        <f t="array" ref="C8">_xlfn.XLOOKUP('% Approved '!$A8,'Applications Approved'!$A$6:$A$56,_xlfn.XLOOKUP('% Approved '!C$4,'Applications Approved'!$B$4:$U$4,'Applications Approved'!$B$6:$U$56))/_xlfn.XLOOKUP('% Approved '!$A8,'Applications Approved'!$A$6:$A$56,_xlfn.XLOOKUP('% Approved '!C$4,'Applications Received'!$B$4:$U$4,'Applications Received'!$B$6:$U$56))</f>
        <v>0.37700406522632801</v>
      </c>
      <c r="D8" s="79" cm="1">
        <f t="array" ref="D8">_xlfn.XLOOKUP('% Approved '!$A8,'Applications Approved'!$A$6:$A$56,_xlfn.XLOOKUP('% Approved '!D$4,'Applications Approved'!$B$4:$U$4,'Applications Approved'!$B$6:$U$56))/_xlfn.XLOOKUP('% Approved '!$A8,'Applications Approved'!$A$6:$A$56,_xlfn.XLOOKUP('% Approved '!D$4,'Applications Received'!$B$4:$U$4,'Applications Received'!$B$6:$U$56))</f>
        <v>0.40219089421217075</v>
      </c>
      <c r="E8" s="79" cm="1">
        <f t="array" ref="E8">_xlfn.XLOOKUP('% Approved '!$A8,'Applications Approved'!$A$6:$A$56,_xlfn.XLOOKUP('% Approved '!E$4,'Applications Approved'!$B$4:$U$4,'Applications Approved'!$B$6:$U$56))/_xlfn.XLOOKUP('% Approved '!$A8,'Applications Approved'!$A$6:$A$56,_xlfn.XLOOKUP('% Approved '!E$4,'Applications Received'!$B$4:$U$4,'Applications Received'!$B$6:$U$56))</f>
        <v>0.43178825265478044</v>
      </c>
      <c r="F8" s="79" cm="1">
        <f t="array" ref="F8">_xlfn.XLOOKUP('% Approved '!$A8,'Applications Approved'!$A$6:$A$56,_xlfn.XLOOKUP('% Approved '!F$4,'Applications Approved'!$B$4:$U$4,'Applications Approved'!$B$6:$U$56))/_xlfn.XLOOKUP('% Approved '!$A8,'Applications Approved'!$A$6:$A$56,_xlfn.XLOOKUP('% Approved '!F$4,'Applications Received'!$B$4:$U$4,'Applications Received'!$B$6:$U$56))</f>
        <v>0.36046612497469854</v>
      </c>
      <c r="G8" s="79" cm="1">
        <f t="array" ref="G8">_xlfn.XLOOKUP('% Approved '!$A8,'Applications Approved'!$A$6:$A$56,_xlfn.XLOOKUP('% Approved '!G$4,'Applications Approved'!$B$4:$U$4,'Applications Approved'!$B$6:$U$56))/_xlfn.XLOOKUP('% Approved '!$A8,'Applications Approved'!$A$6:$A$56,_xlfn.XLOOKUP('% Approved '!G$4,'Applications Received'!$B$4:$U$4,'Applications Received'!$B$6:$U$56))</f>
        <v>0.22349169982716349</v>
      </c>
      <c r="H8" s="79" cm="1">
        <f t="array" ref="H8">_xlfn.XLOOKUP('% Approved '!$A8,'Applications Approved'!$A$6:$A$56,_xlfn.XLOOKUP('% Approved '!H$4,'Applications Approved'!$B$4:$U$4,'Applications Approved'!$B$6:$U$56))/_xlfn.XLOOKUP('% Approved '!$A8,'Applications Approved'!$A$6:$A$56,_xlfn.XLOOKUP('% Approved '!H$4,'Applications Received'!$B$4:$U$4,'Applications Received'!$B$6:$U$56))</f>
        <v>0.17810366821497084</v>
      </c>
      <c r="I8" s="79" cm="1">
        <f t="array" ref="I8">_xlfn.XLOOKUP('% Approved '!$A8,'Applications Approved'!$A$6:$A$56,_xlfn.XLOOKUP('% Approved '!I$4,'Applications Approved'!$B$4:$U$4,'Applications Approved'!$B$6:$U$56))/_xlfn.XLOOKUP('% Approved '!$A8,'Applications Approved'!$A$6:$A$56,_xlfn.XLOOKUP('% Approved '!I$4,'Applications Received'!$B$4:$U$4,'Applications Received'!$B$6:$U$56))</f>
        <v>0.18094855915751115</v>
      </c>
      <c r="J8" s="79" cm="1">
        <f t="array" ref="J8">_xlfn.XLOOKUP('% Approved '!$A8,'Applications Approved'!$A$6:$A$56,_xlfn.XLOOKUP('% Approved '!J$4,'Applications Approved'!$B$4:$U$4,'Applications Approved'!$B$6:$U$56))/_xlfn.XLOOKUP('% Approved '!$A8,'Applications Approved'!$A$6:$A$56,_xlfn.XLOOKUP('% Approved '!J$4,'Applications Received'!$B$4:$U$4,'Applications Received'!$B$6:$U$56))</f>
        <v>0.27222728558408499</v>
      </c>
      <c r="K8" s="79" cm="1">
        <f t="array" ref="K8">_xlfn.XLOOKUP('% Approved '!$A8,'Applications Approved'!$A$6:$A$56,_xlfn.XLOOKUP('% Approved '!K$4,'Applications Approved'!$B$4:$U$4,'Applications Approved'!$B$6:$U$56))/_xlfn.XLOOKUP('% Approved '!$A8,'Applications Approved'!$A$6:$A$56,_xlfn.XLOOKUP('% Approved '!K$4,'Applications Received'!$B$4:$U$4,'Applications Received'!$B$6:$U$56))</f>
        <v>0.23202384340038043</v>
      </c>
      <c r="L8" s="79" cm="1">
        <f t="array" ref="L8">_xlfn.XLOOKUP('% Approved '!$A8,'Applications Approved'!$A$6:$A$56,_xlfn.XLOOKUP('% Approved '!L$4,'Applications Approved'!$B$4:$U$4,'Applications Approved'!$B$6:$U$56))/_xlfn.XLOOKUP('% Approved '!$A8,'Applications Approved'!$A$6:$A$56,_xlfn.XLOOKUP('% Approved '!L$4,'Applications Received'!$B$4:$U$4,'Applications Received'!$B$6:$U$56))</f>
        <v>0.14450181295637207</v>
      </c>
      <c r="M8" s="79" cm="1">
        <f t="array" ref="M8">_xlfn.XLOOKUP('% Approved '!$A8,'Applications Approved'!$A$6:$A$56,_xlfn.XLOOKUP('% Approved '!M$4,'Applications Approved'!$B$4:$U$4,'Applications Approved'!$B$6:$U$56))/_xlfn.XLOOKUP('% Approved '!$A8,'Applications Approved'!$A$6:$A$56,_xlfn.XLOOKUP('% Approved '!M$4,'Applications Received'!$B$4:$U$4,'Applications Received'!$B$6:$U$56))</f>
        <v>0.13994405375022875</v>
      </c>
      <c r="N8" s="79" cm="1">
        <f t="array" ref="N8">_xlfn.XLOOKUP('% Approved '!$A8,'Applications Approved'!$A$6:$A$56,_xlfn.XLOOKUP('% Approved '!N$4,'Applications Approved'!$B$4:$U$4,'Applications Approved'!$B$6:$U$56))/_xlfn.XLOOKUP('% Approved '!$A8,'Applications Approved'!$A$6:$A$56,_xlfn.XLOOKUP('% Approved '!N$4,'Applications Received'!$B$4:$U$4,'Applications Received'!$B$6:$U$56))</f>
        <v>0.15398290673792539</v>
      </c>
      <c r="O8" s="79" cm="1">
        <f t="array" ref="O8">_xlfn.XLOOKUP('% Approved '!$A8,'Applications Approved'!$A$6:$A$56,_xlfn.XLOOKUP('% Approved '!O$4,'Applications Approved'!$B$4:$U$4,'Applications Approved'!$B$6:$U$56))/_xlfn.XLOOKUP('% Approved '!$A8,'Applications Approved'!$A$6:$A$56,_xlfn.XLOOKUP('% Approved '!O$4,'Applications Received'!$B$4:$U$4,'Applications Received'!$B$6:$U$56))</f>
        <v>0.13745615480590409</v>
      </c>
      <c r="P8" s="79" cm="1">
        <f t="array" ref="P8">_xlfn.XLOOKUP('% Approved '!$A8,'Applications Approved'!$A$6:$A$56,_xlfn.XLOOKUP('% Approved '!P$4,'Applications Approved'!$B$4:$U$4,'Applications Approved'!$B$6:$U$56))/_xlfn.XLOOKUP('% Approved '!$A8,'Applications Approved'!$A$6:$A$56,_xlfn.XLOOKUP('% Approved '!P$4,'Applications Received'!$B$4:$U$4,'Applications Received'!$B$6:$U$56))</f>
        <v>0.1409486706109811</v>
      </c>
      <c r="Q8" s="79" cm="1">
        <f t="array" ref="Q8">_xlfn.XLOOKUP('% Approved '!$A8,'Applications Approved'!$A$6:$A$56,_xlfn.XLOOKUP('% Approved '!Q$4,'Applications Approved'!$B$4:$U$4,'Applications Approved'!$B$6:$U$56))/_xlfn.XLOOKUP('% Approved '!$A8,'Applications Approved'!$A$6:$A$56,_xlfn.XLOOKUP('% Approved '!Q$4,'Applications Received'!$B$4:$U$4,'Applications Received'!$B$6:$U$56))</f>
        <v>0.14236286653185035</v>
      </c>
      <c r="R8" s="79" cm="1">
        <f t="array" ref="R8">_xlfn.XLOOKUP('% Approved '!$A8,'Applications Approved'!$A$6:$A$56,_xlfn.XLOOKUP('% Approved '!R$4,'Applications Approved'!$B$4:$U$4,'Applications Approved'!$B$6:$U$56))/_xlfn.XLOOKUP('% Approved '!$A8,'Applications Approved'!$A$6:$A$56,_xlfn.XLOOKUP('% Approved '!R$4,'Applications Received'!$B$4:$U$4,'Applications Received'!$B$6:$U$56))</f>
        <v>0.15222428584062969</v>
      </c>
      <c r="S8" s="79" cm="1">
        <f t="array" ref="S8">_xlfn.XLOOKUP('% Approved '!$A8,'Applications Approved'!$A$6:$A$56,_xlfn.XLOOKUP('% Approved '!S$4,'Applications Approved'!$B$4:$U$4,'Applications Approved'!$B$6:$U$56))/_xlfn.XLOOKUP('% Approved '!$A8,'Applications Approved'!$A$6:$A$56,_xlfn.XLOOKUP('% Approved '!S$4,'Applications Received'!$B$4:$U$4,'Applications Received'!$B$6:$U$56))</f>
        <v>0.14437701793285876</v>
      </c>
      <c r="T8" s="79" cm="1">
        <f t="array" ref="T8">_xlfn.XLOOKUP('% Approved '!$A8,'Applications Approved'!$A$6:$A$56,_xlfn.XLOOKUP('% Approved '!T$4,'Applications Approved'!$B$4:$U$4,'Applications Approved'!$B$6:$U$56))/_xlfn.XLOOKUP('% Approved '!$A8,'Applications Approved'!$A$6:$A$56,_xlfn.XLOOKUP('% Approved '!T$4,'Applications Received'!$B$4:$U$4,'Applications Received'!$B$6:$U$56))</f>
        <v>0.14206650106767771</v>
      </c>
      <c r="U8" s="79" cm="1">
        <f t="array" ref="U8">_xlfn.XLOOKUP('% Approved '!$A8,'Applications Approved'!$A$6:$A$56,_xlfn.XLOOKUP('% Approved '!U$4,'Applications Approved'!$B$4:$U$4,'Applications Approved'!$B$6:$U$56))/_xlfn.XLOOKUP('% Approved '!$A8,'Applications Approved'!$A$6:$A$56,_xlfn.XLOOKUP('% Approved '!U$4,'Applications Received'!$B$4:$U$4,'Applications Received'!$B$6:$U$56))</f>
        <v>0.15428136950153185</v>
      </c>
      <c r="V8" s="79" cm="1">
        <f t="array" ref="V8">_xlfn.XLOOKUP('% Approved '!$A8,'Applications Approved'!$A$6:$A$56,_xlfn.XLOOKUP('% Approved '!V$4,'Applications Approved'!$B$4:$V$4,'Applications Approved'!$B$6:$V$56))/_xlfn.XLOOKUP('% Approved '!$A8,'Applications Approved'!$A$6:$A$56,_xlfn.XLOOKUP('% Approved '!V$4,'Applications Received'!$B$4:$V$4,'Applications Received'!$B$6:$V$56))</f>
        <v>0.12224348375350662</v>
      </c>
      <c r="W8" s="79">
        <f t="shared" si="0"/>
        <v>-0.63487755560952863</v>
      </c>
      <c r="X8" s="81">
        <f t="shared" si="1"/>
        <v>-0.13375523902565284</v>
      </c>
      <c r="Y8" s="81">
        <f t="shared" si="2"/>
        <v>6.7677742895256354E-2</v>
      </c>
      <c r="Z8" s="99" t="s">
        <v>120</v>
      </c>
    </row>
    <row r="9" spans="1:26" s="30" customFormat="1">
      <c r="A9" s="32" t="s">
        <v>8</v>
      </c>
      <c r="B9" s="79" cm="1">
        <f t="array" ref="B9">_xlfn.XLOOKUP('% Approved '!$A9,'Applications Approved'!$A$6:$A$56,_xlfn.XLOOKUP('% Approved '!B$4,'Applications Approved'!$B$4:$U$4,'Applications Approved'!$B$6:$U$56))/_xlfn.XLOOKUP('% Approved '!$A9,'Applications Received'!$A$6:$A$56,_xlfn.XLOOKUP('% Approved '!B$4,'Applications Received'!$B$4:$U$4,'Applications Received'!$B$6:$U$56))</f>
        <v>0.41151596941070628</v>
      </c>
      <c r="C9" s="79" cm="1">
        <f t="array" ref="C9">_xlfn.XLOOKUP('% Approved '!$A9,'Applications Approved'!$A$6:$A$56,_xlfn.XLOOKUP('% Approved '!C$4,'Applications Approved'!$B$4:$U$4,'Applications Approved'!$B$6:$U$56))/_xlfn.XLOOKUP('% Approved '!$A9,'Applications Approved'!$A$6:$A$56,_xlfn.XLOOKUP('% Approved '!C$4,'Applications Received'!$B$4:$U$4,'Applications Received'!$B$6:$U$56))</f>
        <v>0.35653584672435107</v>
      </c>
      <c r="D9" s="79" cm="1">
        <f t="array" ref="D9">_xlfn.XLOOKUP('% Approved '!$A9,'Applications Approved'!$A$6:$A$56,_xlfn.XLOOKUP('% Approved '!D$4,'Applications Approved'!$B$4:$U$4,'Applications Approved'!$B$6:$U$56))/_xlfn.XLOOKUP('% Approved '!$A9,'Applications Approved'!$A$6:$A$56,_xlfn.XLOOKUP('% Approved '!D$4,'Applications Received'!$B$4:$U$4,'Applications Received'!$B$6:$U$56))</f>
        <v>0.35676265502741256</v>
      </c>
      <c r="E9" s="79" cm="1">
        <f t="array" ref="E9">_xlfn.XLOOKUP('% Approved '!$A9,'Applications Approved'!$A$6:$A$56,_xlfn.XLOOKUP('% Approved '!E$4,'Applications Approved'!$B$4:$U$4,'Applications Approved'!$B$6:$U$56))/_xlfn.XLOOKUP('% Approved '!$A9,'Applications Approved'!$A$6:$A$56,_xlfn.XLOOKUP('% Approved '!E$4,'Applications Received'!$B$4:$U$4,'Applications Received'!$B$6:$U$56))</f>
        <v>0.33480259599783668</v>
      </c>
      <c r="F9" s="79" cm="1">
        <f t="array" ref="F9">_xlfn.XLOOKUP('% Approved '!$A9,'Applications Approved'!$A$6:$A$56,_xlfn.XLOOKUP('% Approved '!F$4,'Applications Approved'!$B$4:$U$4,'Applications Approved'!$B$6:$U$56))/_xlfn.XLOOKUP('% Approved '!$A9,'Applications Approved'!$A$6:$A$56,_xlfn.XLOOKUP('% Approved '!F$4,'Applications Received'!$B$4:$U$4,'Applications Received'!$B$6:$U$56))</f>
        <v>0.32396279344455925</v>
      </c>
      <c r="G9" s="79" cm="1">
        <f t="array" ref="G9">_xlfn.XLOOKUP('% Approved '!$A9,'Applications Approved'!$A$6:$A$56,_xlfn.XLOOKUP('% Approved '!G$4,'Applications Approved'!$B$4:$U$4,'Applications Approved'!$B$6:$U$56))/_xlfn.XLOOKUP('% Approved '!$A9,'Applications Approved'!$A$6:$A$56,_xlfn.XLOOKUP('% Approved '!G$4,'Applications Received'!$B$4:$U$4,'Applications Received'!$B$6:$U$56))</f>
        <v>0.29392529241604826</v>
      </c>
      <c r="H9" s="79" cm="1">
        <f t="array" ref="H9">_xlfn.XLOOKUP('% Approved '!$A9,'Applications Approved'!$A$6:$A$56,_xlfn.XLOOKUP('% Approved '!H$4,'Applications Approved'!$B$4:$U$4,'Applications Approved'!$B$6:$U$56))/_xlfn.XLOOKUP('% Approved '!$A9,'Applications Approved'!$A$6:$A$56,_xlfn.XLOOKUP('% Approved '!H$4,'Applications Received'!$B$4:$U$4,'Applications Received'!$B$6:$U$56))</f>
        <v>0.33271766955056542</v>
      </c>
      <c r="I9" s="79" cm="1">
        <f t="array" ref="I9">_xlfn.XLOOKUP('% Approved '!$A9,'Applications Approved'!$A$6:$A$56,_xlfn.XLOOKUP('% Approved '!I$4,'Applications Approved'!$B$4:$U$4,'Applications Approved'!$B$6:$U$56))/_xlfn.XLOOKUP('% Approved '!$A9,'Applications Approved'!$A$6:$A$56,_xlfn.XLOOKUP('% Approved '!I$4,'Applications Received'!$B$4:$U$4,'Applications Received'!$B$6:$U$56))</f>
        <v>0.32930888207270115</v>
      </c>
      <c r="J9" s="79" cm="1">
        <f t="array" ref="J9">_xlfn.XLOOKUP('% Approved '!$A9,'Applications Approved'!$A$6:$A$56,_xlfn.XLOOKUP('% Approved '!J$4,'Applications Approved'!$B$4:$U$4,'Applications Approved'!$B$6:$U$56))/_xlfn.XLOOKUP('% Approved '!$A9,'Applications Approved'!$A$6:$A$56,_xlfn.XLOOKUP('% Approved '!J$4,'Applications Received'!$B$4:$U$4,'Applications Received'!$B$6:$U$56))</f>
        <v>0.30462770216172935</v>
      </c>
      <c r="K9" s="79" cm="1">
        <f t="array" ref="K9">_xlfn.XLOOKUP('% Approved '!$A9,'Applications Approved'!$A$6:$A$56,_xlfn.XLOOKUP('% Approved '!K$4,'Applications Approved'!$B$4:$U$4,'Applications Approved'!$B$6:$U$56))/_xlfn.XLOOKUP('% Approved '!$A9,'Applications Approved'!$A$6:$A$56,_xlfn.XLOOKUP('% Approved '!K$4,'Applications Received'!$B$4:$U$4,'Applications Received'!$B$6:$U$56))</f>
        <v>0.30018256367282198</v>
      </c>
      <c r="L9" s="79" cm="1">
        <f t="array" ref="L9">_xlfn.XLOOKUP('% Approved '!$A9,'Applications Approved'!$A$6:$A$56,_xlfn.XLOOKUP('% Approved '!L$4,'Applications Approved'!$B$4:$U$4,'Applications Approved'!$B$6:$U$56))/_xlfn.XLOOKUP('% Approved '!$A9,'Applications Approved'!$A$6:$A$56,_xlfn.XLOOKUP('% Approved '!L$4,'Applications Received'!$B$4:$U$4,'Applications Received'!$B$6:$U$56))</f>
        <v>0.27552958363769176</v>
      </c>
      <c r="M9" s="79" cm="1">
        <f t="array" ref="M9">_xlfn.XLOOKUP('% Approved '!$A9,'Applications Approved'!$A$6:$A$56,_xlfn.XLOOKUP('% Approved '!M$4,'Applications Approved'!$B$4:$U$4,'Applications Approved'!$B$6:$U$56))/_xlfn.XLOOKUP('% Approved '!$A9,'Applications Approved'!$A$6:$A$56,_xlfn.XLOOKUP('% Approved '!M$4,'Applications Received'!$B$4:$U$4,'Applications Received'!$B$6:$U$56))</f>
        <v>0.26890270348416945</v>
      </c>
      <c r="N9" s="79" cm="1">
        <f t="array" ref="N9">_xlfn.XLOOKUP('% Approved '!$A9,'Applications Approved'!$A$6:$A$56,_xlfn.XLOOKUP('% Approved '!N$4,'Applications Approved'!$B$4:$U$4,'Applications Approved'!$B$6:$U$56))/_xlfn.XLOOKUP('% Approved '!$A9,'Applications Approved'!$A$6:$A$56,_xlfn.XLOOKUP('% Approved '!N$4,'Applications Received'!$B$4:$U$4,'Applications Received'!$B$6:$U$56))</f>
        <v>0.2895778364116095</v>
      </c>
      <c r="O9" s="79" cm="1">
        <f t="array" ref="O9">_xlfn.XLOOKUP('% Approved '!$A9,'Applications Approved'!$A$6:$A$56,_xlfn.XLOOKUP('% Approved '!O$4,'Applications Approved'!$B$4:$U$4,'Applications Approved'!$B$6:$U$56))/_xlfn.XLOOKUP('% Approved '!$A9,'Applications Approved'!$A$6:$A$56,_xlfn.XLOOKUP('% Approved '!O$4,'Applications Received'!$B$4:$U$4,'Applications Received'!$B$6:$U$56))</f>
        <v>0.29999636852235173</v>
      </c>
      <c r="P9" s="79" cm="1">
        <f t="array" ref="P9">_xlfn.XLOOKUP('% Approved '!$A9,'Applications Approved'!$A$6:$A$56,_xlfn.XLOOKUP('% Approved '!P$4,'Applications Approved'!$B$4:$U$4,'Applications Approved'!$B$6:$U$56))/_xlfn.XLOOKUP('% Approved '!$A9,'Applications Approved'!$A$6:$A$56,_xlfn.XLOOKUP('% Approved '!P$4,'Applications Received'!$B$4:$U$4,'Applications Received'!$B$6:$U$56))</f>
        <v>0.27236652236652237</v>
      </c>
      <c r="Q9" s="79" cm="1">
        <f t="array" ref="Q9">_xlfn.XLOOKUP('% Approved '!$A9,'Applications Approved'!$A$6:$A$56,_xlfn.XLOOKUP('% Approved '!Q$4,'Applications Approved'!$B$4:$U$4,'Applications Approved'!$B$6:$U$56))/_xlfn.XLOOKUP('% Approved '!$A9,'Applications Approved'!$A$6:$A$56,_xlfn.XLOOKUP('% Approved '!Q$4,'Applications Received'!$B$4:$U$4,'Applications Received'!$B$6:$U$56))</f>
        <v>0.25048841752721185</v>
      </c>
      <c r="R9" s="79" cm="1">
        <f t="array" ref="R9">_xlfn.XLOOKUP('% Approved '!$A9,'Applications Approved'!$A$6:$A$56,_xlfn.XLOOKUP('% Approved '!R$4,'Applications Approved'!$B$4:$U$4,'Applications Approved'!$B$6:$U$56))/_xlfn.XLOOKUP('% Approved '!$A9,'Applications Approved'!$A$6:$A$56,_xlfn.XLOOKUP('% Approved '!R$4,'Applications Received'!$B$4:$U$4,'Applications Received'!$B$6:$U$56))</f>
        <v>0.21305647155812035</v>
      </c>
      <c r="S9" s="79" cm="1">
        <f t="array" ref="S9">_xlfn.XLOOKUP('% Approved '!$A9,'Applications Approved'!$A$6:$A$56,_xlfn.XLOOKUP('% Approved '!S$4,'Applications Approved'!$B$4:$U$4,'Applications Approved'!$B$6:$U$56))/_xlfn.XLOOKUP('% Approved '!$A9,'Applications Approved'!$A$6:$A$56,_xlfn.XLOOKUP('% Approved '!S$4,'Applications Received'!$B$4:$U$4,'Applications Received'!$B$6:$U$56))</f>
        <v>0.21965284585664036</v>
      </c>
      <c r="T9" s="79" cm="1">
        <f t="array" ref="T9">_xlfn.XLOOKUP('% Approved '!$A9,'Applications Approved'!$A$6:$A$56,_xlfn.XLOOKUP('% Approved '!T$4,'Applications Approved'!$B$4:$U$4,'Applications Approved'!$B$6:$U$56))/_xlfn.XLOOKUP('% Approved '!$A9,'Applications Approved'!$A$6:$A$56,_xlfn.XLOOKUP('% Approved '!T$4,'Applications Received'!$B$4:$U$4,'Applications Received'!$B$6:$U$56))</f>
        <v>0.1871830336560627</v>
      </c>
      <c r="U9" s="79" cm="1">
        <f t="array" ref="U9">_xlfn.XLOOKUP('% Approved '!$A9,'Applications Approved'!$A$6:$A$56,_xlfn.XLOOKUP('% Approved '!U$4,'Applications Approved'!$B$4:$U$4,'Applications Approved'!$B$6:$U$56))/_xlfn.XLOOKUP('% Approved '!$A9,'Applications Approved'!$A$6:$A$56,_xlfn.XLOOKUP('% Approved '!U$4,'Applications Received'!$B$4:$U$4,'Applications Received'!$B$6:$U$56))</f>
        <v>0.13349231068717152</v>
      </c>
      <c r="V9" s="79" cm="1">
        <f t="array" ref="V9">_xlfn.XLOOKUP('% Approved '!$A9,'Applications Approved'!$A$6:$A$56,_xlfn.XLOOKUP('% Approved '!V$4,'Applications Approved'!$B$4:$V$4,'Applications Approved'!$B$6:$V$56))/_xlfn.XLOOKUP('% Approved '!$A9,'Applications Approved'!$A$6:$A$56,_xlfn.XLOOKUP('% Approved '!V$4,'Applications Received'!$B$4:$V$4,'Applications Received'!$B$6:$V$56))</f>
        <v>8.7379571490197955E-2</v>
      </c>
      <c r="W9" s="79">
        <f t="shared" si="0"/>
        <v>-0.67560843172542373</v>
      </c>
      <c r="X9" s="81">
        <f t="shared" si="1"/>
        <v>-0.59878202180397344</v>
      </c>
      <c r="Y9" s="81">
        <f t="shared" si="2"/>
        <v>-0.51550643337556257</v>
      </c>
      <c r="Z9" s="99" t="s">
        <v>120</v>
      </c>
    </row>
    <row r="10" spans="1:26" s="30" customFormat="1">
      <c r="A10" s="94" t="s">
        <v>10</v>
      </c>
      <c r="B10" s="79" cm="1">
        <f t="array" ref="B10">_xlfn.XLOOKUP('% Approved '!$A10,'Applications Approved'!$A$6:$A$56,_xlfn.XLOOKUP('% Approved '!B$4,'Applications Approved'!$B$4:$U$4,'Applications Approved'!$B$6:$U$56))/_xlfn.XLOOKUP('% Approved '!$A10,'Applications Received'!$A$6:$A$56,_xlfn.XLOOKUP('% Approved '!B$4,'Applications Received'!$B$4:$U$4,'Applications Received'!$B$6:$U$56))</f>
        <v>0.59640973369274886</v>
      </c>
      <c r="C10" s="79" cm="1">
        <f t="array" ref="C10">_xlfn.XLOOKUP('% Approved '!$A10,'Applications Approved'!$A$6:$A$56,_xlfn.XLOOKUP('% Approved '!C$4,'Applications Approved'!$B$4:$U$4,'Applications Approved'!$B$6:$U$56))/_xlfn.XLOOKUP('% Approved '!$A10,'Applications Approved'!$A$6:$A$56,_xlfn.XLOOKUP('% Approved '!C$4,'Applications Received'!$B$4:$U$4,'Applications Received'!$B$6:$U$56))</f>
        <v>0.57534728374265165</v>
      </c>
      <c r="D10" s="79" cm="1">
        <f t="array" ref="D10">_xlfn.XLOOKUP('% Approved '!$A10,'Applications Approved'!$A$6:$A$56,_xlfn.XLOOKUP('% Approved '!D$4,'Applications Approved'!$B$4:$U$4,'Applications Approved'!$B$6:$U$56))/_xlfn.XLOOKUP('% Approved '!$A10,'Applications Approved'!$A$6:$A$56,_xlfn.XLOOKUP('% Approved '!D$4,'Applications Received'!$B$4:$U$4,'Applications Received'!$B$6:$U$56))</f>
        <v>0.55283535768622283</v>
      </c>
      <c r="E10" s="79" cm="1">
        <f t="array" ref="E10">_xlfn.XLOOKUP('% Approved '!$A10,'Applications Approved'!$A$6:$A$56,_xlfn.XLOOKUP('% Approved '!E$4,'Applications Approved'!$B$4:$U$4,'Applications Approved'!$B$6:$U$56))/_xlfn.XLOOKUP('% Approved '!$A10,'Applications Approved'!$A$6:$A$56,_xlfn.XLOOKUP('% Approved '!E$4,'Applications Received'!$B$4:$U$4,'Applications Received'!$B$6:$U$56))</f>
        <v>0.56653709391057494</v>
      </c>
      <c r="F10" s="79" cm="1">
        <f t="array" ref="F10">_xlfn.XLOOKUP('% Approved '!$A10,'Applications Approved'!$A$6:$A$56,_xlfn.XLOOKUP('% Approved '!F$4,'Applications Approved'!$B$4:$U$4,'Applications Approved'!$B$6:$U$56))/_xlfn.XLOOKUP('% Approved '!$A10,'Applications Approved'!$A$6:$A$56,_xlfn.XLOOKUP('% Approved '!F$4,'Applications Received'!$B$4:$U$4,'Applications Received'!$B$6:$U$56))</f>
        <v>0.59009730763557189</v>
      </c>
      <c r="G10" s="79" cm="1">
        <f t="array" ref="G10">_xlfn.XLOOKUP('% Approved '!$A10,'Applications Approved'!$A$6:$A$56,_xlfn.XLOOKUP('% Approved '!G$4,'Applications Approved'!$B$4:$U$4,'Applications Approved'!$B$6:$U$56))/_xlfn.XLOOKUP('% Approved '!$A10,'Applications Approved'!$A$6:$A$56,_xlfn.XLOOKUP('% Approved '!G$4,'Applications Received'!$B$4:$U$4,'Applications Received'!$B$6:$U$56))</f>
        <v>0.57331766613054924</v>
      </c>
      <c r="H10" s="79" cm="1">
        <f t="array" ref="H10">_xlfn.XLOOKUP('% Approved '!$A10,'Applications Approved'!$A$6:$A$56,_xlfn.XLOOKUP('% Approved '!H$4,'Applications Approved'!$B$4:$U$4,'Applications Approved'!$B$6:$U$56))/_xlfn.XLOOKUP('% Approved '!$A10,'Applications Approved'!$A$6:$A$56,_xlfn.XLOOKUP('% Approved '!H$4,'Applications Received'!$B$4:$U$4,'Applications Received'!$B$6:$U$56))</f>
        <v>0.54526206033301938</v>
      </c>
      <c r="I10" s="79" cm="1">
        <f t="array" ref="I10">_xlfn.XLOOKUP('% Approved '!$A10,'Applications Approved'!$A$6:$A$56,_xlfn.XLOOKUP('% Approved '!I$4,'Applications Approved'!$B$4:$U$4,'Applications Approved'!$B$6:$U$56))/_xlfn.XLOOKUP('% Approved '!$A10,'Applications Approved'!$A$6:$A$56,_xlfn.XLOOKUP('% Approved '!I$4,'Applications Received'!$B$4:$U$4,'Applications Received'!$B$6:$U$56))</f>
        <v>0.52795733641599707</v>
      </c>
      <c r="J10" s="79" cm="1">
        <f t="array" ref="J10">_xlfn.XLOOKUP('% Approved '!$A10,'Applications Approved'!$A$6:$A$56,_xlfn.XLOOKUP('% Approved '!J$4,'Applications Approved'!$B$4:$U$4,'Applications Approved'!$B$6:$U$56))/_xlfn.XLOOKUP('% Approved '!$A10,'Applications Approved'!$A$6:$A$56,_xlfn.XLOOKUP('% Approved '!J$4,'Applications Received'!$B$4:$U$4,'Applications Received'!$B$6:$U$56))</f>
        <v>0.52075462746051604</v>
      </c>
      <c r="K10" s="79" cm="1">
        <f t="array" ref="K10">_xlfn.XLOOKUP('% Approved '!$A10,'Applications Approved'!$A$6:$A$56,_xlfn.XLOOKUP('% Approved '!K$4,'Applications Approved'!$B$4:$U$4,'Applications Approved'!$B$6:$U$56))/_xlfn.XLOOKUP('% Approved '!$A10,'Applications Approved'!$A$6:$A$56,_xlfn.XLOOKUP('% Approved '!K$4,'Applications Received'!$B$4:$U$4,'Applications Received'!$B$6:$U$56))</f>
        <v>0.5270851309384682</v>
      </c>
      <c r="L10" s="79" cm="1">
        <f t="array" ref="L10">_xlfn.XLOOKUP('% Approved '!$A10,'Applications Approved'!$A$6:$A$56,_xlfn.XLOOKUP('% Approved '!L$4,'Applications Approved'!$B$4:$U$4,'Applications Approved'!$B$6:$U$56))/_xlfn.XLOOKUP('% Approved '!$A10,'Applications Approved'!$A$6:$A$56,_xlfn.XLOOKUP('% Approved '!L$4,'Applications Received'!$B$4:$U$4,'Applications Received'!$B$6:$U$56))</f>
        <v>0.53508027580936113</v>
      </c>
      <c r="M10" s="79" cm="1">
        <f t="array" ref="M10">_xlfn.XLOOKUP('% Approved '!$A10,'Applications Approved'!$A$6:$A$56,_xlfn.XLOOKUP('% Approved '!M$4,'Applications Approved'!$B$4:$U$4,'Applications Approved'!$B$6:$U$56))/_xlfn.XLOOKUP('% Approved '!$A10,'Applications Approved'!$A$6:$A$56,_xlfn.XLOOKUP('% Approved '!M$4,'Applications Received'!$B$4:$U$4,'Applications Received'!$B$6:$U$56))</f>
        <v>0.52905555867437637</v>
      </c>
      <c r="N10" s="79" cm="1">
        <f t="array" ref="N10">_xlfn.XLOOKUP('% Approved '!$A10,'Applications Approved'!$A$6:$A$56,_xlfn.XLOOKUP('% Approved '!N$4,'Applications Approved'!$B$4:$U$4,'Applications Approved'!$B$6:$U$56))/_xlfn.XLOOKUP('% Approved '!$A10,'Applications Approved'!$A$6:$A$56,_xlfn.XLOOKUP('% Approved '!N$4,'Applications Received'!$B$4:$U$4,'Applications Received'!$B$6:$U$56))</f>
        <v>0.50341786148754053</v>
      </c>
      <c r="O10" s="79" cm="1">
        <f t="array" ref="O10">_xlfn.XLOOKUP('% Approved '!$A10,'Applications Approved'!$A$6:$A$56,_xlfn.XLOOKUP('% Approved '!O$4,'Applications Approved'!$B$4:$U$4,'Applications Approved'!$B$6:$U$56))/_xlfn.XLOOKUP('% Approved '!$A10,'Applications Approved'!$A$6:$A$56,_xlfn.XLOOKUP('% Approved '!O$4,'Applications Received'!$B$4:$U$4,'Applications Received'!$B$6:$U$56))</f>
        <v>0.49256200338072503</v>
      </c>
      <c r="P10" s="79" cm="1">
        <f t="array" ref="P10">_xlfn.XLOOKUP('% Approved '!$A10,'Applications Approved'!$A$6:$A$56,_xlfn.XLOOKUP('% Approved '!P$4,'Applications Approved'!$B$4:$U$4,'Applications Approved'!$B$6:$U$56))/_xlfn.XLOOKUP('% Approved '!$A10,'Applications Approved'!$A$6:$A$56,_xlfn.XLOOKUP('% Approved '!P$4,'Applications Received'!$B$4:$U$4,'Applications Received'!$B$6:$U$56))</f>
        <v>0.50860723580403444</v>
      </c>
      <c r="Q10" s="79" cm="1">
        <f t="array" ref="Q10">_xlfn.XLOOKUP('% Approved '!$A10,'Applications Approved'!$A$6:$A$56,_xlfn.XLOOKUP('% Approved '!Q$4,'Applications Approved'!$B$4:$U$4,'Applications Approved'!$B$6:$U$56))/_xlfn.XLOOKUP('% Approved '!$A10,'Applications Approved'!$A$6:$A$56,_xlfn.XLOOKUP('% Approved '!Q$4,'Applications Received'!$B$4:$U$4,'Applications Received'!$B$6:$U$56))</f>
        <v>0.50288421008507089</v>
      </c>
      <c r="R10" s="79" cm="1">
        <f t="array" ref="R10">_xlfn.XLOOKUP('% Approved '!$A10,'Applications Approved'!$A$6:$A$56,_xlfn.XLOOKUP('% Approved '!R$4,'Applications Approved'!$B$4:$U$4,'Applications Approved'!$B$6:$U$56))/_xlfn.XLOOKUP('% Approved '!$A10,'Applications Approved'!$A$6:$A$56,_xlfn.XLOOKUP('% Approved '!R$4,'Applications Received'!$B$4:$U$4,'Applications Received'!$B$6:$U$56))</f>
        <v>0.51388982947542361</v>
      </c>
      <c r="S10" s="79" cm="1">
        <f t="array" ref="S10">_xlfn.XLOOKUP('% Approved '!$A10,'Applications Approved'!$A$6:$A$56,_xlfn.XLOOKUP('% Approved '!S$4,'Applications Approved'!$B$4:$U$4,'Applications Approved'!$B$6:$U$56))/_xlfn.XLOOKUP('% Approved '!$A10,'Applications Approved'!$A$6:$A$56,_xlfn.XLOOKUP('% Approved '!S$4,'Applications Received'!$B$4:$U$4,'Applications Received'!$B$6:$U$56))</f>
        <v>0.45308778731653276</v>
      </c>
      <c r="T10" s="79" cm="1">
        <f t="array" ref="T10">_xlfn.XLOOKUP('% Approved '!$A10,'Applications Approved'!$A$6:$A$56,_xlfn.XLOOKUP('% Approved '!T$4,'Applications Approved'!$B$4:$U$4,'Applications Approved'!$B$6:$U$56))/_xlfn.XLOOKUP('% Approved '!$A10,'Applications Approved'!$A$6:$A$56,_xlfn.XLOOKUP('% Approved '!T$4,'Applications Received'!$B$4:$U$4,'Applications Received'!$B$6:$U$56))</f>
        <v>0.43935159983064176</v>
      </c>
      <c r="U10" s="79" cm="1">
        <f t="array" ref="U10">_xlfn.XLOOKUP('% Approved '!$A10,'Applications Approved'!$A$6:$A$56,_xlfn.XLOOKUP('% Approved '!U$4,'Applications Approved'!$B$4:$U$4,'Applications Approved'!$B$6:$U$56))/_xlfn.XLOOKUP('% Approved '!$A10,'Applications Approved'!$A$6:$A$56,_xlfn.XLOOKUP('% Approved '!U$4,'Applications Received'!$B$4:$U$4,'Applications Received'!$B$6:$U$56))</f>
        <v>0.42015939622048171</v>
      </c>
      <c r="V10" s="79" cm="1">
        <f t="array" ref="V10">_xlfn.XLOOKUP('% Approved '!$A10,'Applications Approved'!$A$6:$A$56,_xlfn.XLOOKUP('% Approved '!V$4,'Applications Approved'!$B$4:$V$4,'Applications Approved'!$B$6:$V$56))/_xlfn.XLOOKUP('% Approved '!$A10,'Applications Approved'!$A$6:$A$56,_xlfn.XLOOKUP('% Approved '!V$4,'Applications Received'!$B$4:$V$4,'Applications Received'!$B$6:$V$56))</f>
        <v>0.31753240504267621</v>
      </c>
      <c r="W10" s="79">
        <f t="shared" si="0"/>
        <v>-0.29551888159334716</v>
      </c>
      <c r="X10" s="81">
        <f t="shared" si="1"/>
        <v>-0.22943584968323505</v>
      </c>
      <c r="Y10" s="81">
        <f t="shared" si="2"/>
        <v>-0.21477315607466632</v>
      </c>
      <c r="Z10" s="99" t="s">
        <v>120</v>
      </c>
    </row>
    <row r="11" spans="1:26" s="30" customFormat="1">
      <c r="A11" s="94" t="s">
        <v>12</v>
      </c>
      <c r="B11" s="79" cm="1">
        <f t="array" ref="B11">_xlfn.XLOOKUP('% Approved '!$A11,'Applications Approved'!$A$6:$A$56,_xlfn.XLOOKUP('% Approved '!B$4,'Applications Approved'!$B$4:$U$4,'Applications Approved'!$B$6:$U$56))/_xlfn.XLOOKUP('% Approved '!$A11,'Applications Received'!$A$6:$A$56,_xlfn.XLOOKUP('% Approved '!B$4,'Applications Received'!$B$4:$U$4,'Applications Received'!$B$6:$U$56))</f>
        <v>0.68729824977048604</v>
      </c>
      <c r="C11" s="79" cm="1">
        <f t="array" ref="C11">_xlfn.XLOOKUP('% Approved '!$A11,'Applications Approved'!$A$6:$A$56,_xlfn.XLOOKUP('% Approved '!C$4,'Applications Approved'!$B$4:$U$4,'Applications Approved'!$B$6:$U$56))/_xlfn.XLOOKUP('% Approved '!$A11,'Applications Approved'!$A$6:$A$56,_xlfn.XLOOKUP('% Approved '!C$4,'Applications Received'!$B$4:$U$4,'Applications Received'!$B$6:$U$56))</f>
        <v>0.67240968638348553</v>
      </c>
      <c r="D11" s="79" cm="1">
        <f t="array" ref="D11">_xlfn.XLOOKUP('% Approved '!$A11,'Applications Approved'!$A$6:$A$56,_xlfn.XLOOKUP('% Approved '!D$4,'Applications Approved'!$B$4:$U$4,'Applications Approved'!$B$6:$U$56))/_xlfn.XLOOKUP('% Approved '!$A11,'Applications Approved'!$A$6:$A$56,_xlfn.XLOOKUP('% Approved '!D$4,'Applications Received'!$B$4:$U$4,'Applications Received'!$B$6:$U$56))</f>
        <v>0.67146584440227708</v>
      </c>
      <c r="E11" s="79" cm="1">
        <f t="array" ref="E11">_xlfn.XLOOKUP('% Approved '!$A11,'Applications Approved'!$A$6:$A$56,_xlfn.XLOOKUP('% Approved '!E$4,'Applications Approved'!$B$4:$U$4,'Applications Approved'!$B$6:$U$56))/_xlfn.XLOOKUP('% Approved '!$A11,'Applications Approved'!$A$6:$A$56,_xlfn.XLOOKUP('% Approved '!E$4,'Applications Received'!$B$4:$U$4,'Applications Received'!$B$6:$U$56))</f>
        <v>0.84140497265602987</v>
      </c>
      <c r="F11" s="79" cm="1">
        <f t="array" ref="F11">_xlfn.XLOOKUP('% Approved '!$A11,'Applications Approved'!$A$6:$A$56,_xlfn.XLOOKUP('% Approved '!F$4,'Applications Approved'!$B$4:$U$4,'Applications Approved'!$B$6:$U$56))/_xlfn.XLOOKUP('% Approved '!$A11,'Applications Approved'!$A$6:$A$56,_xlfn.XLOOKUP('% Approved '!F$4,'Applications Received'!$B$4:$U$4,'Applications Received'!$B$6:$U$56))</f>
        <v>2.6059030035105972</v>
      </c>
      <c r="G11" s="79" cm="1">
        <f t="array" ref="G11">_xlfn.XLOOKUP('% Approved '!$A11,'Applications Approved'!$A$6:$A$56,_xlfn.XLOOKUP('% Approved '!G$4,'Applications Approved'!$B$4:$U$4,'Applications Approved'!$B$6:$U$56))/_xlfn.XLOOKUP('% Approved '!$A11,'Applications Approved'!$A$6:$A$56,_xlfn.XLOOKUP('% Approved '!G$4,'Applications Received'!$B$4:$U$4,'Applications Received'!$B$6:$U$56))</f>
        <v>0.77518545106484804</v>
      </c>
      <c r="H11" s="79" cm="1">
        <f t="array" ref="H11">_xlfn.XLOOKUP('% Approved '!$A11,'Applications Approved'!$A$6:$A$56,_xlfn.XLOOKUP('% Approved '!H$4,'Applications Approved'!$B$4:$U$4,'Applications Approved'!$B$6:$U$56))/_xlfn.XLOOKUP('% Approved '!$A11,'Applications Approved'!$A$6:$A$56,_xlfn.XLOOKUP('% Approved '!H$4,'Applications Received'!$B$4:$U$4,'Applications Received'!$B$6:$U$56))</f>
        <v>0.51434661419904903</v>
      </c>
      <c r="I11" s="79" cm="1">
        <f t="array" ref="I11">_xlfn.XLOOKUP('% Approved '!$A11,'Applications Approved'!$A$6:$A$56,_xlfn.XLOOKUP('% Approved '!I$4,'Applications Approved'!$B$4:$U$4,'Applications Approved'!$B$6:$U$56))/_xlfn.XLOOKUP('% Approved '!$A11,'Applications Approved'!$A$6:$A$56,_xlfn.XLOOKUP('% Approved '!I$4,'Applications Received'!$B$4:$U$4,'Applications Received'!$B$6:$U$56))</f>
        <v>0.39640035118525024</v>
      </c>
      <c r="J11" s="79" cm="1">
        <f t="array" ref="J11">_xlfn.XLOOKUP('% Approved '!$A11,'Applications Approved'!$A$6:$A$56,_xlfn.XLOOKUP('% Approved '!J$4,'Applications Approved'!$B$4:$U$4,'Applications Approved'!$B$6:$U$56))/_xlfn.XLOOKUP('% Approved '!$A11,'Applications Approved'!$A$6:$A$56,_xlfn.XLOOKUP('% Approved '!J$4,'Applications Received'!$B$4:$U$4,'Applications Received'!$B$6:$U$56))</f>
        <v>0.37463306365003218</v>
      </c>
      <c r="K11" s="79" cm="1">
        <f t="array" ref="K11">_xlfn.XLOOKUP('% Approved '!$A11,'Applications Approved'!$A$6:$A$56,_xlfn.XLOOKUP('% Approved '!K$4,'Applications Approved'!$B$4:$U$4,'Applications Approved'!$B$6:$U$56))/_xlfn.XLOOKUP('% Approved '!$A11,'Applications Approved'!$A$6:$A$56,_xlfn.XLOOKUP('% Approved '!K$4,'Applications Received'!$B$4:$U$4,'Applications Received'!$B$6:$U$56))</f>
        <v>0.35074996900954503</v>
      </c>
      <c r="L11" s="79" cm="1">
        <f t="array" ref="L11">_xlfn.XLOOKUP('% Approved '!$A11,'Applications Approved'!$A$6:$A$56,_xlfn.XLOOKUP('% Approved '!L$4,'Applications Approved'!$B$4:$U$4,'Applications Approved'!$B$6:$U$56))/_xlfn.XLOOKUP('% Approved '!$A11,'Applications Approved'!$A$6:$A$56,_xlfn.XLOOKUP('% Approved '!L$4,'Applications Received'!$B$4:$U$4,'Applications Received'!$B$6:$U$56))</f>
        <v>0.35142992573866327</v>
      </c>
      <c r="M11" s="79" cm="1">
        <f t="array" ref="M11">_xlfn.XLOOKUP('% Approved '!$A11,'Applications Approved'!$A$6:$A$56,_xlfn.XLOOKUP('% Approved '!M$4,'Applications Approved'!$B$4:$U$4,'Applications Approved'!$B$6:$U$56))/_xlfn.XLOOKUP('% Approved '!$A11,'Applications Approved'!$A$6:$A$56,_xlfn.XLOOKUP('% Approved '!M$4,'Applications Received'!$B$4:$U$4,'Applications Received'!$B$6:$U$56))</f>
        <v>0.37533831960653069</v>
      </c>
      <c r="N11" s="79" cm="1">
        <f t="array" ref="N11">_xlfn.XLOOKUP('% Approved '!$A11,'Applications Approved'!$A$6:$A$56,_xlfn.XLOOKUP('% Approved '!N$4,'Applications Approved'!$B$4:$U$4,'Applications Approved'!$B$6:$U$56))/_xlfn.XLOOKUP('% Approved '!$A11,'Applications Approved'!$A$6:$A$56,_xlfn.XLOOKUP('% Approved '!N$4,'Applications Received'!$B$4:$U$4,'Applications Received'!$B$6:$U$56))</f>
        <v>0.39799078296066909</v>
      </c>
      <c r="O11" s="79" cm="1">
        <f t="array" ref="O11">_xlfn.XLOOKUP('% Approved '!$A11,'Applications Approved'!$A$6:$A$56,_xlfn.XLOOKUP('% Approved '!O$4,'Applications Approved'!$B$4:$U$4,'Applications Approved'!$B$6:$U$56))/_xlfn.XLOOKUP('% Approved '!$A11,'Applications Approved'!$A$6:$A$56,_xlfn.XLOOKUP('% Approved '!O$4,'Applications Received'!$B$4:$U$4,'Applications Received'!$B$6:$U$56))</f>
        <v>0.44302865139574282</v>
      </c>
      <c r="P11" s="79" cm="1">
        <f t="array" ref="P11">_xlfn.XLOOKUP('% Approved '!$A11,'Applications Approved'!$A$6:$A$56,_xlfn.XLOOKUP('% Approved '!P$4,'Applications Approved'!$B$4:$U$4,'Applications Approved'!$B$6:$U$56))/_xlfn.XLOOKUP('% Approved '!$A11,'Applications Approved'!$A$6:$A$56,_xlfn.XLOOKUP('% Approved '!P$4,'Applications Received'!$B$4:$U$4,'Applications Received'!$B$6:$U$56))</f>
        <v>0.44351862597191605</v>
      </c>
      <c r="Q11" s="79" cm="1">
        <f t="array" ref="Q11">_xlfn.XLOOKUP('% Approved '!$A11,'Applications Approved'!$A$6:$A$56,_xlfn.XLOOKUP('% Approved '!Q$4,'Applications Approved'!$B$4:$U$4,'Applications Approved'!$B$6:$U$56))/_xlfn.XLOOKUP('% Approved '!$A11,'Applications Approved'!$A$6:$A$56,_xlfn.XLOOKUP('% Approved '!Q$4,'Applications Received'!$B$4:$U$4,'Applications Received'!$B$6:$U$56))</f>
        <v>0.48049568965517236</v>
      </c>
      <c r="R11" s="79" cm="1">
        <f t="array" ref="R11">_xlfn.XLOOKUP('% Approved '!$A11,'Applications Approved'!$A$6:$A$56,_xlfn.XLOOKUP('% Approved '!R$4,'Applications Approved'!$B$4:$U$4,'Applications Approved'!$B$6:$U$56))/_xlfn.XLOOKUP('% Approved '!$A11,'Applications Approved'!$A$6:$A$56,_xlfn.XLOOKUP('% Approved '!R$4,'Applications Received'!$B$4:$U$4,'Applications Received'!$B$6:$U$56))</f>
        <v>0.46488469601677146</v>
      </c>
      <c r="S11" s="79" cm="1">
        <f t="array" ref="S11">_xlfn.XLOOKUP('% Approved '!$A11,'Applications Approved'!$A$6:$A$56,_xlfn.XLOOKUP('% Approved '!S$4,'Applications Approved'!$B$4:$U$4,'Applications Approved'!$B$6:$U$56))/_xlfn.XLOOKUP('% Approved '!$A11,'Applications Approved'!$A$6:$A$56,_xlfn.XLOOKUP('% Approved '!S$4,'Applications Received'!$B$4:$U$4,'Applications Received'!$B$6:$U$56))</f>
        <v>0.46298270706020023</v>
      </c>
      <c r="T11" s="79" cm="1">
        <f t="array" ref="T11">_xlfn.XLOOKUP('% Approved '!$A11,'Applications Approved'!$A$6:$A$56,_xlfn.XLOOKUP('% Approved '!T$4,'Applications Approved'!$B$4:$U$4,'Applications Approved'!$B$6:$U$56))/_xlfn.XLOOKUP('% Approved '!$A11,'Applications Approved'!$A$6:$A$56,_xlfn.XLOOKUP('% Approved '!T$4,'Applications Received'!$B$4:$U$4,'Applications Received'!$B$6:$U$56))</f>
        <v>0.53061270630793578</v>
      </c>
      <c r="U11" s="79" cm="1">
        <f t="array" ref="U11">_xlfn.XLOOKUP('% Approved '!$A11,'Applications Approved'!$A$6:$A$56,_xlfn.XLOOKUP('% Approved '!U$4,'Applications Approved'!$B$4:$U$4,'Applications Approved'!$B$6:$U$56))/_xlfn.XLOOKUP('% Approved '!$A11,'Applications Approved'!$A$6:$A$56,_xlfn.XLOOKUP('% Approved '!U$4,'Applications Received'!$B$4:$U$4,'Applications Received'!$B$6:$U$56))</f>
        <v>0.50419656976036975</v>
      </c>
      <c r="V11" s="79" cm="1">
        <f t="array" ref="V11">_xlfn.XLOOKUP('% Approved '!$A11,'Applications Approved'!$A$6:$A$56,_xlfn.XLOOKUP('% Approved '!V$4,'Applications Approved'!$B$4:$V$4,'Applications Approved'!$B$6:$V$56))/_xlfn.XLOOKUP('% Approved '!$A11,'Applications Approved'!$A$6:$A$56,_xlfn.XLOOKUP('% Approved '!V$4,'Applications Received'!$B$4:$V$4,'Applications Received'!$B$6:$V$56))</f>
        <v>0.40046376811594203</v>
      </c>
      <c r="W11" s="79">
        <f t="shared" si="0"/>
        <v>-0.26640789507504292</v>
      </c>
      <c r="X11" s="81">
        <f t="shared" si="1"/>
        <v>-1.9733860704974484E-2</v>
      </c>
      <c r="Y11" s="81">
        <f t="shared" si="2"/>
        <v>0.43470015736596546</v>
      </c>
      <c r="Z11" s="99" t="s">
        <v>120</v>
      </c>
    </row>
    <row r="12" spans="1:26" s="30" customFormat="1">
      <c r="A12" s="32" t="s">
        <v>15</v>
      </c>
      <c r="B12" s="79" cm="1">
        <f t="array" ref="B12">_xlfn.XLOOKUP('% Approved '!$A12,'Applications Approved'!$A$6:$A$56,_xlfn.XLOOKUP('% Approved '!B$4,'Applications Approved'!$B$4:$U$4,'Applications Approved'!$B$6:$U$56))/_xlfn.XLOOKUP('% Approved '!$A12,'Applications Received'!$A$6:$A$56,_xlfn.XLOOKUP('% Approved '!B$4,'Applications Received'!$B$4:$U$4,'Applications Received'!$B$6:$U$56))</f>
        <v>0.648188443339205</v>
      </c>
      <c r="C12" s="79" cm="1">
        <f t="array" ref="C12">_xlfn.XLOOKUP('% Approved '!$A12,'Applications Approved'!$A$6:$A$56,_xlfn.XLOOKUP('% Approved '!C$4,'Applications Approved'!$B$4:$U$4,'Applications Approved'!$B$6:$U$56))/_xlfn.XLOOKUP('% Approved '!$A12,'Applications Approved'!$A$6:$A$56,_xlfn.XLOOKUP('% Approved '!C$4,'Applications Received'!$B$4:$U$4,'Applications Received'!$B$6:$U$56))</f>
        <v>0.64345063538611924</v>
      </c>
      <c r="D12" s="79" cm="1">
        <f t="array" ref="D12">_xlfn.XLOOKUP('% Approved '!$A12,'Applications Approved'!$A$6:$A$56,_xlfn.XLOOKUP('% Approved '!D$4,'Applications Approved'!$B$4:$U$4,'Applications Approved'!$B$6:$U$56))/_xlfn.XLOOKUP('% Approved '!$A12,'Applications Approved'!$A$6:$A$56,_xlfn.XLOOKUP('% Approved '!D$4,'Applications Received'!$B$4:$U$4,'Applications Received'!$B$6:$U$56))</f>
        <v>0.62503706998813757</v>
      </c>
      <c r="E12" s="79" cm="1">
        <f t="array" ref="E12">_xlfn.XLOOKUP('% Approved '!$A12,'Applications Approved'!$A$6:$A$56,_xlfn.XLOOKUP('% Approved '!E$4,'Applications Approved'!$B$4:$U$4,'Applications Approved'!$B$6:$U$56))/_xlfn.XLOOKUP('% Approved '!$A12,'Applications Approved'!$A$6:$A$56,_xlfn.XLOOKUP('% Approved '!E$4,'Applications Received'!$B$4:$U$4,'Applications Received'!$B$6:$U$56))</f>
        <v>0.65138230294354482</v>
      </c>
      <c r="F12" s="79" cm="1">
        <f t="array" ref="F12">_xlfn.XLOOKUP('% Approved '!$A12,'Applications Approved'!$A$6:$A$56,_xlfn.XLOOKUP('% Approved '!F$4,'Applications Approved'!$B$4:$U$4,'Applications Approved'!$B$6:$U$56))/_xlfn.XLOOKUP('% Approved '!$A12,'Applications Approved'!$A$6:$A$56,_xlfn.XLOOKUP('% Approved '!F$4,'Applications Received'!$B$4:$U$4,'Applications Received'!$B$6:$U$56))</f>
        <v>0.65738768396591785</v>
      </c>
      <c r="G12" s="79" cm="1">
        <f t="array" ref="G12">_xlfn.XLOOKUP('% Approved '!$A12,'Applications Approved'!$A$6:$A$56,_xlfn.XLOOKUP('% Approved '!G$4,'Applications Approved'!$B$4:$U$4,'Applications Approved'!$B$6:$U$56))/_xlfn.XLOOKUP('% Approved '!$A12,'Applications Approved'!$A$6:$A$56,_xlfn.XLOOKUP('% Approved '!G$4,'Applications Received'!$B$4:$U$4,'Applications Received'!$B$6:$U$56))</f>
        <v>0.62898406374501992</v>
      </c>
      <c r="H12" s="79" cm="1">
        <f t="array" ref="H12">_xlfn.XLOOKUP('% Approved '!$A12,'Applications Approved'!$A$6:$A$56,_xlfn.XLOOKUP('% Approved '!H$4,'Applications Approved'!$B$4:$U$4,'Applications Approved'!$B$6:$U$56))/_xlfn.XLOOKUP('% Approved '!$A12,'Applications Approved'!$A$6:$A$56,_xlfn.XLOOKUP('% Approved '!H$4,'Applications Received'!$B$4:$U$4,'Applications Received'!$B$6:$U$56))</f>
        <v>0.61259918249579215</v>
      </c>
      <c r="I12" s="79" cm="1">
        <f t="array" ref="I12">_xlfn.XLOOKUP('% Approved '!$A12,'Applications Approved'!$A$6:$A$56,_xlfn.XLOOKUP('% Approved '!I$4,'Applications Approved'!$B$4:$U$4,'Applications Approved'!$B$6:$U$56))/_xlfn.XLOOKUP('% Approved '!$A12,'Applications Approved'!$A$6:$A$56,_xlfn.XLOOKUP('% Approved '!I$4,'Applications Received'!$B$4:$U$4,'Applications Received'!$B$6:$U$56))</f>
        <v>0.5945736786998681</v>
      </c>
      <c r="J12" s="79" cm="1">
        <f t="array" ref="J12">_xlfn.XLOOKUP('% Approved '!$A12,'Applications Approved'!$A$6:$A$56,_xlfn.XLOOKUP('% Approved '!J$4,'Applications Approved'!$B$4:$U$4,'Applications Approved'!$B$6:$U$56))/_xlfn.XLOOKUP('% Approved '!$A12,'Applications Approved'!$A$6:$A$56,_xlfn.XLOOKUP('% Approved '!J$4,'Applications Received'!$B$4:$U$4,'Applications Received'!$B$6:$U$56))</f>
        <v>0.5482869232869233</v>
      </c>
      <c r="K12" s="79" cm="1">
        <f t="array" ref="K12">_xlfn.XLOOKUP('% Approved '!$A12,'Applications Approved'!$A$6:$A$56,_xlfn.XLOOKUP('% Approved '!K$4,'Applications Approved'!$B$4:$U$4,'Applications Approved'!$B$6:$U$56))/_xlfn.XLOOKUP('% Approved '!$A12,'Applications Approved'!$A$6:$A$56,_xlfn.XLOOKUP('% Approved '!K$4,'Applications Received'!$B$4:$U$4,'Applications Received'!$B$6:$U$56))</f>
        <v>0.5219470827679783</v>
      </c>
      <c r="L12" s="79" cm="1">
        <f t="array" ref="L12">_xlfn.XLOOKUP('% Approved '!$A12,'Applications Approved'!$A$6:$A$56,_xlfn.XLOOKUP('% Approved '!L$4,'Applications Approved'!$B$4:$U$4,'Applications Approved'!$B$6:$U$56))/_xlfn.XLOOKUP('% Approved '!$A12,'Applications Approved'!$A$6:$A$56,_xlfn.XLOOKUP('% Approved '!L$4,'Applications Received'!$B$4:$U$4,'Applications Received'!$B$6:$U$56))</f>
        <v>0.50926615553121579</v>
      </c>
      <c r="M12" s="79" cm="1">
        <f t="array" ref="M12">_xlfn.XLOOKUP('% Approved '!$A12,'Applications Approved'!$A$6:$A$56,_xlfn.XLOOKUP('% Approved '!M$4,'Applications Approved'!$B$4:$U$4,'Applications Approved'!$B$6:$U$56))/_xlfn.XLOOKUP('% Approved '!$A12,'Applications Approved'!$A$6:$A$56,_xlfn.XLOOKUP('% Approved '!M$4,'Applications Received'!$B$4:$U$4,'Applications Received'!$B$6:$U$56))</f>
        <v>0.49691523605150212</v>
      </c>
      <c r="N12" s="79" cm="1">
        <f t="array" ref="N12">_xlfn.XLOOKUP('% Approved '!$A12,'Applications Approved'!$A$6:$A$56,_xlfn.XLOOKUP('% Approved '!N$4,'Applications Approved'!$B$4:$U$4,'Applications Approved'!$B$6:$U$56))/_xlfn.XLOOKUP('% Approved '!$A12,'Applications Approved'!$A$6:$A$56,_xlfn.XLOOKUP('% Approved '!N$4,'Applications Received'!$B$4:$U$4,'Applications Received'!$B$6:$U$56))</f>
        <v>0.47632601427667842</v>
      </c>
      <c r="O12" s="79" cm="1">
        <f t="array" ref="O12">_xlfn.XLOOKUP('% Approved '!$A12,'Applications Approved'!$A$6:$A$56,_xlfn.XLOOKUP('% Approved '!O$4,'Applications Approved'!$B$4:$U$4,'Applications Approved'!$B$6:$U$56))/_xlfn.XLOOKUP('% Approved '!$A12,'Applications Approved'!$A$6:$A$56,_xlfn.XLOOKUP('% Approved '!O$4,'Applications Received'!$B$4:$U$4,'Applications Received'!$B$6:$U$56))</f>
        <v>0.50339095405639689</v>
      </c>
      <c r="P12" s="79" cm="1">
        <f t="array" ref="P12">_xlfn.XLOOKUP('% Approved '!$A12,'Applications Approved'!$A$6:$A$56,_xlfn.XLOOKUP('% Approved '!P$4,'Applications Approved'!$B$4:$U$4,'Applications Approved'!$B$6:$U$56))/_xlfn.XLOOKUP('% Approved '!$A12,'Applications Approved'!$A$6:$A$56,_xlfn.XLOOKUP('% Approved '!P$4,'Applications Received'!$B$4:$U$4,'Applications Received'!$B$6:$U$56))</f>
        <v>0.5177991960091054</v>
      </c>
      <c r="Q12" s="79" cm="1">
        <f t="array" ref="Q12">_xlfn.XLOOKUP('% Approved '!$A12,'Applications Approved'!$A$6:$A$56,_xlfn.XLOOKUP('% Approved '!Q$4,'Applications Approved'!$B$4:$U$4,'Applications Approved'!$B$6:$U$56))/_xlfn.XLOOKUP('% Approved '!$A12,'Applications Approved'!$A$6:$A$56,_xlfn.XLOOKUP('% Approved '!Q$4,'Applications Received'!$B$4:$U$4,'Applications Received'!$B$6:$U$56))</f>
        <v>0.4941319517868471</v>
      </c>
      <c r="R12" s="79" cm="1">
        <f t="array" ref="R12">_xlfn.XLOOKUP('% Approved '!$A12,'Applications Approved'!$A$6:$A$56,_xlfn.XLOOKUP('% Approved '!R$4,'Applications Approved'!$B$4:$U$4,'Applications Approved'!$B$6:$U$56))/_xlfn.XLOOKUP('% Approved '!$A12,'Applications Approved'!$A$6:$A$56,_xlfn.XLOOKUP('% Approved '!R$4,'Applications Received'!$B$4:$U$4,'Applications Received'!$B$6:$U$56))</f>
        <v>0.47459563465816845</v>
      </c>
      <c r="S12" s="79" cm="1">
        <f t="array" ref="S12">_xlfn.XLOOKUP('% Approved '!$A12,'Applications Approved'!$A$6:$A$56,_xlfn.XLOOKUP('% Approved '!S$4,'Applications Approved'!$B$4:$U$4,'Applications Approved'!$B$6:$U$56))/_xlfn.XLOOKUP('% Approved '!$A12,'Applications Approved'!$A$6:$A$56,_xlfn.XLOOKUP('% Approved '!S$4,'Applications Received'!$B$4:$U$4,'Applications Received'!$B$6:$U$56))</f>
        <v>0.48558793755660934</v>
      </c>
      <c r="T12" s="79" cm="1">
        <f t="array" ref="T12">_xlfn.XLOOKUP('% Approved '!$A12,'Applications Approved'!$A$6:$A$56,_xlfn.XLOOKUP('% Approved '!T$4,'Applications Approved'!$B$4:$U$4,'Applications Approved'!$B$6:$U$56))/_xlfn.XLOOKUP('% Approved '!$A12,'Applications Approved'!$A$6:$A$56,_xlfn.XLOOKUP('% Approved '!T$4,'Applications Received'!$B$4:$U$4,'Applications Received'!$B$6:$U$56))</f>
        <v>0.36262540223357942</v>
      </c>
      <c r="U12" s="79" cm="1">
        <f t="array" ref="U12">_xlfn.XLOOKUP('% Approved '!$A12,'Applications Approved'!$A$6:$A$56,_xlfn.XLOOKUP('% Approved '!U$4,'Applications Approved'!$B$4:$U$4,'Applications Approved'!$B$6:$U$56))/_xlfn.XLOOKUP('% Approved '!$A12,'Applications Approved'!$A$6:$A$56,_xlfn.XLOOKUP('% Approved '!U$4,'Applications Received'!$B$4:$U$4,'Applications Received'!$B$6:$U$56))</f>
        <v>0.36244564363179127</v>
      </c>
      <c r="V12" s="79" cm="1">
        <f t="array" ref="V12">_xlfn.XLOOKUP('% Approved '!$A12,'Applications Approved'!$A$6:$A$56,_xlfn.XLOOKUP('% Approved '!V$4,'Applications Approved'!$B$4:$V$4,'Applications Approved'!$B$6:$V$56))/_xlfn.XLOOKUP('% Approved '!$A12,'Applications Approved'!$A$6:$A$56,_xlfn.XLOOKUP('% Approved '!V$4,'Applications Received'!$B$4:$V$4,'Applications Received'!$B$6:$V$56))</f>
        <v>0.21223882184060822</v>
      </c>
      <c r="W12" s="79">
        <f t="shared" si="0"/>
        <v>-0.44083291308833317</v>
      </c>
      <c r="X12" s="81">
        <f t="shared" si="1"/>
        <v>-0.40834781699324119</v>
      </c>
      <c r="Y12" s="81">
        <f t="shared" si="2"/>
        <v>-0.28829819202549595</v>
      </c>
      <c r="Z12" s="99" t="s">
        <v>120</v>
      </c>
    </row>
    <row r="13" spans="1:26" s="30" customFormat="1">
      <c r="A13" s="32" t="s">
        <v>16</v>
      </c>
      <c r="B13" s="79" cm="1">
        <f t="array" ref="B13">_xlfn.XLOOKUP('% Approved '!$A13,'Applications Approved'!$A$6:$A$56,_xlfn.XLOOKUP('% Approved '!B$4,'Applications Approved'!$B$4:$U$4,'Applications Approved'!$B$6:$U$56))/_xlfn.XLOOKUP('% Approved '!$A13,'Applications Received'!$A$6:$A$56,_xlfn.XLOOKUP('% Approved '!B$4,'Applications Received'!$B$4:$U$4,'Applications Received'!$B$6:$U$56))</f>
        <v>0.56830265848670758</v>
      </c>
      <c r="C13" s="79" cm="1">
        <f t="array" ref="C13">_xlfn.XLOOKUP('% Approved '!$A13,'Applications Approved'!$A$6:$A$56,_xlfn.XLOOKUP('% Approved '!C$4,'Applications Approved'!$B$4:$U$4,'Applications Approved'!$B$6:$U$56))/_xlfn.XLOOKUP('% Approved '!$A13,'Applications Approved'!$A$6:$A$56,_xlfn.XLOOKUP('% Approved '!C$4,'Applications Received'!$B$4:$U$4,'Applications Received'!$B$6:$U$56))</f>
        <v>0.54675787106446772</v>
      </c>
      <c r="D13" s="79" cm="1">
        <f t="array" ref="D13">_xlfn.XLOOKUP('% Approved '!$A13,'Applications Approved'!$A$6:$A$56,_xlfn.XLOOKUP('% Approved '!D$4,'Applications Approved'!$B$4:$U$4,'Applications Approved'!$B$6:$U$56))/_xlfn.XLOOKUP('% Approved '!$A13,'Applications Approved'!$A$6:$A$56,_xlfn.XLOOKUP('% Approved '!D$4,'Applications Received'!$B$4:$U$4,'Applications Received'!$B$6:$U$56))</f>
        <v>0.61135199054000788</v>
      </c>
      <c r="E13" s="79" cm="1">
        <f t="array" ref="E13">_xlfn.XLOOKUP('% Approved '!$A13,'Applications Approved'!$A$6:$A$56,_xlfn.XLOOKUP('% Approved '!E$4,'Applications Approved'!$B$4:$U$4,'Applications Approved'!$B$6:$U$56))/_xlfn.XLOOKUP('% Approved '!$A13,'Applications Approved'!$A$6:$A$56,_xlfn.XLOOKUP('% Approved '!E$4,'Applications Received'!$B$4:$U$4,'Applications Received'!$B$6:$U$56))</f>
        <v>0.63871031549797241</v>
      </c>
      <c r="F13" s="79" cm="1">
        <f t="array" ref="F13">_xlfn.XLOOKUP('% Approved '!$A13,'Applications Approved'!$A$6:$A$56,_xlfn.XLOOKUP('% Approved '!F$4,'Applications Approved'!$B$4:$U$4,'Applications Approved'!$B$6:$U$56))/_xlfn.XLOOKUP('% Approved '!$A13,'Applications Approved'!$A$6:$A$56,_xlfn.XLOOKUP('% Approved '!F$4,'Applications Received'!$B$4:$U$4,'Applications Received'!$B$6:$U$56))</f>
        <v>0.56252773586580274</v>
      </c>
      <c r="G13" s="79" cm="1">
        <f t="array" ref="G13">_xlfn.XLOOKUP('% Approved '!$A13,'Applications Approved'!$A$6:$A$56,_xlfn.XLOOKUP('% Approved '!G$4,'Applications Approved'!$B$4:$U$4,'Applications Approved'!$B$6:$U$56))/_xlfn.XLOOKUP('% Approved '!$A13,'Applications Approved'!$A$6:$A$56,_xlfn.XLOOKUP('% Approved '!G$4,'Applications Received'!$B$4:$U$4,'Applications Received'!$B$6:$U$56))</f>
        <v>0.66574214153639266</v>
      </c>
      <c r="H13" s="79" cm="1">
        <f t="array" ref="H13">_xlfn.XLOOKUP('% Approved '!$A13,'Applications Approved'!$A$6:$A$56,_xlfn.XLOOKUP('% Approved '!H$4,'Applications Approved'!$B$4:$U$4,'Applications Approved'!$B$6:$U$56))/_xlfn.XLOOKUP('% Approved '!$A13,'Applications Approved'!$A$6:$A$56,_xlfn.XLOOKUP('% Approved '!H$4,'Applications Received'!$B$4:$U$4,'Applications Received'!$B$6:$U$56))</f>
        <v>0.64424675756568006</v>
      </c>
      <c r="I13" s="79" cm="1">
        <f t="array" ref="I13">_xlfn.XLOOKUP('% Approved '!$A13,'Applications Approved'!$A$6:$A$56,_xlfn.XLOOKUP('% Approved '!I$4,'Applications Approved'!$B$4:$U$4,'Applications Approved'!$B$6:$U$56))/_xlfn.XLOOKUP('% Approved '!$A13,'Applications Approved'!$A$6:$A$56,_xlfn.XLOOKUP('% Approved '!I$4,'Applications Received'!$B$4:$U$4,'Applications Received'!$B$6:$U$56))</f>
        <v>0.54909560723514217</v>
      </c>
      <c r="J13" s="79" cm="1">
        <f t="array" ref="J13">_xlfn.XLOOKUP('% Approved '!$A13,'Applications Approved'!$A$6:$A$56,_xlfn.XLOOKUP('% Approved '!J$4,'Applications Approved'!$B$4:$U$4,'Applications Approved'!$B$6:$U$56))/_xlfn.XLOOKUP('% Approved '!$A13,'Applications Approved'!$A$6:$A$56,_xlfn.XLOOKUP('% Approved '!J$4,'Applications Received'!$B$4:$U$4,'Applications Received'!$B$6:$U$56))</f>
        <v>0.43461160275319566</v>
      </c>
      <c r="K13" s="79" cm="1">
        <f t="array" ref="K13">_xlfn.XLOOKUP('% Approved '!$A13,'Applications Approved'!$A$6:$A$56,_xlfn.XLOOKUP('% Approved '!K$4,'Applications Approved'!$B$4:$U$4,'Applications Approved'!$B$6:$U$56))/_xlfn.XLOOKUP('% Approved '!$A13,'Applications Approved'!$A$6:$A$56,_xlfn.XLOOKUP('% Approved '!K$4,'Applications Received'!$B$4:$U$4,'Applications Received'!$B$6:$U$56))</f>
        <v>0.43955521763923211</v>
      </c>
      <c r="L13" s="79" cm="1">
        <f t="array" ref="L13">_xlfn.XLOOKUP('% Approved '!$A13,'Applications Approved'!$A$6:$A$56,_xlfn.XLOOKUP('% Approved '!L$4,'Applications Approved'!$B$4:$U$4,'Applications Approved'!$B$6:$U$56))/_xlfn.XLOOKUP('% Approved '!$A13,'Applications Approved'!$A$6:$A$56,_xlfn.XLOOKUP('% Approved '!L$4,'Applications Received'!$B$4:$U$4,'Applications Received'!$B$6:$U$56))</f>
        <v>0.42946386209077969</v>
      </c>
      <c r="M13" s="79" cm="1">
        <f t="array" ref="M13">_xlfn.XLOOKUP('% Approved '!$A13,'Applications Approved'!$A$6:$A$56,_xlfn.XLOOKUP('% Approved '!M$4,'Applications Approved'!$B$4:$U$4,'Applications Approved'!$B$6:$U$56))/_xlfn.XLOOKUP('% Approved '!$A13,'Applications Approved'!$A$6:$A$56,_xlfn.XLOOKUP('% Approved '!M$4,'Applications Received'!$B$4:$U$4,'Applications Received'!$B$6:$U$56))</f>
        <v>0.41464779723354922</v>
      </c>
      <c r="N13" s="79" cm="1">
        <f t="array" ref="N13">_xlfn.XLOOKUP('% Approved '!$A13,'Applications Approved'!$A$6:$A$56,_xlfn.XLOOKUP('% Approved '!N$4,'Applications Approved'!$B$4:$U$4,'Applications Approved'!$B$6:$U$56))/_xlfn.XLOOKUP('% Approved '!$A13,'Applications Approved'!$A$6:$A$56,_xlfn.XLOOKUP('% Approved '!N$4,'Applications Received'!$B$4:$U$4,'Applications Received'!$B$6:$U$56))</f>
        <v>0.37174515235457062</v>
      </c>
      <c r="O13" s="79" cm="1">
        <f t="array" ref="O13">_xlfn.XLOOKUP('% Approved '!$A13,'Applications Approved'!$A$6:$A$56,_xlfn.XLOOKUP('% Approved '!O$4,'Applications Approved'!$B$4:$U$4,'Applications Approved'!$B$6:$U$56))/_xlfn.XLOOKUP('% Approved '!$A13,'Applications Approved'!$A$6:$A$56,_xlfn.XLOOKUP('% Approved '!O$4,'Applications Received'!$B$4:$U$4,'Applications Received'!$B$6:$U$56))</f>
        <v>0.38664256493197607</v>
      </c>
      <c r="P13" s="79" cm="1">
        <f t="array" ref="P13">_xlfn.XLOOKUP('% Approved '!$A13,'Applications Approved'!$A$6:$A$56,_xlfn.XLOOKUP('% Approved '!P$4,'Applications Approved'!$B$4:$U$4,'Applications Approved'!$B$6:$U$56))/_xlfn.XLOOKUP('% Approved '!$A13,'Applications Approved'!$A$6:$A$56,_xlfn.XLOOKUP('% Approved '!P$4,'Applications Received'!$B$4:$U$4,'Applications Received'!$B$6:$U$56))</f>
        <v>0.35751515796191896</v>
      </c>
      <c r="Q13" s="79" cm="1">
        <f t="array" ref="Q13">_xlfn.XLOOKUP('% Approved '!$A13,'Applications Approved'!$A$6:$A$56,_xlfn.XLOOKUP('% Approved '!Q$4,'Applications Approved'!$B$4:$U$4,'Applications Approved'!$B$6:$U$56))/_xlfn.XLOOKUP('% Approved '!$A13,'Applications Approved'!$A$6:$A$56,_xlfn.XLOOKUP('% Approved '!Q$4,'Applications Received'!$B$4:$U$4,'Applications Received'!$B$6:$U$56))</f>
        <v>0.36187757691087852</v>
      </c>
      <c r="R13" s="79" cm="1">
        <f t="array" ref="R13">_xlfn.XLOOKUP('% Approved '!$A13,'Applications Approved'!$A$6:$A$56,_xlfn.XLOOKUP('% Approved '!R$4,'Applications Approved'!$B$4:$U$4,'Applications Approved'!$B$6:$U$56))/_xlfn.XLOOKUP('% Approved '!$A13,'Applications Approved'!$A$6:$A$56,_xlfn.XLOOKUP('% Approved '!R$4,'Applications Received'!$B$4:$U$4,'Applications Received'!$B$6:$U$56))</f>
        <v>0.37631039884323408</v>
      </c>
      <c r="S13" s="79" cm="1">
        <f t="array" ref="S13">_xlfn.XLOOKUP('% Approved '!$A13,'Applications Approved'!$A$6:$A$56,_xlfn.XLOOKUP('% Approved '!S$4,'Applications Approved'!$B$4:$U$4,'Applications Approved'!$B$6:$U$56))/_xlfn.XLOOKUP('% Approved '!$A13,'Applications Approved'!$A$6:$A$56,_xlfn.XLOOKUP('% Approved '!S$4,'Applications Received'!$B$4:$U$4,'Applications Received'!$B$6:$U$56))</f>
        <v>0.32218769422001242</v>
      </c>
      <c r="T13" s="79" cm="1">
        <f t="array" ref="T13">_xlfn.XLOOKUP('% Approved '!$A13,'Applications Approved'!$A$6:$A$56,_xlfn.XLOOKUP('% Approved '!T$4,'Applications Approved'!$B$4:$U$4,'Applications Approved'!$B$6:$U$56))/_xlfn.XLOOKUP('% Approved '!$A13,'Applications Approved'!$A$6:$A$56,_xlfn.XLOOKUP('% Approved '!T$4,'Applications Received'!$B$4:$U$4,'Applications Received'!$B$6:$U$56))</f>
        <v>0.29499228503296393</v>
      </c>
      <c r="U13" s="79" cm="1">
        <f t="array" ref="U13">_xlfn.XLOOKUP('% Approved '!$A13,'Applications Approved'!$A$6:$A$56,_xlfn.XLOOKUP('% Approved '!U$4,'Applications Approved'!$B$4:$U$4,'Applications Approved'!$B$6:$U$56))/_xlfn.XLOOKUP('% Approved '!$A13,'Applications Approved'!$A$6:$A$56,_xlfn.XLOOKUP('% Approved '!U$4,'Applications Received'!$B$4:$U$4,'Applications Received'!$B$6:$U$56))</f>
        <v>0.31315136476426797</v>
      </c>
      <c r="V13" s="79" cm="1">
        <f t="array" ref="V13">_xlfn.XLOOKUP('% Approved '!$A13,'Applications Approved'!$A$6:$A$56,_xlfn.XLOOKUP('% Approved '!V$4,'Applications Approved'!$B$4:$V$4,'Applications Approved'!$B$6:$V$56))/_xlfn.XLOOKUP('% Approved '!$A13,'Applications Approved'!$A$6:$A$56,_xlfn.XLOOKUP('% Approved '!V$4,'Applications Received'!$B$4:$V$4,'Applications Received'!$B$6:$V$56))</f>
        <v>0.24821657216023413</v>
      </c>
      <c r="W13" s="79">
        <f t="shared" si="0"/>
        <v>-0.44897079032124132</v>
      </c>
      <c r="X13" s="81">
        <f t="shared" si="1"/>
        <v>-0.51392636270685055</v>
      </c>
      <c r="Y13" s="81">
        <f t="shared" si="2"/>
        <v>-0.27083186175493779</v>
      </c>
      <c r="Z13" s="99" t="s">
        <v>120</v>
      </c>
    </row>
    <row r="14" spans="1:26" s="30" customFormat="1">
      <c r="A14" s="32" t="s">
        <v>17</v>
      </c>
      <c r="B14" s="79" cm="1">
        <f t="array" ref="B14">_xlfn.XLOOKUP('% Approved '!$A14,'Applications Approved'!$A$6:$A$56,_xlfn.XLOOKUP('% Approved '!B$4,'Applications Approved'!$B$4:$U$4,'Applications Approved'!$B$6:$U$56))/_xlfn.XLOOKUP('% Approved '!$A14,'Applications Received'!$A$6:$A$56,_xlfn.XLOOKUP('% Approved '!B$4,'Applications Received'!$B$4:$U$4,'Applications Received'!$B$6:$U$56))</f>
        <v>0.69529051987767587</v>
      </c>
      <c r="C14" s="79" cm="1">
        <f t="array" ref="C14">_xlfn.XLOOKUP('% Approved '!$A14,'Applications Approved'!$A$6:$A$56,_xlfn.XLOOKUP('% Approved '!C$4,'Applications Approved'!$B$4:$U$4,'Applications Approved'!$B$6:$U$56))/_xlfn.XLOOKUP('% Approved '!$A14,'Applications Approved'!$A$6:$A$56,_xlfn.XLOOKUP('% Approved '!C$4,'Applications Received'!$B$4:$U$4,'Applications Received'!$B$6:$U$56))</f>
        <v>0.73854660347551337</v>
      </c>
      <c r="D14" s="79" cm="1">
        <f t="array" ref="D14">_xlfn.XLOOKUP('% Approved '!$A14,'Applications Approved'!$A$6:$A$56,_xlfn.XLOOKUP('% Approved '!D$4,'Applications Approved'!$B$4:$U$4,'Applications Approved'!$B$6:$U$56))/_xlfn.XLOOKUP('% Approved '!$A14,'Applications Approved'!$A$6:$A$56,_xlfn.XLOOKUP('% Approved '!D$4,'Applications Received'!$B$4:$U$4,'Applications Received'!$B$6:$U$56))</f>
        <v>0.73609146628948607</v>
      </c>
      <c r="E14" s="79" cm="1">
        <f t="array" ref="E14">_xlfn.XLOOKUP('% Approved '!$A14,'Applications Approved'!$A$6:$A$56,_xlfn.XLOOKUP('% Approved '!E$4,'Applications Approved'!$B$4:$U$4,'Applications Approved'!$B$6:$U$56))/_xlfn.XLOOKUP('% Approved '!$A14,'Applications Approved'!$A$6:$A$56,_xlfn.XLOOKUP('% Approved '!E$4,'Applications Received'!$B$4:$U$4,'Applications Received'!$B$6:$U$56))</f>
        <v>0.73222094361334866</v>
      </c>
      <c r="F14" s="79" cm="1">
        <f t="array" ref="F14">_xlfn.XLOOKUP('% Approved '!$A14,'Applications Approved'!$A$6:$A$56,_xlfn.XLOOKUP('% Approved '!F$4,'Applications Approved'!$B$4:$U$4,'Applications Approved'!$B$6:$U$56))/_xlfn.XLOOKUP('% Approved '!$A14,'Applications Approved'!$A$6:$A$56,_xlfn.XLOOKUP('% Approved '!F$4,'Applications Received'!$B$4:$U$4,'Applications Received'!$B$6:$U$56))</f>
        <v>0.7193023255813954</v>
      </c>
      <c r="G14" s="79" cm="1">
        <f t="array" ref="G14">_xlfn.XLOOKUP('% Approved '!$A14,'Applications Approved'!$A$6:$A$56,_xlfn.XLOOKUP('% Approved '!G$4,'Applications Approved'!$B$4:$U$4,'Applications Approved'!$B$6:$U$56))/_xlfn.XLOOKUP('% Approved '!$A14,'Applications Approved'!$A$6:$A$56,_xlfn.XLOOKUP('% Approved '!G$4,'Applications Received'!$B$4:$U$4,'Applications Received'!$B$6:$U$56))</f>
        <v>0.67064048620850869</v>
      </c>
      <c r="H14" s="79" cm="1">
        <f t="array" ref="H14">_xlfn.XLOOKUP('% Approved '!$A14,'Applications Approved'!$A$6:$A$56,_xlfn.XLOOKUP('% Approved '!H$4,'Applications Approved'!$B$4:$U$4,'Applications Approved'!$B$6:$U$56))/_xlfn.XLOOKUP('% Approved '!$A14,'Applications Approved'!$A$6:$A$56,_xlfn.XLOOKUP('% Approved '!H$4,'Applications Received'!$B$4:$U$4,'Applications Received'!$B$6:$U$56))</f>
        <v>0.63484133592376724</v>
      </c>
      <c r="I14" s="79" cm="1">
        <f t="array" ref="I14">_xlfn.XLOOKUP('% Approved '!$A14,'Applications Approved'!$A$6:$A$56,_xlfn.XLOOKUP('% Approved '!I$4,'Applications Approved'!$B$4:$U$4,'Applications Approved'!$B$6:$U$56))/_xlfn.XLOOKUP('% Approved '!$A14,'Applications Approved'!$A$6:$A$56,_xlfn.XLOOKUP('% Approved '!I$4,'Applications Received'!$B$4:$U$4,'Applications Received'!$B$6:$U$56))</f>
        <v>0.68059001929969676</v>
      </c>
      <c r="J14" s="79" cm="1">
        <f t="array" ref="J14">_xlfn.XLOOKUP('% Approved '!$A14,'Applications Approved'!$A$6:$A$56,_xlfn.XLOOKUP('% Approved '!J$4,'Applications Approved'!$B$4:$U$4,'Applications Approved'!$B$6:$U$56))/_xlfn.XLOOKUP('% Approved '!$A14,'Applications Approved'!$A$6:$A$56,_xlfn.XLOOKUP('% Approved '!J$4,'Applications Received'!$B$4:$U$4,'Applications Received'!$B$6:$U$56))</f>
        <v>0.64099911321312442</v>
      </c>
      <c r="K14" s="79" cm="1">
        <f t="array" ref="K14">_xlfn.XLOOKUP('% Approved '!$A14,'Applications Approved'!$A$6:$A$56,_xlfn.XLOOKUP('% Approved '!K$4,'Applications Approved'!$B$4:$U$4,'Applications Approved'!$B$6:$U$56))/_xlfn.XLOOKUP('% Approved '!$A14,'Applications Approved'!$A$6:$A$56,_xlfn.XLOOKUP('% Approved '!K$4,'Applications Received'!$B$4:$U$4,'Applications Received'!$B$6:$U$56))</f>
        <v>0.77911396779321307</v>
      </c>
      <c r="L14" s="79" cm="1">
        <f t="array" ref="L14">_xlfn.XLOOKUP('% Approved '!$A14,'Applications Approved'!$A$6:$A$56,_xlfn.XLOOKUP('% Approved '!L$4,'Applications Approved'!$B$4:$U$4,'Applications Approved'!$B$6:$U$56))/_xlfn.XLOOKUP('% Approved '!$A14,'Applications Approved'!$A$6:$A$56,_xlfn.XLOOKUP('% Approved '!L$4,'Applications Received'!$B$4:$U$4,'Applications Received'!$B$6:$U$56))</f>
        <v>0.87808601358109173</v>
      </c>
      <c r="M14" s="79" cm="1">
        <f t="array" ref="M14">_xlfn.XLOOKUP('% Approved '!$A14,'Applications Approved'!$A$6:$A$56,_xlfn.XLOOKUP('% Approved '!M$4,'Applications Approved'!$B$4:$U$4,'Applications Approved'!$B$6:$U$56))/_xlfn.XLOOKUP('% Approved '!$A14,'Applications Approved'!$A$6:$A$56,_xlfn.XLOOKUP('% Approved '!M$4,'Applications Received'!$B$4:$U$4,'Applications Received'!$B$6:$U$56))</f>
        <v>0.7287862513426423</v>
      </c>
      <c r="N14" s="79" cm="1">
        <f t="array" ref="N14">_xlfn.XLOOKUP('% Approved '!$A14,'Applications Approved'!$A$6:$A$56,_xlfn.XLOOKUP('% Approved '!N$4,'Applications Approved'!$B$4:$U$4,'Applications Approved'!$B$6:$U$56))/_xlfn.XLOOKUP('% Approved '!$A14,'Applications Approved'!$A$6:$A$56,_xlfn.XLOOKUP('% Approved '!N$4,'Applications Received'!$B$4:$U$4,'Applications Received'!$B$6:$U$56))</f>
        <v>0.71254891000558973</v>
      </c>
      <c r="O14" s="79" cm="1">
        <f t="array" ref="O14">_xlfn.XLOOKUP('% Approved '!$A14,'Applications Approved'!$A$6:$A$56,_xlfn.XLOOKUP('% Approved '!O$4,'Applications Approved'!$B$4:$U$4,'Applications Approved'!$B$6:$U$56))/_xlfn.XLOOKUP('% Approved '!$A14,'Applications Approved'!$A$6:$A$56,_xlfn.XLOOKUP('% Approved '!O$4,'Applications Received'!$B$4:$U$4,'Applications Received'!$B$6:$U$56))</f>
        <v>0.73158664901400594</v>
      </c>
      <c r="P14" s="79" cm="1">
        <f t="array" ref="P14">_xlfn.XLOOKUP('% Approved '!$A14,'Applications Approved'!$A$6:$A$56,_xlfn.XLOOKUP('% Approved '!P$4,'Applications Approved'!$B$4:$U$4,'Applications Approved'!$B$6:$U$56))/_xlfn.XLOOKUP('% Approved '!$A14,'Applications Approved'!$A$6:$A$56,_xlfn.XLOOKUP('% Approved '!P$4,'Applications Received'!$B$4:$U$4,'Applications Received'!$B$6:$U$56))</f>
        <v>0.7663726076555023</v>
      </c>
      <c r="Q14" s="79" cm="1">
        <f t="array" ref="Q14">_xlfn.XLOOKUP('% Approved '!$A14,'Applications Approved'!$A$6:$A$56,_xlfn.XLOOKUP('% Approved '!Q$4,'Applications Approved'!$B$4:$U$4,'Applications Approved'!$B$6:$U$56))/_xlfn.XLOOKUP('% Approved '!$A14,'Applications Approved'!$A$6:$A$56,_xlfn.XLOOKUP('% Approved '!Q$4,'Applications Received'!$B$4:$U$4,'Applications Received'!$B$6:$U$56))</f>
        <v>0.81581765335780942</v>
      </c>
      <c r="R14" s="79" cm="1">
        <f t="array" ref="R14">_xlfn.XLOOKUP('% Approved '!$A14,'Applications Approved'!$A$6:$A$56,_xlfn.XLOOKUP('% Approved '!R$4,'Applications Approved'!$B$4:$U$4,'Applications Approved'!$B$6:$U$56))/_xlfn.XLOOKUP('% Approved '!$A14,'Applications Approved'!$A$6:$A$56,_xlfn.XLOOKUP('% Approved '!R$4,'Applications Received'!$B$4:$U$4,'Applications Received'!$B$6:$U$56))</f>
        <v>0.54662018672116031</v>
      </c>
      <c r="S14" s="79" cm="1">
        <f t="array" ref="S14">_xlfn.XLOOKUP('% Approved '!$A14,'Applications Approved'!$A$6:$A$56,_xlfn.XLOOKUP('% Approved '!S$4,'Applications Approved'!$B$4:$U$4,'Applications Approved'!$B$6:$U$56))/_xlfn.XLOOKUP('% Approved '!$A14,'Applications Approved'!$A$6:$A$56,_xlfn.XLOOKUP('% Approved '!S$4,'Applications Received'!$B$4:$U$4,'Applications Received'!$B$6:$U$56))</f>
        <v>0.7362192463407039</v>
      </c>
      <c r="T14" s="79" cm="1">
        <f t="array" ref="T14">_xlfn.XLOOKUP('% Approved '!$A14,'Applications Approved'!$A$6:$A$56,_xlfn.XLOOKUP('% Approved '!T$4,'Applications Approved'!$B$4:$U$4,'Applications Approved'!$B$6:$U$56))/_xlfn.XLOOKUP('% Approved '!$A14,'Applications Approved'!$A$6:$A$56,_xlfn.XLOOKUP('% Approved '!T$4,'Applications Received'!$B$4:$U$4,'Applications Received'!$B$6:$U$56))</f>
        <v>0.74529470034670631</v>
      </c>
      <c r="U14" s="79" cm="1">
        <f t="array" ref="U14">_xlfn.XLOOKUP('% Approved '!$A14,'Applications Approved'!$A$6:$A$56,_xlfn.XLOOKUP('% Approved '!U$4,'Applications Approved'!$B$4:$U$4,'Applications Approved'!$B$6:$U$56))/_xlfn.XLOOKUP('% Approved '!$A14,'Applications Approved'!$A$6:$A$56,_xlfn.XLOOKUP('% Approved '!U$4,'Applications Received'!$B$4:$U$4,'Applications Received'!$B$6:$U$56))</f>
        <v>0.66820479015600964</v>
      </c>
      <c r="V14" s="79" cm="1">
        <f t="array" ref="V14">_xlfn.XLOOKUP('% Approved '!$A14,'Applications Approved'!$A$6:$A$56,_xlfn.XLOOKUP('% Approved '!V$4,'Applications Approved'!$B$4:$V$4,'Applications Approved'!$B$6:$V$56))/_xlfn.XLOOKUP('% Approved '!$A14,'Applications Approved'!$A$6:$A$56,_xlfn.XLOOKUP('% Approved '!V$4,'Applications Received'!$B$4:$V$4,'Applications Received'!$B$6:$V$56))</f>
        <v>0.62549295774647884</v>
      </c>
      <c r="W14" s="79">
        <f t="shared" si="0"/>
        <v>-3.8955988823825019E-2</v>
      </c>
      <c r="X14" s="81">
        <f t="shared" si="1"/>
        <v>5.2554004196489097E-2</v>
      </c>
      <c r="Y14" s="81">
        <f t="shared" si="2"/>
        <v>-0.23902125780266678</v>
      </c>
      <c r="Z14" s="99" t="s">
        <v>120</v>
      </c>
    </row>
    <row r="15" spans="1:26" s="30" customFormat="1">
      <c r="A15" s="32" t="s">
        <v>19</v>
      </c>
      <c r="B15" s="79" cm="1">
        <f t="array" ref="B15">_xlfn.XLOOKUP('% Approved '!$A15,'Applications Approved'!$A$6:$A$56,_xlfn.XLOOKUP('% Approved '!B$4,'Applications Approved'!$B$4:$U$4,'Applications Approved'!$B$6:$U$56))/_xlfn.XLOOKUP('% Approved '!$A15,'Applications Received'!$A$6:$A$56,_xlfn.XLOOKUP('% Approved '!B$4,'Applications Received'!$B$4:$U$4,'Applications Received'!$B$6:$U$56))</f>
        <v>0.45693533920120177</v>
      </c>
      <c r="C15" s="79" cm="1">
        <f t="array" ref="C15">_xlfn.XLOOKUP('% Approved '!$A15,'Applications Approved'!$A$6:$A$56,_xlfn.XLOOKUP('% Approved '!C$4,'Applications Approved'!$B$4:$U$4,'Applications Approved'!$B$6:$U$56))/_xlfn.XLOOKUP('% Approved '!$A15,'Applications Approved'!$A$6:$A$56,_xlfn.XLOOKUP('% Approved '!C$4,'Applications Received'!$B$4:$U$4,'Applications Received'!$B$6:$U$56))</f>
        <v>0.46992986179915647</v>
      </c>
      <c r="D15" s="79" cm="1">
        <f t="array" ref="D15">_xlfn.XLOOKUP('% Approved '!$A15,'Applications Approved'!$A$6:$A$56,_xlfn.XLOOKUP('% Approved '!D$4,'Applications Approved'!$B$4:$U$4,'Applications Approved'!$B$6:$U$56))/_xlfn.XLOOKUP('% Approved '!$A15,'Applications Approved'!$A$6:$A$56,_xlfn.XLOOKUP('% Approved '!D$4,'Applications Received'!$B$4:$U$4,'Applications Received'!$B$6:$U$56))</f>
        <v>0.44888981985756182</v>
      </c>
      <c r="E15" s="79" cm="1">
        <f t="array" ref="E15">_xlfn.XLOOKUP('% Approved '!$A15,'Applications Approved'!$A$6:$A$56,_xlfn.XLOOKUP('% Approved '!E$4,'Applications Approved'!$B$4:$U$4,'Applications Approved'!$B$6:$U$56))/_xlfn.XLOOKUP('% Approved '!$A15,'Applications Approved'!$A$6:$A$56,_xlfn.XLOOKUP('% Approved '!E$4,'Applications Received'!$B$4:$U$4,'Applications Received'!$B$6:$U$56))</f>
        <v>0.40484134284133605</v>
      </c>
      <c r="F15" s="79" cm="1">
        <f t="array" ref="F15">_xlfn.XLOOKUP('% Approved '!$A15,'Applications Approved'!$A$6:$A$56,_xlfn.XLOOKUP('% Approved '!F$4,'Applications Approved'!$B$4:$U$4,'Applications Approved'!$B$6:$U$56))/_xlfn.XLOOKUP('% Approved '!$A15,'Applications Approved'!$A$6:$A$56,_xlfn.XLOOKUP('% Approved '!F$4,'Applications Received'!$B$4:$U$4,'Applications Received'!$B$6:$U$56))</f>
        <v>0.42930337045108519</v>
      </c>
      <c r="G15" s="79" cm="1">
        <f t="array" ref="G15">_xlfn.XLOOKUP('% Approved '!$A15,'Applications Approved'!$A$6:$A$56,_xlfn.XLOOKUP('% Approved '!G$4,'Applications Approved'!$B$4:$U$4,'Applications Approved'!$B$6:$U$56))/_xlfn.XLOOKUP('% Approved '!$A15,'Applications Approved'!$A$6:$A$56,_xlfn.XLOOKUP('% Approved '!G$4,'Applications Received'!$B$4:$U$4,'Applications Received'!$B$6:$U$56))</f>
        <v>0.32371867607746602</v>
      </c>
      <c r="H15" s="79" cm="1">
        <f t="array" ref="H15">_xlfn.XLOOKUP('% Approved '!$A15,'Applications Approved'!$A$6:$A$56,_xlfn.XLOOKUP('% Approved '!H$4,'Applications Approved'!$B$4:$U$4,'Applications Approved'!$B$6:$U$56))/_xlfn.XLOOKUP('% Approved '!$A15,'Applications Approved'!$A$6:$A$56,_xlfn.XLOOKUP('% Approved '!H$4,'Applications Received'!$B$4:$U$4,'Applications Received'!$B$6:$U$56))</f>
        <v>0.26926619588578443</v>
      </c>
      <c r="I15" s="79" cm="1">
        <f t="array" ref="I15">_xlfn.XLOOKUP('% Approved '!$A15,'Applications Approved'!$A$6:$A$56,_xlfn.XLOOKUP('% Approved '!I$4,'Applications Approved'!$B$4:$U$4,'Applications Approved'!$B$6:$U$56))/_xlfn.XLOOKUP('% Approved '!$A15,'Applications Approved'!$A$6:$A$56,_xlfn.XLOOKUP('% Approved '!I$4,'Applications Received'!$B$4:$U$4,'Applications Received'!$B$6:$U$56))</f>
        <v>0.22411820459007517</v>
      </c>
      <c r="J15" s="79" cm="1">
        <f t="array" ref="J15">_xlfn.XLOOKUP('% Approved '!$A15,'Applications Approved'!$A$6:$A$56,_xlfn.XLOOKUP('% Approved '!J$4,'Applications Approved'!$B$4:$U$4,'Applications Approved'!$B$6:$U$56))/_xlfn.XLOOKUP('% Approved '!$A15,'Applications Approved'!$A$6:$A$56,_xlfn.XLOOKUP('% Approved '!J$4,'Applications Received'!$B$4:$U$4,'Applications Received'!$B$6:$U$56))</f>
        <v>0.20215457772785028</v>
      </c>
      <c r="K15" s="79" cm="1">
        <f t="array" ref="K15">_xlfn.XLOOKUP('% Approved '!$A15,'Applications Approved'!$A$6:$A$56,_xlfn.XLOOKUP('% Approved '!K$4,'Applications Approved'!$B$4:$U$4,'Applications Approved'!$B$6:$U$56))/_xlfn.XLOOKUP('% Approved '!$A15,'Applications Approved'!$A$6:$A$56,_xlfn.XLOOKUP('% Approved '!K$4,'Applications Received'!$B$4:$U$4,'Applications Received'!$B$6:$U$56))</f>
        <v>0.17518421188231051</v>
      </c>
      <c r="L15" s="79" cm="1">
        <f t="array" ref="L15">_xlfn.XLOOKUP('% Approved '!$A15,'Applications Approved'!$A$6:$A$56,_xlfn.XLOOKUP('% Approved '!L$4,'Applications Approved'!$B$4:$U$4,'Applications Approved'!$B$6:$U$56))/_xlfn.XLOOKUP('% Approved '!$A15,'Applications Approved'!$A$6:$A$56,_xlfn.XLOOKUP('% Approved '!L$4,'Applications Received'!$B$4:$U$4,'Applications Received'!$B$6:$U$56))</f>
        <v>0.16922766686832022</v>
      </c>
      <c r="M15" s="79" cm="1">
        <f t="array" ref="M15">_xlfn.XLOOKUP('% Approved '!$A15,'Applications Approved'!$A$6:$A$56,_xlfn.XLOOKUP('% Approved '!M$4,'Applications Approved'!$B$4:$U$4,'Applications Approved'!$B$6:$U$56))/_xlfn.XLOOKUP('% Approved '!$A15,'Applications Approved'!$A$6:$A$56,_xlfn.XLOOKUP('% Approved '!M$4,'Applications Received'!$B$4:$U$4,'Applications Received'!$B$6:$U$56))</f>
        <v>0.15858469217888463</v>
      </c>
      <c r="N15" s="79" cm="1">
        <f t="array" ref="N15">_xlfn.XLOOKUP('% Approved '!$A15,'Applications Approved'!$A$6:$A$56,_xlfn.XLOOKUP('% Approved '!N$4,'Applications Approved'!$B$4:$U$4,'Applications Approved'!$B$6:$U$56))/_xlfn.XLOOKUP('% Approved '!$A15,'Applications Approved'!$A$6:$A$56,_xlfn.XLOOKUP('% Approved '!N$4,'Applications Received'!$B$4:$U$4,'Applications Received'!$B$6:$U$56))</f>
        <v>0.19711982575043024</v>
      </c>
      <c r="O15" s="79" cm="1">
        <f t="array" ref="O15">_xlfn.XLOOKUP('% Approved '!$A15,'Applications Approved'!$A$6:$A$56,_xlfn.XLOOKUP('% Approved '!O$4,'Applications Approved'!$B$4:$U$4,'Applications Approved'!$B$6:$U$56))/_xlfn.XLOOKUP('% Approved '!$A15,'Applications Approved'!$A$6:$A$56,_xlfn.XLOOKUP('% Approved '!O$4,'Applications Received'!$B$4:$U$4,'Applications Received'!$B$6:$U$56))</f>
        <v>0.24836537128598493</v>
      </c>
      <c r="P15" s="79" cm="1">
        <f t="array" ref="P15">_xlfn.XLOOKUP('% Approved '!$A15,'Applications Approved'!$A$6:$A$56,_xlfn.XLOOKUP('% Approved '!P$4,'Applications Approved'!$B$4:$U$4,'Applications Approved'!$B$6:$U$56))/_xlfn.XLOOKUP('% Approved '!$A15,'Applications Approved'!$A$6:$A$56,_xlfn.XLOOKUP('% Approved '!P$4,'Applications Received'!$B$4:$U$4,'Applications Received'!$B$6:$U$56))</f>
        <v>0.25106801532657047</v>
      </c>
      <c r="Q15" s="79" cm="1">
        <f t="array" ref="Q15">_xlfn.XLOOKUP('% Approved '!$A15,'Applications Approved'!$A$6:$A$56,_xlfn.XLOOKUP('% Approved '!Q$4,'Applications Approved'!$B$4:$U$4,'Applications Approved'!$B$6:$U$56))/_xlfn.XLOOKUP('% Approved '!$A15,'Applications Approved'!$A$6:$A$56,_xlfn.XLOOKUP('% Approved '!Q$4,'Applications Received'!$B$4:$U$4,'Applications Received'!$B$6:$U$56))</f>
        <v>0.16658310186200179</v>
      </c>
      <c r="R15" s="79" cm="1">
        <f t="array" ref="R15">_xlfn.XLOOKUP('% Approved '!$A15,'Applications Approved'!$A$6:$A$56,_xlfn.XLOOKUP('% Approved '!R$4,'Applications Approved'!$B$4:$U$4,'Applications Approved'!$B$6:$U$56))/_xlfn.XLOOKUP('% Approved '!$A15,'Applications Approved'!$A$6:$A$56,_xlfn.XLOOKUP('% Approved '!R$4,'Applications Received'!$B$4:$U$4,'Applications Received'!$B$6:$U$56))</f>
        <v>0.14636228509047777</v>
      </c>
      <c r="S15" s="79" cm="1">
        <f t="array" ref="S15">_xlfn.XLOOKUP('% Approved '!$A15,'Applications Approved'!$A$6:$A$56,_xlfn.XLOOKUP('% Approved '!S$4,'Applications Approved'!$B$4:$U$4,'Applications Approved'!$B$6:$U$56))/_xlfn.XLOOKUP('% Approved '!$A15,'Applications Approved'!$A$6:$A$56,_xlfn.XLOOKUP('% Approved '!S$4,'Applications Received'!$B$4:$U$4,'Applications Received'!$B$6:$U$56))</f>
        <v>0.13581188037162112</v>
      </c>
      <c r="T15" s="79" cm="1">
        <f t="array" ref="T15">_xlfn.XLOOKUP('% Approved '!$A15,'Applications Approved'!$A$6:$A$56,_xlfn.XLOOKUP('% Approved '!T$4,'Applications Approved'!$B$4:$U$4,'Applications Approved'!$B$6:$U$56))/_xlfn.XLOOKUP('% Approved '!$A15,'Applications Approved'!$A$6:$A$56,_xlfn.XLOOKUP('% Approved '!T$4,'Applications Received'!$B$4:$U$4,'Applications Received'!$B$6:$U$56))</f>
        <v>0.13250102249488754</v>
      </c>
      <c r="U15" s="79" cm="1">
        <f t="array" ref="U15">_xlfn.XLOOKUP('% Approved '!$A15,'Applications Approved'!$A$6:$A$56,_xlfn.XLOOKUP('% Approved '!U$4,'Applications Approved'!$B$4:$U$4,'Applications Approved'!$B$6:$U$56))/_xlfn.XLOOKUP('% Approved '!$A15,'Applications Approved'!$A$6:$A$56,_xlfn.XLOOKUP('% Approved '!U$4,'Applications Received'!$B$4:$U$4,'Applications Received'!$B$6:$U$56))</f>
        <v>0.16203551876242728</v>
      </c>
      <c r="V15" s="79" cm="1">
        <f t="array" ref="V15">_xlfn.XLOOKUP('% Approved '!$A15,'Applications Approved'!$A$6:$A$56,_xlfn.XLOOKUP('% Approved '!V$4,'Applications Approved'!$B$4:$V$4,'Applications Approved'!$B$6:$V$56))/_xlfn.XLOOKUP('% Approved '!$A15,'Applications Approved'!$A$6:$A$56,_xlfn.XLOOKUP('% Approved '!V$4,'Applications Received'!$B$4:$V$4,'Applications Received'!$B$6:$V$56))</f>
        <v>0.18527974468933878</v>
      </c>
      <c r="W15" s="79">
        <f t="shared" si="0"/>
        <v>-0.64538632742721969</v>
      </c>
      <c r="X15" s="81">
        <f t="shared" si="1"/>
        <v>-0.39823297079905851</v>
      </c>
      <c r="Y15" s="81">
        <f t="shared" si="2"/>
        <v>-4.2499836102386918E-2</v>
      </c>
      <c r="Z15" s="99" t="s">
        <v>120</v>
      </c>
    </row>
    <row r="16" spans="1:26" s="30" customFormat="1">
      <c r="A16" s="32" t="s">
        <v>21</v>
      </c>
      <c r="B16" s="79" cm="1">
        <f t="array" ref="B16">_xlfn.XLOOKUP('% Approved '!$A16,'Applications Approved'!$A$6:$A$56,_xlfn.XLOOKUP('% Approved '!B$4,'Applications Approved'!$B$4:$U$4,'Applications Approved'!$B$6:$U$56))/_xlfn.XLOOKUP('% Approved '!$A16,'Applications Received'!$A$6:$A$56,_xlfn.XLOOKUP('% Approved '!B$4,'Applications Received'!$B$4:$U$4,'Applications Received'!$B$6:$U$56))</f>
        <v>0.3969176041776189</v>
      </c>
      <c r="C16" s="79" cm="1">
        <f t="array" ref="C16">_xlfn.XLOOKUP('% Approved '!$A16,'Applications Approved'!$A$6:$A$56,_xlfn.XLOOKUP('% Approved '!C$4,'Applications Approved'!$B$4:$U$4,'Applications Approved'!$B$6:$U$56))/_xlfn.XLOOKUP('% Approved '!$A16,'Applications Approved'!$A$6:$A$56,_xlfn.XLOOKUP('% Approved '!C$4,'Applications Received'!$B$4:$U$4,'Applications Received'!$B$6:$U$56))</f>
        <v>0.39900278473529455</v>
      </c>
      <c r="D16" s="79" cm="1">
        <f t="array" ref="D16">_xlfn.XLOOKUP('% Approved '!$A16,'Applications Approved'!$A$6:$A$56,_xlfn.XLOOKUP('% Approved '!D$4,'Applications Approved'!$B$4:$U$4,'Applications Approved'!$B$6:$U$56))/_xlfn.XLOOKUP('% Approved '!$A16,'Applications Approved'!$A$6:$A$56,_xlfn.XLOOKUP('% Approved '!D$4,'Applications Received'!$B$4:$U$4,'Applications Received'!$B$6:$U$56))</f>
        <v>0.4048110116435551</v>
      </c>
      <c r="E16" s="79" cm="1">
        <f t="array" ref="E16">_xlfn.XLOOKUP('% Approved '!$A16,'Applications Approved'!$A$6:$A$56,_xlfn.XLOOKUP('% Approved '!E$4,'Applications Approved'!$B$4:$U$4,'Applications Approved'!$B$6:$U$56))/_xlfn.XLOOKUP('% Approved '!$A16,'Applications Approved'!$A$6:$A$56,_xlfn.XLOOKUP('% Approved '!E$4,'Applications Received'!$B$4:$U$4,'Applications Received'!$B$6:$U$56))</f>
        <v>0.39838786944658516</v>
      </c>
      <c r="F16" s="79" cm="1">
        <f t="array" ref="F16">_xlfn.XLOOKUP('% Approved '!$A16,'Applications Approved'!$A$6:$A$56,_xlfn.XLOOKUP('% Approved '!F$4,'Applications Approved'!$B$4:$U$4,'Applications Approved'!$B$6:$U$56))/_xlfn.XLOOKUP('% Approved '!$A16,'Applications Approved'!$A$6:$A$56,_xlfn.XLOOKUP('% Approved '!F$4,'Applications Received'!$B$4:$U$4,'Applications Received'!$B$6:$U$56))</f>
        <v>0.35896709344031258</v>
      </c>
      <c r="G16" s="79" cm="1">
        <f t="array" ref="G16">_xlfn.XLOOKUP('% Approved '!$A16,'Applications Approved'!$A$6:$A$56,_xlfn.XLOOKUP('% Approved '!G$4,'Applications Approved'!$B$4:$U$4,'Applications Approved'!$B$6:$U$56))/_xlfn.XLOOKUP('% Approved '!$A16,'Applications Approved'!$A$6:$A$56,_xlfn.XLOOKUP('% Approved '!G$4,'Applications Received'!$B$4:$U$4,'Applications Received'!$B$6:$U$56))</f>
        <v>0.23888693719822549</v>
      </c>
      <c r="H16" s="79" cm="1">
        <f t="array" ref="H16">_xlfn.XLOOKUP('% Approved '!$A16,'Applications Approved'!$A$6:$A$56,_xlfn.XLOOKUP('% Approved '!H$4,'Applications Approved'!$B$4:$U$4,'Applications Approved'!$B$6:$U$56))/_xlfn.XLOOKUP('% Approved '!$A16,'Applications Approved'!$A$6:$A$56,_xlfn.XLOOKUP('% Approved '!H$4,'Applications Received'!$B$4:$U$4,'Applications Received'!$B$6:$U$56))</f>
        <v>0.17229308754006983</v>
      </c>
      <c r="I16" s="79" cm="1">
        <f t="array" ref="I16">_xlfn.XLOOKUP('% Approved '!$A16,'Applications Approved'!$A$6:$A$56,_xlfn.XLOOKUP('% Approved '!I$4,'Applications Approved'!$B$4:$U$4,'Applications Approved'!$B$6:$U$56))/_xlfn.XLOOKUP('% Approved '!$A16,'Applications Approved'!$A$6:$A$56,_xlfn.XLOOKUP('% Approved '!I$4,'Applications Received'!$B$4:$U$4,'Applications Received'!$B$6:$U$56))</f>
        <v>0.16681082812750281</v>
      </c>
      <c r="J16" s="79" cm="1">
        <f t="array" ref="J16">_xlfn.XLOOKUP('% Approved '!$A16,'Applications Approved'!$A$6:$A$56,_xlfn.XLOOKUP('% Approved '!J$4,'Applications Approved'!$B$4:$U$4,'Applications Approved'!$B$6:$U$56))/_xlfn.XLOOKUP('% Approved '!$A16,'Applications Approved'!$A$6:$A$56,_xlfn.XLOOKUP('% Approved '!J$4,'Applications Received'!$B$4:$U$4,'Applications Received'!$B$6:$U$56))</f>
        <v>0.15080198996440364</v>
      </c>
      <c r="K16" s="79" cm="1">
        <f t="array" ref="K16">_xlfn.XLOOKUP('% Approved '!$A16,'Applications Approved'!$A$6:$A$56,_xlfn.XLOOKUP('% Approved '!K$4,'Applications Approved'!$B$4:$U$4,'Applications Approved'!$B$6:$U$56))/_xlfn.XLOOKUP('% Approved '!$A16,'Applications Approved'!$A$6:$A$56,_xlfn.XLOOKUP('% Approved '!K$4,'Applications Received'!$B$4:$U$4,'Applications Received'!$B$6:$U$56))</f>
        <v>0.15111983865831655</v>
      </c>
      <c r="L16" s="79" cm="1">
        <f t="array" ref="L16">_xlfn.XLOOKUP('% Approved '!$A16,'Applications Approved'!$A$6:$A$56,_xlfn.XLOOKUP('% Approved '!L$4,'Applications Approved'!$B$4:$U$4,'Applications Approved'!$B$6:$U$56))/_xlfn.XLOOKUP('% Approved '!$A16,'Applications Approved'!$A$6:$A$56,_xlfn.XLOOKUP('% Approved '!L$4,'Applications Received'!$B$4:$U$4,'Applications Received'!$B$6:$U$56))</f>
        <v>0.16309483631454605</v>
      </c>
      <c r="M16" s="79" cm="1">
        <f t="array" ref="M16">_xlfn.XLOOKUP('% Approved '!$A16,'Applications Approved'!$A$6:$A$56,_xlfn.XLOOKUP('% Approved '!M$4,'Applications Approved'!$B$4:$U$4,'Applications Approved'!$B$6:$U$56))/_xlfn.XLOOKUP('% Approved '!$A16,'Applications Approved'!$A$6:$A$56,_xlfn.XLOOKUP('% Approved '!M$4,'Applications Received'!$B$4:$U$4,'Applications Received'!$B$6:$U$56))</f>
        <v>0.18158115025181487</v>
      </c>
      <c r="N16" s="79" cm="1">
        <f t="array" ref="N16">_xlfn.XLOOKUP('% Approved '!$A16,'Applications Approved'!$A$6:$A$56,_xlfn.XLOOKUP('% Approved '!N$4,'Applications Approved'!$B$4:$U$4,'Applications Approved'!$B$6:$U$56))/_xlfn.XLOOKUP('% Approved '!$A16,'Applications Approved'!$A$6:$A$56,_xlfn.XLOOKUP('% Approved '!N$4,'Applications Received'!$B$4:$U$4,'Applications Received'!$B$6:$U$56))</f>
        <v>0.2016298557318513</v>
      </c>
      <c r="O16" s="79" cm="1">
        <f t="array" ref="O16">_xlfn.XLOOKUP('% Approved '!$A16,'Applications Approved'!$A$6:$A$56,_xlfn.XLOOKUP('% Approved '!O$4,'Applications Approved'!$B$4:$U$4,'Applications Approved'!$B$6:$U$56))/_xlfn.XLOOKUP('% Approved '!$A16,'Applications Approved'!$A$6:$A$56,_xlfn.XLOOKUP('% Approved '!O$4,'Applications Received'!$B$4:$U$4,'Applications Received'!$B$6:$U$56))</f>
        <v>0.20428350551690208</v>
      </c>
      <c r="P16" s="79" cm="1">
        <f t="array" ref="P16">_xlfn.XLOOKUP('% Approved '!$A16,'Applications Approved'!$A$6:$A$56,_xlfn.XLOOKUP('% Approved '!P$4,'Applications Approved'!$B$4:$U$4,'Applications Approved'!$B$6:$U$56))/_xlfn.XLOOKUP('% Approved '!$A16,'Applications Approved'!$A$6:$A$56,_xlfn.XLOOKUP('% Approved '!P$4,'Applications Received'!$B$4:$U$4,'Applications Received'!$B$6:$U$56))</f>
        <v>0.20183003093937199</v>
      </c>
      <c r="Q16" s="79" cm="1">
        <f t="array" ref="Q16">_xlfn.XLOOKUP('% Approved '!$A16,'Applications Approved'!$A$6:$A$56,_xlfn.XLOOKUP('% Approved '!Q$4,'Applications Approved'!$B$4:$U$4,'Applications Approved'!$B$6:$U$56))/_xlfn.XLOOKUP('% Approved '!$A16,'Applications Approved'!$A$6:$A$56,_xlfn.XLOOKUP('% Approved '!Q$4,'Applications Received'!$B$4:$U$4,'Applications Received'!$B$6:$U$56))</f>
        <v>0.22115269209534552</v>
      </c>
      <c r="R16" s="79" cm="1">
        <f t="array" ref="R16">_xlfn.XLOOKUP('% Approved '!$A16,'Applications Approved'!$A$6:$A$56,_xlfn.XLOOKUP('% Approved '!R$4,'Applications Approved'!$B$4:$U$4,'Applications Approved'!$B$6:$U$56))/_xlfn.XLOOKUP('% Approved '!$A16,'Applications Approved'!$A$6:$A$56,_xlfn.XLOOKUP('% Approved '!R$4,'Applications Received'!$B$4:$U$4,'Applications Received'!$B$6:$U$56))</f>
        <v>0.17466757296401716</v>
      </c>
      <c r="S16" s="79" cm="1">
        <f t="array" ref="S16">_xlfn.XLOOKUP('% Approved '!$A16,'Applications Approved'!$A$6:$A$56,_xlfn.XLOOKUP('% Approved '!S$4,'Applications Approved'!$B$4:$U$4,'Applications Approved'!$B$6:$U$56))/_xlfn.XLOOKUP('% Approved '!$A16,'Applications Approved'!$A$6:$A$56,_xlfn.XLOOKUP('% Approved '!S$4,'Applications Received'!$B$4:$U$4,'Applications Received'!$B$6:$U$56))</f>
        <v>0.17737844053009649</v>
      </c>
      <c r="T16" s="79" cm="1">
        <f t="array" ref="T16">_xlfn.XLOOKUP('% Approved '!$A16,'Applications Approved'!$A$6:$A$56,_xlfn.XLOOKUP('% Approved '!T$4,'Applications Approved'!$B$4:$U$4,'Applications Approved'!$B$6:$U$56))/_xlfn.XLOOKUP('% Approved '!$A16,'Applications Approved'!$A$6:$A$56,_xlfn.XLOOKUP('% Approved '!T$4,'Applications Received'!$B$4:$U$4,'Applications Received'!$B$6:$U$56))</f>
        <v>0.19973907718522857</v>
      </c>
      <c r="U16" s="79" cm="1">
        <f t="array" ref="U16">_xlfn.XLOOKUP('% Approved '!$A16,'Applications Approved'!$A$6:$A$56,_xlfn.XLOOKUP('% Approved '!U$4,'Applications Approved'!$B$4:$U$4,'Applications Approved'!$B$6:$U$56))/_xlfn.XLOOKUP('% Approved '!$A16,'Applications Approved'!$A$6:$A$56,_xlfn.XLOOKUP('% Approved '!U$4,'Applications Received'!$B$4:$U$4,'Applications Received'!$B$6:$U$56))</f>
        <v>0.1955235229940159</v>
      </c>
      <c r="V16" s="79" cm="1">
        <f t="array" ref="V16">_xlfn.XLOOKUP('% Approved '!$A16,'Applications Approved'!$A$6:$A$56,_xlfn.XLOOKUP('% Approved '!V$4,'Applications Approved'!$B$4:$V$4,'Applications Approved'!$B$6:$V$56))/_xlfn.XLOOKUP('% Approved '!$A16,'Applications Approved'!$A$6:$A$56,_xlfn.XLOOKUP('% Approved '!V$4,'Applications Received'!$B$4:$V$4,'Applications Received'!$B$6:$V$56))</f>
        <v>0.13863830908013433</v>
      </c>
      <c r="W16" s="79">
        <f t="shared" si="0"/>
        <v>-0.50739518495501157</v>
      </c>
      <c r="X16" s="81">
        <f t="shared" si="1"/>
        <v>0.13483091971721395</v>
      </c>
      <c r="Y16" s="81">
        <f t="shared" si="2"/>
        <v>0.19883331325663567</v>
      </c>
      <c r="Z16" s="99" t="s">
        <v>119</v>
      </c>
    </row>
    <row r="17" spans="1:26" s="30" customFormat="1">
      <c r="A17" s="94" t="s">
        <v>22</v>
      </c>
      <c r="B17" s="79" cm="1">
        <f t="array" ref="B17">_xlfn.XLOOKUP('% Approved '!$A17,'Applications Approved'!$A$6:$A$56,_xlfn.XLOOKUP('% Approved '!B$4,'Applications Approved'!$B$4:$U$4,'Applications Approved'!$B$6:$U$56))/_xlfn.XLOOKUP('% Approved '!$A17,'Applications Received'!$A$6:$A$56,_xlfn.XLOOKUP('% Approved '!B$4,'Applications Received'!$B$4:$U$4,'Applications Received'!$B$6:$U$56))</f>
        <v>0.54710119588782435</v>
      </c>
      <c r="C17" s="79" cm="1">
        <f t="array" ref="C17">_xlfn.XLOOKUP('% Approved '!$A17,'Applications Approved'!$A$6:$A$56,_xlfn.XLOOKUP('% Approved '!C$4,'Applications Approved'!$B$4:$U$4,'Applications Approved'!$B$6:$U$56))/_xlfn.XLOOKUP('% Approved '!$A17,'Applications Approved'!$A$6:$A$56,_xlfn.XLOOKUP('% Approved '!C$4,'Applications Received'!$B$4:$U$4,'Applications Received'!$B$6:$U$56))</f>
        <v>0.52366525281087994</v>
      </c>
      <c r="D17" s="79" cm="1">
        <f t="array" ref="D17">_xlfn.XLOOKUP('% Approved '!$A17,'Applications Approved'!$A$6:$A$56,_xlfn.XLOOKUP('% Approved '!D$4,'Applications Approved'!$B$4:$U$4,'Applications Approved'!$B$6:$U$56))/_xlfn.XLOOKUP('% Approved '!$A17,'Applications Approved'!$A$6:$A$56,_xlfn.XLOOKUP('% Approved '!D$4,'Applications Received'!$B$4:$U$4,'Applications Received'!$B$6:$U$56))</f>
        <v>0.5112488212313081</v>
      </c>
      <c r="E17" s="79" cm="1">
        <f t="array" ref="E17">_xlfn.XLOOKUP('% Approved '!$A17,'Applications Approved'!$A$6:$A$56,_xlfn.XLOOKUP('% Approved '!E$4,'Applications Approved'!$B$4:$U$4,'Applications Approved'!$B$6:$U$56))/_xlfn.XLOOKUP('% Approved '!$A17,'Applications Approved'!$A$6:$A$56,_xlfn.XLOOKUP('% Approved '!E$4,'Applications Received'!$B$4:$U$4,'Applications Received'!$B$6:$U$56))</f>
        <v>0.50128036542321275</v>
      </c>
      <c r="F17" s="79" cm="1">
        <f t="array" ref="F17">_xlfn.XLOOKUP('% Approved '!$A17,'Applications Approved'!$A$6:$A$56,_xlfn.XLOOKUP('% Approved '!F$4,'Applications Approved'!$B$4:$U$4,'Applications Approved'!$B$6:$U$56))/_xlfn.XLOOKUP('% Approved '!$A17,'Applications Approved'!$A$6:$A$56,_xlfn.XLOOKUP('% Approved '!F$4,'Applications Received'!$B$4:$U$4,'Applications Received'!$B$6:$U$56))</f>
        <v>0.57984404136294299</v>
      </c>
      <c r="G17" s="79" cm="1">
        <f t="array" ref="G17">_xlfn.XLOOKUP('% Approved '!$A17,'Applications Approved'!$A$6:$A$56,_xlfn.XLOOKUP('% Approved '!G$4,'Applications Approved'!$B$4:$U$4,'Applications Approved'!$B$6:$U$56))/_xlfn.XLOOKUP('% Approved '!$A17,'Applications Approved'!$A$6:$A$56,_xlfn.XLOOKUP('% Approved '!G$4,'Applications Received'!$B$4:$U$4,'Applications Received'!$B$6:$U$56))</f>
        <v>0.50848534349759511</v>
      </c>
      <c r="H17" s="79" cm="1">
        <f t="array" ref="H17">_xlfn.XLOOKUP('% Approved '!$A17,'Applications Approved'!$A$6:$A$56,_xlfn.XLOOKUP('% Approved '!H$4,'Applications Approved'!$B$4:$U$4,'Applications Approved'!$B$6:$U$56))/_xlfn.XLOOKUP('% Approved '!$A17,'Applications Approved'!$A$6:$A$56,_xlfn.XLOOKUP('% Approved '!H$4,'Applications Received'!$B$4:$U$4,'Applications Received'!$B$6:$U$56))</f>
        <v>0.46903309299315954</v>
      </c>
      <c r="I17" s="79" cm="1">
        <f t="array" ref="I17">_xlfn.XLOOKUP('% Approved '!$A17,'Applications Approved'!$A$6:$A$56,_xlfn.XLOOKUP('% Approved '!I$4,'Applications Approved'!$B$4:$U$4,'Applications Approved'!$B$6:$U$56))/_xlfn.XLOOKUP('% Approved '!$A17,'Applications Approved'!$A$6:$A$56,_xlfn.XLOOKUP('% Approved '!I$4,'Applications Received'!$B$4:$U$4,'Applications Received'!$B$6:$U$56))</f>
        <v>0.43407634690009927</v>
      </c>
      <c r="J17" s="79" cm="1">
        <f t="array" ref="J17">_xlfn.XLOOKUP('% Approved '!$A17,'Applications Approved'!$A$6:$A$56,_xlfn.XLOOKUP('% Approved '!J$4,'Applications Approved'!$B$4:$U$4,'Applications Approved'!$B$6:$U$56))/_xlfn.XLOOKUP('% Approved '!$A17,'Applications Approved'!$A$6:$A$56,_xlfn.XLOOKUP('% Approved '!J$4,'Applications Received'!$B$4:$U$4,'Applications Received'!$B$6:$U$56))</f>
        <v>0.46564818085482168</v>
      </c>
      <c r="K17" s="79" cm="1">
        <f t="array" ref="K17">_xlfn.XLOOKUP('% Approved '!$A17,'Applications Approved'!$A$6:$A$56,_xlfn.XLOOKUP('% Approved '!K$4,'Applications Approved'!$B$4:$U$4,'Applications Approved'!$B$6:$U$56))/_xlfn.XLOOKUP('% Approved '!$A17,'Applications Approved'!$A$6:$A$56,_xlfn.XLOOKUP('% Approved '!K$4,'Applications Received'!$B$4:$U$4,'Applications Received'!$B$6:$U$56))</f>
        <v>0.41635279347143755</v>
      </c>
      <c r="L17" s="79" cm="1">
        <f t="array" ref="L17">_xlfn.XLOOKUP('% Approved '!$A17,'Applications Approved'!$A$6:$A$56,_xlfn.XLOOKUP('% Approved '!L$4,'Applications Approved'!$B$4:$U$4,'Applications Approved'!$B$6:$U$56))/_xlfn.XLOOKUP('% Approved '!$A17,'Applications Approved'!$A$6:$A$56,_xlfn.XLOOKUP('% Approved '!L$4,'Applications Received'!$B$4:$U$4,'Applications Received'!$B$6:$U$56))</f>
        <v>0.44687020296776392</v>
      </c>
      <c r="M17" s="79" cm="1">
        <f t="array" ref="M17">_xlfn.XLOOKUP('% Approved '!$A17,'Applications Approved'!$A$6:$A$56,_xlfn.XLOOKUP('% Approved '!M$4,'Applications Approved'!$B$4:$U$4,'Applications Approved'!$B$6:$U$56))/_xlfn.XLOOKUP('% Approved '!$A17,'Applications Approved'!$A$6:$A$56,_xlfn.XLOOKUP('% Approved '!M$4,'Applications Received'!$B$4:$U$4,'Applications Received'!$B$6:$U$56))</f>
        <v>0.47017652524001241</v>
      </c>
      <c r="N17" s="79" cm="1">
        <f t="array" ref="N17">_xlfn.XLOOKUP('% Approved '!$A17,'Applications Approved'!$A$6:$A$56,_xlfn.XLOOKUP('% Approved '!N$4,'Applications Approved'!$B$4:$U$4,'Applications Approved'!$B$6:$U$56))/_xlfn.XLOOKUP('% Approved '!$A17,'Applications Approved'!$A$6:$A$56,_xlfn.XLOOKUP('% Approved '!N$4,'Applications Received'!$B$4:$U$4,'Applications Received'!$B$6:$U$56))</f>
        <v>0.45948985026927858</v>
      </c>
      <c r="O17" s="79" cm="1">
        <f t="array" ref="O17">_xlfn.XLOOKUP('% Approved '!$A17,'Applications Approved'!$A$6:$A$56,_xlfn.XLOOKUP('% Approved '!O$4,'Applications Approved'!$B$4:$U$4,'Applications Approved'!$B$6:$U$56))/_xlfn.XLOOKUP('% Approved '!$A17,'Applications Approved'!$A$6:$A$56,_xlfn.XLOOKUP('% Approved '!O$4,'Applications Received'!$B$4:$U$4,'Applications Received'!$B$6:$U$56))</f>
        <v>0.4601090188305253</v>
      </c>
      <c r="P17" s="79" cm="1">
        <f t="array" ref="P17">_xlfn.XLOOKUP('% Approved '!$A17,'Applications Approved'!$A$6:$A$56,_xlfn.XLOOKUP('% Approved '!P$4,'Applications Approved'!$B$4:$U$4,'Applications Approved'!$B$6:$U$56))/_xlfn.XLOOKUP('% Approved '!$A17,'Applications Approved'!$A$6:$A$56,_xlfn.XLOOKUP('% Approved '!P$4,'Applications Received'!$B$4:$U$4,'Applications Received'!$B$6:$U$56))</f>
        <v>0.43754818812644564</v>
      </c>
      <c r="Q17" s="79" cm="1">
        <f t="array" ref="Q17">_xlfn.XLOOKUP('% Approved '!$A17,'Applications Approved'!$A$6:$A$56,_xlfn.XLOOKUP('% Approved '!Q$4,'Applications Approved'!$B$4:$U$4,'Applications Approved'!$B$6:$U$56))/_xlfn.XLOOKUP('% Approved '!$A17,'Applications Approved'!$A$6:$A$56,_xlfn.XLOOKUP('% Approved '!Q$4,'Applications Received'!$B$4:$U$4,'Applications Received'!$B$6:$U$56))</f>
        <v>0.43213339566775755</v>
      </c>
      <c r="R17" s="79" cm="1">
        <f t="array" ref="R17">_xlfn.XLOOKUP('% Approved '!$A17,'Applications Approved'!$A$6:$A$56,_xlfn.XLOOKUP('% Approved '!R$4,'Applications Approved'!$B$4:$U$4,'Applications Approved'!$B$6:$U$56))/_xlfn.XLOOKUP('% Approved '!$A17,'Applications Approved'!$A$6:$A$56,_xlfn.XLOOKUP('% Approved '!R$4,'Applications Received'!$B$4:$U$4,'Applications Received'!$B$6:$U$56))</f>
        <v>0.41860062348458604</v>
      </c>
      <c r="S17" s="79" cm="1">
        <f t="array" ref="S17">_xlfn.XLOOKUP('% Approved '!$A17,'Applications Approved'!$A$6:$A$56,_xlfn.XLOOKUP('% Approved '!S$4,'Applications Approved'!$B$4:$U$4,'Applications Approved'!$B$6:$U$56))/_xlfn.XLOOKUP('% Approved '!$A17,'Applications Approved'!$A$6:$A$56,_xlfn.XLOOKUP('% Approved '!S$4,'Applications Received'!$B$4:$U$4,'Applications Received'!$B$6:$U$56))</f>
        <v>0.38916666666666666</v>
      </c>
      <c r="T17" s="79" cm="1">
        <f t="array" ref="T17">_xlfn.XLOOKUP('% Approved '!$A17,'Applications Approved'!$A$6:$A$56,_xlfn.XLOOKUP('% Approved '!T$4,'Applications Approved'!$B$4:$U$4,'Applications Approved'!$B$6:$U$56))/_xlfn.XLOOKUP('% Approved '!$A17,'Applications Approved'!$A$6:$A$56,_xlfn.XLOOKUP('% Approved '!T$4,'Applications Received'!$B$4:$U$4,'Applications Received'!$B$6:$U$56))</f>
        <v>0.37790519094911434</v>
      </c>
      <c r="U17" s="79" cm="1">
        <f t="array" ref="U17">_xlfn.XLOOKUP('% Approved '!$A17,'Applications Approved'!$A$6:$A$56,_xlfn.XLOOKUP('% Approved '!U$4,'Applications Approved'!$B$4:$U$4,'Applications Approved'!$B$6:$U$56))/_xlfn.XLOOKUP('% Approved '!$A17,'Applications Approved'!$A$6:$A$56,_xlfn.XLOOKUP('% Approved '!U$4,'Applications Received'!$B$4:$U$4,'Applications Received'!$B$6:$U$56))</f>
        <v>0.37674055920686195</v>
      </c>
      <c r="V17" s="79" cm="1">
        <f t="array" ref="V17">_xlfn.XLOOKUP('% Approved '!$A17,'Applications Approved'!$A$6:$A$56,_xlfn.XLOOKUP('% Approved '!V$4,'Applications Approved'!$B$4:$V$4,'Applications Approved'!$B$6:$V$56))/_xlfn.XLOOKUP('% Approved '!$A17,'Applications Approved'!$A$6:$A$56,_xlfn.XLOOKUP('% Approved '!V$4,'Applications Received'!$B$4:$V$4,'Applications Received'!$B$6:$V$56))</f>
        <v>0.47726440653144908</v>
      </c>
      <c r="W17" s="79">
        <f t="shared" si="0"/>
        <v>-0.31138779801880112</v>
      </c>
      <c r="X17" s="81">
        <f t="shared" si="1"/>
        <v>-0.19677190195115637</v>
      </c>
      <c r="Y17" s="81">
        <f t="shared" si="2"/>
        <v>-0.15693515319472071</v>
      </c>
      <c r="Z17" s="99" t="s">
        <v>119</v>
      </c>
    </row>
    <row r="18" spans="1:26" s="30" customFormat="1">
      <c r="A18" s="32" t="s">
        <v>24</v>
      </c>
      <c r="B18" s="79" cm="1">
        <f t="array" ref="B18">_xlfn.XLOOKUP('% Approved '!$A18,'Applications Approved'!$A$6:$A$56,_xlfn.XLOOKUP('% Approved '!B$4,'Applications Approved'!$B$4:$U$4,'Applications Approved'!$B$6:$U$56))/_xlfn.XLOOKUP('% Approved '!$A18,'Applications Received'!$A$6:$A$56,_xlfn.XLOOKUP('% Approved '!B$4,'Applications Received'!$B$4:$U$4,'Applications Received'!$B$6:$U$56))</f>
        <v>0.15382987727465086</v>
      </c>
      <c r="C18" s="79" cm="1">
        <f t="array" ref="C18">_xlfn.XLOOKUP('% Approved '!$A18,'Applications Approved'!$A$6:$A$56,_xlfn.XLOOKUP('% Approved '!C$4,'Applications Approved'!$B$4:$U$4,'Applications Approved'!$B$6:$U$56))/_xlfn.XLOOKUP('% Approved '!$A18,'Applications Approved'!$A$6:$A$56,_xlfn.XLOOKUP('% Approved '!C$4,'Applications Received'!$B$4:$U$4,'Applications Received'!$B$6:$U$56))</f>
        <v>0.1378653976886472</v>
      </c>
      <c r="D18" s="79" cm="1">
        <f t="array" ref="D18">_xlfn.XLOOKUP('% Approved '!$A18,'Applications Approved'!$A$6:$A$56,_xlfn.XLOOKUP('% Approved '!D$4,'Applications Approved'!$B$4:$U$4,'Applications Approved'!$B$6:$U$56))/_xlfn.XLOOKUP('% Approved '!$A18,'Applications Approved'!$A$6:$A$56,_xlfn.XLOOKUP('% Approved '!D$4,'Applications Received'!$B$4:$U$4,'Applications Received'!$B$6:$U$56))</f>
        <v>0.13407853253081112</v>
      </c>
      <c r="E18" s="79" cm="1">
        <f t="array" ref="E18">_xlfn.XLOOKUP('% Approved '!$A18,'Applications Approved'!$A$6:$A$56,_xlfn.XLOOKUP('% Approved '!E$4,'Applications Approved'!$B$4:$U$4,'Applications Approved'!$B$6:$U$56))/_xlfn.XLOOKUP('% Approved '!$A18,'Applications Approved'!$A$6:$A$56,_xlfn.XLOOKUP('% Approved '!E$4,'Applications Received'!$B$4:$U$4,'Applications Received'!$B$6:$U$56))</f>
        <v>0.13400421249707464</v>
      </c>
      <c r="F18" s="79" cm="1">
        <f t="array" ref="F18">_xlfn.XLOOKUP('% Approved '!$A18,'Applications Approved'!$A$6:$A$56,_xlfn.XLOOKUP('% Approved '!F$4,'Applications Approved'!$B$4:$U$4,'Applications Approved'!$B$6:$U$56))/_xlfn.XLOOKUP('% Approved '!$A18,'Applications Approved'!$A$6:$A$56,_xlfn.XLOOKUP('% Approved '!F$4,'Applications Received'!$B$4:$U$4,'Applications Received'!$B$6:$U$56))</f>
        <v>0.13962042077387082</v>
      </c>
      <c r="G18" s="79" cm="1">
        <f t="array" ref="G18">_xlfn.XLOOKUP('% Approved '!$A18,'Applications Approved'!$A$6:$A$56,_xlfn.XLOOKUP('% Approved '!G$4,'Applications Approved'!$B$4:$U$4,'Applications Approved'!$B$6:$U$56))/_xlfn.XLOOKUP('% Approved '!$A18,'Applications Approved'!$A$6:$A$56,_xlfn.XLOOKUP('% Approved '!G$4,'Applications Received'!$B$4:$U$4,'Applications Received'!$B$6:$U$56))</f>
        <v>0.12186892955730497</v>
      </c>
      <c r="H18" s="79" cm="1">
        <f t="array" ref="H18">_xlfn.XLOOKUP('% Approved '!$A18,'Applications Approved'!$A$6:$A$56,_xlfn.XLOOKUP('% Approved '!H$4,'Applications Approved'!$B$4:$U$4,'Applications Approved'!$B$6:$U$56))/_xlfn.XLOOKUP('% Approved '!$A18,'Applications Approved'!$A$6:$A$56,_xlfn.XLOOKUP('% Approved '!H$4,'Applications Received'!$B$4:$U$4,'Applications Received'!$B$6:$U$56))</f>
        <v>0.11612183274254956</v>
      </c>
      <c r="I18" s="79" cm="1">
        <f t="array" ref="I18">_xlfn.XLOOKUP('% Approved '!$A18,'Applications Approved'!$A$6:$A$56,_xlfn.XLOOKUP('% Approved '!I$4,'Applications Approved'!$B$4:$U$4,'Applications Approved'!$B$6:$U$56))/_xlfn.XLOOKUP('% Approved '!$A18,'Applications Approved'!$A$6:$A$56,_xlfn.XLOOKUP('% Approved '!I$4,'Applications Received'!$B$4:$U$4,'Applications Received'!$B$6:$U$56))</f>
        <v>0.11327402448691976</v>
      </c>
      <c r="J18" s="79" cm="1">
        <f t="array" ref="J18">_xlfn.XLOOKUP('% Approved '!$A18,'Applications Approved'!$A$6:$A$56,_xlfn.XLOOKUP('% Approved '!J$4,'Applications Approved'!$B$4:$U$4,'Applications Approved'!$B$6:$U$56))/_xlfn.XLOOKUP('% Approved '!$A18,'Applications Approved'!$A$6:$A$56,_xlfn.XLOOKUP('% Approved '!J$4,'Applications Received'!$B$4:$U$4,'Applications Received'!$B$6:$U$56))</f>
        <v>0.11131725417439703</v>
      </c>
      <c r="K18" s="79" cm="1">
        <f t="array" ref="K18">_xlfn.XLOOKUP('% Approved '!$A18,'Applications Approved'!$A$6:$A$56,_xlfn.XLOOKUP('% Approved '!K$4,'Applications Approved'!$B$4:$U$4,'Applications Approved'!$B$6:$U$56))/_xlfn.XLOOKUP('% Approved '!$A18,'Applications Approved'!$A$6:$A$56,_xlfn.XLOOKUP('% Approved '!K$4,'Applications Received'!$B$4:$U$4,'Applications Received'!$B$6:$U$56))</f>
        <v>0.14422286184210528</v>
      </c>
      <c r="L18" s="79" cm="1">
        <f t="array" ref="L18">_xlfn.XLOOKUP('% Approved '!$A18,'Applications Approved'!$A$6:$A$56,_xlfn.XLOOKUP('% Approved '!L$4,'Applications Approved'!$B$4:$U$4,'Applications Approved'!$B$6:$U$56))/_xlfn.XLOOKUP('% Approved '!$A18,'Applications Approved'!$A$6:$A$56,_xlfn.XLOOKUP('% Approved '!L$4,'Applications Received'!$B$4:$U$4,'Applications Received'!$B$6:$U$56))</f>
        <v>0.20369874028410614</v>
      </c>
      <c r="M18" s="79" cm="1">
        <f t="array" ref="M18">_xlfn.XLOOKUP('% Approved '!$A18,'Applications Approved'!$A$6:$A$56,_xlfn.XLOOKUP('% Approved '!M$4,'Applications Approved'!$B$4:$U$4,'Applications Approved'!$B$6:$U$56))/_xlfn.XLOOKUP('% Approved '!$A18,'Applications Approved'!$A$6:$A$56,_xlfn.XLOOKUP('% Approved '!M$4,'Applications Received'!$B$4:$U$4,'Applications Received'!$B$6:$U$56))</f>
        <v>0.209075319878644</v>
      </c>
      <c r="N18" s="79" cm="1">
        <f t="array" ref="N18">_xlfn.XLOOKUP('% Approved '!$A18,'Applications Approved'!$A$6:$A$56,_xlfn.XLOOKUP('% Approved '!N$4,'Applications Approved'!$B$4:$U$4,'Applications Approved'!$B$6:$U$56))/_xlfn.XLOOKUP('% Approved '!$A18,'Applications Approved'!$A$6:$A$56,_xlfn.XLOOKUP('% Approved '!N$4,'Applications Received'!$B$4:$U$4,'Applications Received'!$B$6:$U$56))</f>
        <v>0.21610451939741368</v>
      </c>
      <c r="O18" s="79" cm="1">
        <f t="array" ref="O18">_xlfn.XLOOKUP('% Approved '!$A18,'Applications Approved'!$A$6:$A$56,_xlfn.XLOOKUP('% Approved '!O$4,'Applications Approved'!$B$4:$U$4,'Applications Approved'!$B$6:$U$56))/_xlfn.XLOOKUP('% Approved '!$A18,'Applications Approved'!$A$6:$A$56,_xlfn.XLOOKUP('% Approved '!O$4,'Applications Received'!$B$4:$U$4,'Applications Received'!$B$6:$U$56))</f>
        <v>0.24435923905028756</v>
      </c>
      <c r="P18" s="79" cm="1">
        <f t="array" ref="P18">_xlfn.XLOOKUP('% Approved '!$A18,'Applications Approved'!$A$6:$A$56,_xlfn.XLOOKUP('% Approved '!P$4,'Applications Approved'!$B$4:$U$4,'Applications Approved'!$B$6:$U$56))/_xlfn.XLOOKUP('% Approved '!$A18,'Applications Approved'!$A$6:$A$56,_xlfn.XLOOKUP('% Approved '!P$4,'Applications Received'!$B$4:$U$4,'Applications Received'!$B$6:$U$56))</f>
        <v>0.2643114164213281</v>
      </c>
      <c r="Q18" s="79" cm="1">
        <f t="array" ref="Q18">_xlfn.XLOOKUP('% Approved '!$A18,'Applications Approved'!$A$6:$A$56,_xlfn.XLOOKUP('% Approved '!Q$4,'Applications Approved'!$B$4:$U$4,'Applications Approved'!$B$6:$U$56))/_xlfn.XLOOKUP('% Approved '!$A18,'Applications Approved'!$A$6:$A$56,_xlfn.XLOOKUP('% Approved '!Q$4,'Applications Received'!$B$4:$U$4,'Applications Received'!$B$6:$U$56))</f>
        <v>0.29065743944636679</v>
      </c>
      <c r="R18" s="79" cm="1">
        <f t="array" ref="R18">_xlfn.XLOOKUP('% Approved '!$A18,'Applications Approved'!$A$6:$A$56,_xlfn.XLOOKUP('% Approved '!R$4,'Applications Approved'!$B$4:$U$4,'Applications Approved'!$B$6:$U$56))/_xlfn.XLOOKUP('% Approved '!$A18,'Applications Approved'!$A$6:$A$56,_xlfn.XLOOKUP('% Approved '!R$4,'Applications Received'!$B$4:$U$4,'Applications Received'!$B$6:$U$56))</f>
        <v>0.30057070386810397</v>
      </c>
      <c r="S18" s="79" cm="1">
        <f t="array" ref="S18">_xlfn.XLOOKUP('% Approved '!$A18,'Applications Approved'!$A$6:$A$56,_xlfn.XLOOKUP('% Approved '!S$4,'Applications Approved'!$B$4:$U$4,'Applications Approved'!$B$6:$U$56))/_xlfn.XLOOKUP('% Approved '!$A18,'Applications Approved'!$A$6:$A$56,_xlfn.XLOOKUP('% Approved '!S$4,'Applications Received'!$B$4:$U$4,'Applications Received'!$B$6:$U$56))</f>
        <v>0.28166766407340915</v>
      </c>
      <c r="T18" s="79" cm="1">
        <f t="array" ref="T18">_xlfn.XLOOKUP('% Approved '!$A18,'Applications Approved'!$A$6:$A$56,_xlfn.XLOOKUP('% Approved '!T$4,'Applications Approved'!$B$4:$U$4,'Applications Approved'!$B$6:$U$56))/_xlfn.XLOOKUP('% Approved '!$A18,'Applications Approved'!$A$6:$A$56,_xlfn.XLOOKUP('% Approved '!T$4,'Applications Received'!$B$4:$U$4,'Applications Received'!$B$6:$U$56))</f>
        <v>0.28626656848306331</v>
      </c>
      <c r="U18" s="79" cm="1">
        <f t="array" ref="U18">_xlfn.XLOOKUP('% Approved '!$A18,'Applications Approved'!$A$6:$A$56,_xlfn.XLOOKUP('% Approved '!U$4,'Applications Approved'!$B$4:$U$4,'Applications Approved'!$B$6:$U$56))/_xlfn.XLOOKUP('% Approved '!$A18,'Applications Approved'!$A$6:$A$56,_xlfn.XLOOKUP('% Approved '!U$4,'Applications Received'!$B$4:$U$4,'Applications Received'!$B$6:$U$56))</f>
        <v>0.27514047665181168</v>
      </c>
      <c r="V18" s="79" cm="1">
        <f t="array" ref="V18">_xlfn.XLOOKUP('% Approved '!$A18,'Applications Approved'!$A$6:$A$56,_xlfn.XLOOKUP('% Approved '!V$4,'Applications Approved'!$B$4:$V$4,'Applications Approved'!$B$6:$V$56))/_xlfn.XLOOKUP('% Approved '!$A18,'Applications Approved'!$A$6:$A$56,_xlfn.XLOOKUP('% Approved '!V$4,'Applications Received'!$B$4:$V$4,'Applications Received'!$B$6:$V$56))</f>
        <v>0.23066982554382942</v>
      </c>
      <c r="W18" s="79">
        <f t="shared" si="0"/>
        <v>0.78860232827573873</v>
      </c>
      <c r="X18" s="81">
        <f t="shared" si="1"/>
        <v>1.3694121092785185</v>
      </c>
      <c r="Y18" s="81">
        <f t="shared" si="2"/>
        <v>0.35072252419461758</v>
      </c>
      <c r="Z18" s="99" t="s">
        <v>119</v>
      </c>
    </row>
    <row r="19" spans="1:26" s="30" customFormat="1">
      <c r="A19" s="32" t="s">
        <v>26</v>
      </c>
      <c r="B19" s="79" cm="1">
        <f t="array" ref="B19">_xlfn.XLOOKUP('% Approved '!$A19,'Applications Approved'!$A$6:$A$56,_xlfn.XLOOKUP('% Approved '!B$4,'Applications Approved'!$B$4:$U$4,'Applications Approved'!$B$6:$U$56))/_xlfn.XLOOKUP('% Approved '!$A19,'Applications Received'!$A$6:$A$56,_xlfn.XLOOKUP('% Approved '!B$4,'Applications Received'!$B$4:$U$4,'Applications Received'!$B$6:$U$56))</f>
        <v>0.48952078319586906</v>
      </c>
      <c r="C19" s="79" cm="1">
        <f t="array" ref="C19">_xlfn.XLOOKUP('% Approved '!$A19,'Applications Approved'!$A$6:$A$56,_xlfn.XLOOKUP('% Approved '!C$4,'Applications Approved'!$B$4:$U$4,'Applications Approved'!$B$6:$U$56))/_xlfn.XLOOKUP('% Approved '!$A19,'Applications Approved'!$A$6:$A$56,_xlfn.XLOOKUP('% Approved '!C$4,'Applications Received'!$B$4:$U$4,'Applications Received'!$B$6:$U$56))</f>
        <v>0.51514075853971553</v>
      </c>
      <c r="D19" s="79" cm="1">
        <f t="array" ref="D19">_xlfn.XLOOKUP('% Approved '!$A19,'Applications Approved'!$A$6:$A$56,_xlfn.XLOOKUP('% Approved '!D$4,'Applications Approved'!$B$4:$U$4,'Applications Approved'!$B$6:$U$56))/_xlfn.XLOOKUP('% Approved '!$A19,'Applications Approved'!$A$6:$A$56,_xlfn.XLOOKUP('% Approved '!D$4,'Applications Received'!$B$4:$U$4,'Applications Received'!$B$6:$U$56))</f>
        <v>0.20986871067146592</v>
      </c>
      <c r="E19" s="79" cm="1">
        <f t="array" ref="E19">_xlfn.XLOOKUP('% Approved '!$A19,'Applications Approved'!$A$6:$A$56,_xlfn.XLOOKUP('% Approved '!E$4,'Applications Approved'!$B$4:$U$4,'Applications Approved'!$B$6:$U$56))/_xlfn.XLOOKUP('% Approved '!$A19,'Applications Approved'!$A$6:$A$56,_xlfn.XLOOKUP('% Approved '!E$4,'Applications Received'!$B$4:$U$4,'Applications Received'!$B$6:$U$56))</f>
        <v>0.5352154203368592</v>
      </c>
      <c r="F19" s="79" cm="1">
        <f t="array" ref="F19">_xlfn.XLOOKUP('% Approved '!$A19,'Applications Approved'!$A$6:$A$56,_xlfn.XLOOKUP('% Approved '!F$4,'Applications Approved'!$B$4:$U$4,'Applications Approved'!$B$6:$U$56))/_xlfn.XLOOKUP('% Approved '!$A19,'Applications Approved'!$A$6:$A$56,_xlfn.XLOOKUP('% Approved '!F$4,'Applications Received'!$B$4:$U$4,'Applications Received'!$B$6:$U$56))</f>
        <v>0.65617166349142686</v>
      </c>
      <c r="G19" s="79" cm="1">
        <f t="array" ref="G19">_xlfn.XLOOKUP('% Approved '!$A19,'Applications Approved'!$A$6:$A$56,_xlfn.XLOOKUP('% Approved '!G$4,'Applications Approved'!$B$4:$U$4,'Applications Approved'!$B$6:$U$56))/_xlfn.XLOOKUP('% Approved '!$A19,'Applications Approved'!$A$6:$A$56,_xlfn.XLOOKUP('% Approved '!G$4,'Applications Received'!$B$4:$U$4,'Applications Received'!$B$6:$U$56))</f>
        <v>0.66667866916318597</v>
      </c>
      <c r="H19" s="79" cm="1">
        <f t="array" ref="H19">_xlfn.XLOOKUP('% Approved '!$A19,'Applications Approved'!$A$6:$A$56,_xlfn.XLOOKUP('% Approved '!H$4,'Applications Approved'!$B$4:$U$4,'Applications Approved'!$B$6:$U$56))/_xlfn.XLOOKUP('% Approved '!$A19,'Applications Approved'!$A$6:$A$56,_xlfn.XLOOKUP('% Approved '!H$4,'Applications Received'!$B$4:$U$4,'Applications Received'!$B$6:$U$56))</f>
        <v>0.64844706668150953</v>
      </c>
      <c r="I19" s="79" cm="1">
        <f t="array" ref="I19">_xlfn.XLOOKUP('% Approved '!$A19,'Applications Approved'!$A$6:$A$56,_xlfn.XLOOKUP('% Approved '!I$4,'Applications Approved'!$B$4:$U$4,'Applications Approved'!$B$6:$U$56))/_xlfn.XLOOKUP('% Approved '!$A19,'Applications Approved'!$A$6:$A$56,_xlfn.XLOOKUP('% Approved '!I$4,'Applications Received'!$B$4:$U$4,'Applications Received'!$B$6:$U$56))</f>
        <v>0.65360711674384586</v>
      </c>
      <c r="J19" s="79" cm="1">
        <f t="array" ref="J19">_xlfn.XLOOKUP('% Approved '!$A19,'Applications Approved'!$A$6:$A$56,_xlfn.XLOOKUP('% Approved '!J$4,'Applications Approved'!$B$4:$U$4,'Applications Approved'!$B$6:$U$56))/_xlfn.XLOOKUP('% Approved '!$A19,'Applications Approved'!$A$6:$A$56,_xlfn.XLOOKUP('% Approved '!J$4,'Applications Received'!$B$4:$U$4,'Applications Received'!$B$6:$U$56))</f>
        <v>0.61838657779820727</v>
      </c>
      <c r="K19" s="79" cm="1">
        <f t="array" ref="K19">_xlfn.XLOOKUP('% Approved '!$A19,'Applications Approved'!$A$6:$A$56,_xlfn.XLOOKUP('% Approved '!K$4,'Applications Approved'!$B$4:$U$4,'Applications Approved'!$B$6:$U$56))/_xlfn.XLOOKUP('% Approved '!$A19,'Applications Approved'!$A$6:$A$56,_xlfn.XLOOKUP('% Approved '!K$4,'Applications Received'!$B$4:$U$4,'Applications Received'!$B$6:$U$56))</f>
        <v>0.54153094462540718</v>
      </c>
      <c r="L19" s="79" cm="1">
        <f t="array" ref="L19">_xlfn.XLOOKUP('% Approved '!$A19,'Applications Approved'!$A$6:$A$56,_xlfn.XLOOKUP('% Approved '!L$4,'Applications Approved'!$B$4:$U$4,'Applications Approved'!$B$6:$U$56))/_xlfn.XLOOKUP('% Approved '!$A19,'Applications Approved'!$A$6:$A$56,_xlfn.XLOOKUP('% Approved '!L$4,'Applications Received'!$B$4:$U$4,'Applications Received'!$B$6:$U$56))</f>
        <v>0.59666173674202405</v>
      </c>
      <c r="M19" s="79" cm="1">
        <f t="array" ref="M19">_xlfn.XLOOKUP('% Approved '!$A19,'Applications Approved'!$A$6:$A$56,_xlfn.XLOOKUP('% Approved '!M$4,'Applications Approved'!$B$4:$U$4,'Applications Approved'!$B$6:$U$56))/_xlfn.XLOOKUP('% Approved '!$A19,'Applications Approved'!$A$6:$A$56,_xlfn.XLOOKUP('% Approved '!M$4,'Applications Received'!$B$4:$U$4,'Applications Received'!$B$6:$U$56))</f>
        <v>0.42278375448252858</v>
      </c>
      <c r="N19" s="79" cm="1">
        <f t="array" ref="N19">_xlfn.XLOOKUP('% Approved '!$A19,'Applications Approved'!$A$6:$A$56,_xlfn.XLOOKUP('% Approved '!N$4,'Applications Approved'!$B$4:$U$4,'Applications Approved'!$B$6:$U$56))/_xlfn.XLOOKUP('% Approved '!$A19,'Applications Approved'!$A$6:$A$56,_xlfn.XLOOKUP('% Approved '!N$4,'Applications Received'!$B$4:$U$4,'Applications Received'!$B$6:$U$56))</f>
        <v>0.34532548347430786</v>
      </c>
      <c r="O19" s="79" cm="1">
        <f t="array" ref="O19">_xlfn.XLOOKUP('% Approved '!$A19,'Applications Approved'!$A$6:$A$56,_xlfn.XLOOKUP('% Approved '!O$4,'Applications Approved'!$B$4:$U$4,'Applications Approved'!$B$6:$U$56))/_xlfn.XLOOKUP('% Approved '!$A19,'Applications Approved'!$A$6:$A$56,_xlfn.XLOOKUP('% Approved '!O$4,'Applications Received'!$B$4:$U$4,'Applications Received'!$B$6:$U$56))</f>
        <v>1</v>
      </c>
      <c r="P19" s="79" cm="1">
        <f t="array" ref="P19">_xlfn.XLOOKUP('% Approved '!$A19,'Applications Approved'!$A$6:$A$56,_xlfn.XLOOKUP('% Approved '!P$4,'Applications Approved'!$B$4:$U$4,'Applications Approved'!$B$6:$U$56))/_xlfn.XLOOKUP('% Approved '!$A19,'Applications Approved'!$A$6:$A$56,_xlfn.XLOOKUP('% Approved '!P$4,'Applications Received'!$B$4:$U$4,'Applications Received'!$B$6:$U$56))</f>
        <v>1</v>
      </c>
      <c r="Q19" s="79" cm="1">
        <f t="array" ref="Q19">_xlfn.XLOOKUP('% Approved '!$A19,'Applications Approved'!$A$6:$A$56,_xlfn.XLOOKUP('% Approved '!Q$4,'Applications Approved'!$B$4:$U$4,'Applications Approved'!$B$6:$U$56))/_xlfn.XLOOKUP('% Approved '!$A19,'Applications Approved'!$A$6:$A$56,_xlfn.XLOOKUP('% Approved '!Q$4,'Applications Received'!$B$4:$U$4,'Applications Received'!$B$6:$U$56))</f>
        <v>1</v>
      </c>
      <c r="R19" s="79" cm="1">
        <f t="array" ref="R19">_xlfn.XLOOKUP('% Approved '!$A19,'Applications Approved'!$A$6:$A$56,_xlfn.XLOOKUP('% Approved '!R$4,'Applications Approved'!$B$4:$U$4,'Applications Approved'!$B$6:$U$56))/_xlfn.XLOOKUP('% Approved '!$A19,'Applications Approved'!$A$6:$A$56,_xlfn.XLOOKUP('% Approved '!R$4,'Applications Received'!$B$4:$U$4,'Applications Received'!$B$6:$U$56))</f>
        <v>1</v>
      </c>
      <c r="S19" s="79" cm="1">
        <f t="array" ref="S19">_xlfn.XLOOKUP('% Approved '!$A19,'Applications Approved'!$A$6:$A$56,_xlfn.XLOOKUP('% Approved '!S$4,'Applications Approved'!$B$4:$U$4,'Applications Approved'!$B$6:$U$56))/_xlfn.XLOOKUP('% Approved '!$A19,'Applications Approved'!$A$6:$A$56,_xlfn.XLOOKUP('% Approved '!S$4,'Applications Received'!$B$4:$U$4,'Applications Received'!$B$6:$U$56))</f>
        <v>1</v>
      </c>
      <c r="T19" s="79" cm="1">
        <f t="array" ref="T19">_xlfn.XLOOKUP('% Approved '!$A19,'Applications Approved'!$A$6:$A$56,_xlfn.XLOOKUP('% Approved '!T$4,'Applications Approved'!$B$4:$U$4,'Applications Approved'!$B$6:$U$56))/_xlfn.XLOOKUP('% Approved '!$A19,'Applications Approved'!$A$6:$A$56,_xlfn.XLOOKUP('% Approved '!T$4,'Applications Received'!$B$4:$U$4,'Applications Received'!$B$6:$U$56))</f>
        <v>1</v>
      </c>
      <c r="U19" s="79" cm="1">
        <f t="array" ref="U19">_xlfn.XLOOKUP('% Approved '!$A19,'Applications Approved'!$A$6:$A$56,_xlfn.XLOOKUP('% Approved '!U$4,'Applications Approved'!$B$4:$U$4,'Applications Approved'!$B$6:$U$56))/_xlfn.XLOOKUP('% Approved '!$A19,'Applications Approved'!$A$6:$A$56,_xlfn.XLOOKUP('% Approved '!U$4,'Applications Received'!$B$4:$U$4,'Applications Received'!$B$6:$U$56))</f>
        <v>1</v>
      </c>
      <c r="V19" s="79" cm="1">
        <f t="array" ref="V19">_xlfn.XLOOKUP('% Approved '!$A19,'Applications Approved'!$A$6:$A$56,_xlfn.XLOOKUP('% Approved '!V$4,'Applications Approved'!$B$4:$V$4,'Applications Approved'!$B$6:$V$56))/_xlfn.XLOOKUP('% Approved '!$A19,'Applications Approved'!$A$6:$A$56,_xlfn.XLOOKUP('% Approved '!V$4,'Applications Received'!$B$4:$V$4,'Applications Received'!$B$6:$V$56))</f>
        <v>1</v>
      </c>
      <c r="W19" s="79">
        <f t="shared" si="0"/>
        <v>1.0428141854804067</v>
      </c>
      <c r="X19" s="81">
        <f t="shared" si="1"/>
        <v>0.54214592274678108</v>
      </c>
      <c r="Y19" s="81">
        <f t="shared" si="2"/>
        <v>0.67599150141643072</v>
      </c>
      <c r="Z19" s="99" t="s">
        <v>120</v>
      </c>
    </row>
    <row r="20" spans="1:26" s="30" customFormat="1">
      <c r="A20" s="32" t="s">
        <v>28</v>
      </c>
      <c r="B20" s="79" cm="1">
        <f t="array" ref="B20">_xlfn.XLOOKUP('% Approved '!$A20,'Applications Approved'!$A$6:$A$56,_xlfn.XLOOKUP('% Approved '!B$4,'Applications Approved'!$B$4:$U$4,'Applications Approved'!$B$6:$U$56))/_xlfn.XLOOKUP('% Approved '!$A20,'Applications Received'!$A$6:$A$56,_xlfn.XLOOKUP('% Approved '!B$4,'Applications Received'!$B$4:$U$4,'Applications Received'!$B$6:$U$56))</f>
        <v>0.66293491052838038</v>
      </c>
      <c r="C20" s="79" cm="1">
        <f t="array" ref="C20">_xlfn.XLOOKUP('% Approved '!$A20,'Applications Approved'!$A$6:$A$56,_xlfn.XLOOKUP('% Approved '!C$4,'Applications Approved'!$B$4:$U$4,'Applications Approved'!$B$6:$U$56))/_xlfn.XLOOKUP('% Approved '!$A20,'Applications Approved'!$A$6:$A$56,_xlfn.XLOOKUP('% Approved '!C$4,'Applications Received'!$B$4:$U$4,'Applications Received'!$B$6:$U$56))</f>
        <v>0.61681979197538706</v>
      </c>
      <c r="D20" s="79" cm="1">
        <f t="array" ref="D20">_xlfn.XLOOKUP('% Approved '!$A20,'Applications Approved'!$A$6:$A$56,_xlfn.XLOOKUP('% Approved '!D$4,'Applications Approved'!$B$4:$U$4,'Applications Approved'!$B$6:$U$56))/_xlfn.XLOOKUP('% Approved '!$A20,'Applications Approved'!$A$6:$A$56,_xlfn.XLOOKUP('% Approved '!D$4,'Applications Received'!$B$4:$U$4,'Applications Received'!$B$6:$U$56))</f>
        <v>0.5551730896440209</v>
      </c>
      <c r="E20" s="79" cm="1">
        <f t="array" ref="E20">_xlfn.XLOOKUP('% Approved '!$A20,'Applications Approved'!$A$6:$A$56,_xlfn.XLOOKUP('% Approved '!E$4,'Applications Approved'!$B$4:$U$4,'Applications Approved'!$B$6:$U$56))/_xlfn.XLOOKUP('% Approved '!$A20,'Applications Approved'!$A$6:$A$56,_xlfn.XLOOKUP('% Approved '!E$4,'Applications Received'!$B$4:$U$4,'Applications Received'!$B$6:$U$56))</f>
        <v>0.44508430082082379</v>
      </c>
      <c r="F20" s="79" cm="1">
        <f t="array" ref="F20">_xlfn.XLOOKUP('% Approved '!$A20,'Applications Approved'!$A$6:$A$56,_xlfn.XLOOKUP('% Approved '!F$4,'Applications Approved'!$B$4:$U$4,'Applications Approved'!$B$6:$U$56))/_xlfn.XLOOKUP('% Approved '!$A20,'Applications Approved'!$A$6:$A$56,_xlfn.XLOOKUP('% Approved '!F$4,'Applications Received'!$B$4:$U$4,'Applications Received'!$B$6:$U$56))</f>
        <v>0.39493044175586622</v>
      </c>
      <c r="G20" s="79" cm="1">
        <f t="array" ref="G20">_xlfn.XLOOKUP('% Approved '!$A20,'Applications Approved'!$A$6:$A$56,_xlfn.XLOOKUP('% Approved '!G$4,'Applications Approved'!$B$4:$U$4,'Applications Approved'!$B$6:$U$56))/_xlfn.XLOOKUP('% Approved '!$A20,'Applications Approved'!$A$6:$A$56,_xlfn.XLOOKUP('% Approved '!G$4,'Applications Received'!$B$4:$U$4,'Applications Received'!$B$6:$U$56))</f>
        <v>0.4234417163162254</v>
      </c>
      <c r="H20" s="79" cm="1">
        <f t="array" ref="H20">_xlfn.XLOOKUP('% Approved '!$A20,'Applications Approved'!$A$6:$A$56,_xlfn.XLOOKUP('% Approved '!H$4,'Applications Approved'!$B$4:$U$4,'Applications Approved'!$B$6:$U$56))/_xlfn.XLOOKUP('% Approved '!$A20,'Applications Approved'!$A$6:$A$56,_xlfn.XLOOKUP('% Approved '!H$4,'Applications Received'!$B$4:$U$4,'Applications Received'!$B$6:$U$56))</f>
        <v>0.38168612231749782</v>
      </c>
      <c r="I20" s="79" cm="1">
        <f t="array" ref="I20">_xlfn.XLOOKUP('% Approved '!$A20,'Applications Approved'!$A$6:$A$56,_xlfn.XLOOKUP('% Approved '!I$4,'Applications Approved'!$B$4:$U$4,'Applications Approved'!$B$6:$U$56))/_xlfn.XLOOKUP('% Approved '!$A20,'Applications Approved'!$A$6:$A$56,_xlfn.XLOOKUP('% Approved '!I$4,'Applications Received'!$B$4:$U$4,'Applications Received'!$B$6:$U$56))</f>
        <v>0.30493971507085993</v>
      </c>
      <c r="J20" s="79" cm="1">
        <f t="array" ref="J20">_xlfn.XLOOKUP('% Approved '!$A20,'Applications Approved'!$A$6:$A$56,_xlfn.XLOOKUP('% Approved '!J$4,'Applications Approved'!$B$4:$U$4,'Applications Approved'!$B$6:$U$56))/_xlfn.XLOOKUP('% Approved '!$A20,'Applications Approved'!$A$6:$A$56,_xlfn.XLOOKUP('% Approved '!J$4,'Applications Received'!$B$4:$U$4,'Applications Received'!$B$6:$U$56))</f>
        <v>0.34955834720332607</v>
      </c>
      <c r="K20" s="79" cm="1">
        <f t="array" ref="K20">_xlfn.XLOOKUP('% Approved '!$A20,'Applications Approved'!$A$6:$A$56,_xlfn.XLOOKUP('% Approved '!K$4,'Applications Approved'!$B$4:$U$4,'Applications Approved'!$B$6:$U$56))/_xlfn.XLOOKUP('% Approved '!$A20,'Applications Approved'!$A$6:$A$56,_xlfn.XLOOKUP('% Approved '!K$4,'Applications Received'!$B$4:$U$4,'Applications Received'!$B$6:$U$56))</f>
        <v>0.27214736740109924</v>
      </c>
      <c r="L20" s="79" cm="1">
        <f t="array" ref="L20">_xlfn.XLOOKUP('% Approved '!$A20,'Applications Approved'!$A$6:$A$56,_xlfn.XLOOKUP('% Approved '!L$4,'Applications Approved'!$B$4:$U$4,'Applications Approved'!$B$6:$U$56))/_xlfn.XLOOKUP('% Approved '!$A20,'Applications Approved'!$A$6:$A$56,_xlfn.XLOOKUP('% Approved '!L$4,'Applications Received'!$B$4:$U$4,'Applications Received'!$B$6:$U$56))</f>
        <v>0.26152869757174396</v>
      </c>
      <c r="M20" s="79" cm="1">
        <f t="array" ref="M20">_xlfn.XLOOKUP('% Approved '!$A20,'Applications Approved'!$A$6:$A$56,_xlfn.XLOOKUP('% Approved '!M$4,'Applications Approved'!$B$4:$U$4,'Applications Approved'!$B$6:$U$56))/_xlfn.XLOOKUP('% Approved '!$A20,'Applications Approved'!$A$6:$A$56,_xlfn.XLOOKUP('% Approved '!M$4,'Applications Received'!$B$4:$U$4,'Applications Received'!$B$6:$U$56))</f>
        <v>0.20094701394309941</v>
      </c>
      <c r="N20" s="79" cm="1">
        <f t="array" ref="N20">_xlfn.XLOOKUP('% Approved '!$A20,'Applications Approved'!$A$6:$A$56,_xlfn.XLOOKUP('% Approved '!N$4,'Applications Approved'!$B$4:$U$4,'Applications Approved'!$B$6:$U$56))/_xlfn.XLOOKUP('% Approved '!$A20,'Applications Approved'!$A$6:$A$56,_xlfn.XLOOKUP('% Approved '!N$4,'Applications Received'!$B$4:$U$4,'Applications Received'!$B$6:$U$56))</f>
        <v>8.9822645974320298E-2</v>
      </c>
      <c r="O20" s="79" cm="1">
        <f t="array" ref="O20">_xlfn.XLOOKUP('% Approved '!$A20,'Applications Approved'!$A$6:$A$56,_xlfn.XLOOKUP('% Approved '!O$4,'Applications Approved'!$B$4:$U$4,'Applications Approved'!$B$6:$U$56))/_xlfn.XLOOKUP('% Approved '!$A20,'Applications Approved'!$A$6:$A$56,_xlfn.XLOOKUP('% Approved '!O$4,'Applications Received'!$B$4:$U$4,'Applications Received'!$B$6:$U$56))</f>
        <v>0.13885000127268562</v>
      </c>
      <c r="P20" s="79" cm="1">
        <f t="array" ref="P20">_xlfn.XLOOKUP('% Approved '!$A20,'Applications Approved'!$A$6:$A$56,_xlfn.XLOOKUP('% Approved '!P$4,'Applications Approved'!$B$4:$U$4,'Applications Approved'!$B$6:$U$56))/_xlfn.XLOOKUP('% Approved '!$A20,'Applications Approved'!$A$6:$A$56,_xlfn.XLOOKUP('% Approved '!P$4,'Applications Received'!$B$4:$U$4,'Applications Received'!$B$6:$U$56))</f>
        <v>0.14313868737151497</v>
      </c>
      <c r="Q20" s="79" cm="1">
        <f t="array" ref="Q20">_xlfn.XLOOKUP('% Approved '!$A20,'Applications Approved'!$A$6:$A$56,_xlfn.XLOOKUP('% Approved '!Q$4,'Applications Approved'!$B$4:$U$4,'Applications Approved'!$B$6:$U$56))/_xlfn.XLOOKUP('% Approved '!$A20,'Applications Approved'!$A$6:$A$56,_xlfn.XLOOKUP('% Approved '!Q$4,'Applications Received'!$B$4:$U$4,'Applications Received'!$B$6:$U$56))</f>
        <v>0.14732769411675456</v>
      </c>
      <c r="R20" s="79" cm="1">
        <f t="array" ref="R20">_xlfn.XLOOKUP('% Approved '!$A20,'Applications Approved'!$A$6:$A$56,_xlfn.XLOOKUP('% Approved '!R$4,'Applications Approved'!$B$4:$U$4,'Applications Approved'!$B$6:$U$56))/_xlfn.XLOOKUP('% Approved '!$A20,'Applications Approved'!$A$6:$A$56,_xlfn.XLOOKUP('% Approved '!R$4,'Applications Received'!$B$4:$U$4,'Applications Received'!$B$6:$U$56))</f>
        <v>0.14228052472250252</v>
      </c>
      <c r="S20" s="79" cm="1">
        <f t="array" ref="S20">_xlfn.XLOOKUP('% Approved '!$A20,'Applications Approved'!$A$6:$A$56,_xlfn.XLOOKUP('% Approved '!S$4,'Applications Approved'!$B$4:$U$4,'Applications Approved'!$B$6:$U$56))/_xlfn.XLOOKUP('% Approved '!$A20,'Applications Approved'!$A$6:$A$56,_xlfn.XLOOKUP('% Approved '!S$4,'Applications Received'!$B$4:$U$4,'Applications Received'!$B$6:$U$56))</f>
        <v>0.13241132027148161</v>
      </c>
      <c r="T20" s="79" cm="1">
        <f t="array" ref="T20">_xlfn.XLOOKUP('% Approved '!$A20,'Applications Approved'!$A$6:$A$56,_xlfn.XLOOKUP('% Approved '!T$4,'Applications Approved'!$B$4:$U$4,'Applications Approved'!$B$6:$U$56))/_xlfn.XLOOKUP('% Approved '!$A20,'Applications Approved'!$A$6:$A$56,_xlfn.XLOOKUP('% Approved '!T$4,'Applications Received'!$B$4:$U$4,'Applications Received'!$B$6:$U$56))</f>
        <v>0.119886007901725</v>
      </c>
      <c r="U20" s="79" cm="1">
        <f t="array" ref="U20">_xlfn.XLOOKUP('% Approved '!$A20,'Applications Approved'!$A$6:$A$56,_xlfn.XLOOKUP('% Approved '!U$4,'Applications Approved'!$B$4:$U$4,'Applications Approved'!$B$6:$U$56))/_xlfn.XLOOKUP('% Approved '!$A20,'Applications Approved'!$A$6:$A$56,_xlfn.XLOOKUP('% Approved '!U$4,'Applications Received'!$B$4:$U$4,'Applications Received'!$B$6:$U$56))</f>
        <v>0.11283842794759827</v>
      </c>
      <c r="V20" s="79" cm="1">
        <f t="array" ref="V20">_xlfn.XLOOKUP('% Approved '!$A20,'Applications Approved'!$A$6:$A$56,_xlfn.XLOOKUP('% Approved '!V$4,'Applications Approved'!$B$4:$V$4,'Applications Approved'!$B$6:$V$56))/_xlfn.XLOOKUP('% Approved '!$A20,'Applications Approved'!$A$6:$A$56,_xlfn.XLOOKUP('% Approved '!V$4,'Applications Received'!$B$4:$V$4,'Applications Received'!$B$6:$V$56))</f>
        <v>0.16993225897278763</v>
      </c>
      <c r="W20" s="79">
        <f t="shared" si="0"/>
        <v>-0.82978958242271117</v>
      </c>
      <c r="X20" s="81">
        <f t="shared" si="1"/>
        <v>-0.7043685338558473</v>
      </c>
      <c r="Y20" s="81">
        <f t="shared" si="2"/>
        <v>-0.56854284445536296</v>
      </c>
      <c r="Z20" s="99" t="s">
        <v>119</v>
      </c>
    </row>
    <row r="21" spans="1:26" s="30" customFormat="1">
      <c r="A21" s="32" t="s">
        <v>30</v>
      </c>
      <c r="B21" s="79" cm="1">
        <f t="array" ref="B21">_xlfn.XLOOKUP('% Approved '!$A21,'Applications Approved'!$A$6:$A$56,_xlfn.XLOOKUP('% Approved '!B$4,'Applications Approved'!$B$4:$U$4,'Applications Approved'!$B$6:$U$56))/_xlfn.XLOOKUP('% Approved '!$A21,'Applications Received'!$A$6:$A$56,_xlfn.XLOOKUP('% Approved '!B$4,'Applications Received'!$B$4:$U$4,'Applications Received'!$B$6:$U$56))</f>
        <v>0.65990307290834527</v>
      </c>
      <c r="C21" s="79" cm="1">
        <f t="array" ref="C21">_xlfn.XLOOKUP('% Approved '!$A21,'Applications Approved'!$A$6:$A$56,_xlfn.XLOOKUP('% Approved '!C$4,'Applications Approved'!$B$4:$U$4,'Applications Approved'!$B$6:$U$56))/_xlfn.XLOOKUP('% Approved '!$A21,'Applications Approved'!$A$6:$A$56,_xlfn.XLOOKUP('% Approved '!C$4,'Applications Received'!$B$4:$U$4,'Applications Received'!$B$6:$U$56))</f>
        <v>0.93849800399201588</v>
      </c>
      <c r="D21" s="79" cm="1">
        <f t="array" ref="D21">_xlfn.XLOOKUP('% Approved '!$A21,'Applications Approved'!$A$6:$A$56,_xlfn.XLOOKUP('% Approved '!D$4,'Applications Approved'!$B$4:$U$4,'Applications Approved'!$B$6:$U$56))/_xlfn.XLOOKUP('% Approved '!$A21,'Applications Approved'!$A$6:$A$56,_xlfn.XLOOKUP('% Approved '!D$4,'Applications Received'!$B$4:$U$4,'Applications Received'!$B$6:$U$56))</f>
        <v>0.92081591283415676</v>
      </c>
      <c r="E21" s="79" cm="1">
        <f t="array" ref="E21">_xlfn.XLOOKUP('% Approved '!$A21,'Applications Approved'!$A$6:$A$56,_xlfn.XLOOKUP('% Approved '!E$4,'Applications Approved'!$B$4:$U$4,'Applications Approved'!$B$6:$U$56))/_xlfn.XLOOKUP('% Approved '!$A21,'Applications Approved'!$A$6:$A$56,_xlfn.XLOOKUP('% Approved '!E$4,'Applications Received'!$B$4:$U$4,'Applications Received'!$B$6:$U$56))</f>
        <v>0.94383711396556436</v>
      </c>
      <c r="F21" s="79" cm="1">
        <f t="array" ref="F21">_xlfn.XLOOKUP('% Approved '!$A21,'Applications Approved'!$A$6:$A$56,_xlfn.XLOOKUP('% Approved '!F$4,'Applications Approved'!$B$4:$U$4,'Applications Approved'!$B$6:$U$56))/_xlfn.XLOOKUP('% Approved '!$A21,'Applications Approved'!$A$6:$A$56,_xlfn.XLOOKUP('% Approved '!F$4,'Applications Received'!$B$4:$U$4,'Applications Received'!$B$6:$U$56))</f>
        <v>1.0614299302473051</v>
      </c>
      <c r="G21" s="79" cm="1">
        <f t="array" ref="G21">_xlfn.XLOOKUP('% Approved '!$A21,'Applications Approved'!$A$6:$A$56,_xlfn.XLOOKUP('% Approved '!G$4,'Applications Approved'!$B$4:$U$4,'Applications Approved'!$B$6:$U$56))/_xlfn.XLOOKUP('% Approved '!$A21,'Applications Approved'!$A$6:$A$56,_xlfn.XLOOKUP('% Approved '!G$4,'Applications Received'!$B$4:$U$4,'Applications Received'!$B$6:$U$56))</f>
        <v>0.93595666719770576</v>
      </c>
      <c r="H21" s="79" cm="1">
        <f t="array" ref="H21">_xlfn.XLOOKUP('% Approved '!$A21,'Applications Approved'!$A$6:$A$56,_xlfn.XLOOKUP('% Approved '!H$4,'Applications Approved'!$B$4:$U$4,'Applications Approved'!$B$6:$U$56))/_xlfn.XLOOKUP('% Approved '!$A21,'Applications Approved'!$A$6:$A$56,_xlfn.XLOOKUP('% Approved '!H$4,'Applications Received'!$B$4:$U$4,'Applications Received'!$B$6:$U$56))</f>
        <v>0.93424971363115694</v>
      </c>
      <c r="I21" s="79" cm="1">
        <f t="array" ref="I21">_xlfn.XLOOKUP('% Approved '!$A21,'Applications Approved'!$A$6:$A$56,_xlfn.XLOOKUP('% Approved '!I$4,'Applications Approved'!$B$4:$U$4,'Applications Approved'!$B$6:$U$56))/_xlfn.XLOOKUP('% Approved '!$A21,'Applications Approved'!$A$6:$A$56,_xlfn.XLOOKUP('% Approved '!I$4,'Applications Received'!$B$4:$U$4,'Applications Received'!$B$6:$U$56))</f>
        <v>0.94180782710280386</v>
      </c>
      <c r="J21" s="79" cm="1">
        <f t="array" ref="J21">_xlfn.XLOOKUP('% Approved '!$A21,'Applications Approved'!$A$6:$A$56,_xlfn.XLOOKUP('% Approved '!J$4,'Applications Approved'!$B$4:$U$4,'Applications Approved'!$B$6:$U$56))/_xlfn.XLOOKUP('% Approved '!$A21,'Applications Approved'!$A$6:$A$56,_xlfn.XLOOKUP('% Approved '!J$4,'Applications Received'!$B$4:$U$4,'Applications Received'!$B$6:$U$56))</f>
        <v>0.94952032891731386</v>
      </c>
      <c r="K21" s="79" cm="1">
        <f t="array" ref="K21">_xlfn.XLOOKUP('% Approved '!$A21,'Applications Approved'!$A$6:$A$56,_xlfn.XLOOKUP('% Approved '!K$4,'Applications Approved'!$B$4:$U$4,'Applications Approved'!$B$6:$U$56))/_xlfn.XLOOKUP('% Approved '!$A21,'Applications Approved'!$A$6:$A$56,_xlfn.XLOOKUP('% Approved '!K$4,'Applications Received'!$B$4:$U$4,'Applications Received'!$B$6:$U$56))</f>
        <v>0.93908286621192671</v>
      </c>
      <c r="L21" s="79" cm="1">
        <f t="array" ref="L21">_xlfn.XLOOKUP('% Approved '!$A21,'Applications Approved'!$A$6:$A$56,_xlfn.XLOOKUP('% Approved '!L$4,'Applications Approved'!$B$4:$U$4,'Applications Approved'!$B$6:$U$56))/_xlfn.XLOOKUP('% Approved '!$A21,'Applications Approved'!$A$6:$A$56,_xlfn.XLOOKUP('% Approved '!L$4,'Applications Received'!$B$4:$U$4,'Applications Received'!$B$6:$U$56))</f>
        <v>0.91953335327550123</v>
      </c>
      <c r="M21" s="79" cm="1">
        <f t="array" ref="M21">_xlfn.XLOOKUP('% Approved '!$A21,'Applications Approved'!$A$6:$A$56,_xlfn.XLOOKUP('% Approved '!M$4,'Applications Approved'!$B$4:$U$4,'Applications Approved'!$B$6:$U$56))/_xlfn.XLOOKUP('% Approved '!$A21,'Applications Approved'!$A$6:$A$56,_xlfn.XLOOKUP('% Approved '!M$4,'Applications Received'!$B$4:$U$4,'Applications Received'!$B$6:$U$56))</f>
        <v>0.93549723041880217</v>
      </c>
      <c r="N21" s="79" cm="1">
        <f t="array" ref="N21">_xlfn.XLOOKUP('% Approved '!$A21,'Applications Approved'!$A$6:$A$56,_xlfn.XLOOKUP('% Approved '!N$4,'Applications Approved'!$B$4:$U$4,'Applications Approved'!$B$6:$U$56))/_xlfn.XLOOKUP('% Approved '!$A21,'Applications Approved'!$A$6:$A$56,_xlfn.XLOOKUP('% Approved '!N$4,'Applications Received'!$B$4:$U$4,'Applications Received'!$B$6:$U$56))</f>
        <v>0.93364070475876837</v>
      </c>
      <c r="O21" s="79" cm="1">
        <f t="array" ref="O21">_xlfn.XLOOKUP('% Approved '!$A21,'Applications Approved'!$A$6:$A$56,_xlfn.XLOOKUP('% Approved '!O$4,'Applications Approved'!$B$4:$U$4,'Applications Approved'!$B$6:$U$56))/_xlfn.XLOOKUP('% Approved '!$A21,'Applications Approved'!$A$6:$A$56,_xlfn.XLOOKUP('% Approved '!O$4,'Applications Received'!$B$4:$U$4,'Applications Received'!$B$6:$U$56))</f>
        <v>0.93011196228638759</v>
      </c>
      <c r="P21" s="79" cm="1">
        <f t="array" ref="P21">_xlfn.XLOOKUP('% Approved '!$A21,'Applications Approved'!$A$6:$A$56,_xlfn.XLOOKUP('% Approved '!P$4,'Applications Approved'!$B$4:$U$4,'Applications Approved'!$B$6:$U$56))/_xlfn.XLOOKUP('% Approved '!$A21,'Applications Approved'!$A$6:$A$56,_xlfn.XLOOKUP('% Approved '!P$4,'Applications Received'!$B$4:$U$4,'Applications Received'!$B$6:$U$56))</f>
        <v>0.92842507854118272</v>
      </c>
      <c r="Q21" s="79" cm="1">
        <f t="array" ref="Q21">_xlfn.XLOOKUP('% Approved '!$A21,'Applications Approved'!$A$6:$A$56,_xlfn.XLOOKUP('% Approved '!Q$4,'Applications Approved'!$B$4:$U$4,'Applications Approved'!$B$6:$U$56))/_xlfn.XLOOKUP('% Approved '!$A21,'Applications Approved'!$A$6:$A$56,_xlfn.XLOOKUP('% Approved '!Q$4,'Applications Received'!$B$4:$U$4,'Applications Received'!$B$6:$U$56))</f>
        <v>0.92647818705248397</v>
      </c>
      <c r="R21" s="79" cm="1">
        <f t="array" ref="R21">_xlfn.XLOOKUP('% Approved '!$A21,'Applications Approved'!$A$6:$A$56,_xlfn.XLOOKUP('% Approved '!R$4,'Applications Approved'!$B$4:$U$4,'Applications Approved'!$B$6:$U$56))/_xlfn.XLOOKUP('% Approved '!$A21,'Applications Approved'!$A$6:$A$56,_xlfn.XLOOKUP('% Approved '!R$4,'Applications Received'!$B$4:$U$4,'Applications Received'!$B$6:$U$56))</f>
        <v>0.93011056411911874</v>
      </c>
      <c r="S21" s="79" cm="1">
        <f t="array" ref="S21">_xlfn.XLOOKUP('% Approved '!$A21,'Applications Approved'!$A$6:$A$56,_xlfn.XLOOKUP('% Approved '!S$4,'Applications Approved'!$B$4:$U$4,'Applications Approved'!$B$6:$U$56))/_xlfn.XLOOKUP('% Approved '!$A21,'Applications Approved'!$A$6:$A$56,_xlfn.XLOOKUP('% Approved '!S$4,'Applications Received'!$B$4:$U$4,'Applications Received'!$B$6:$U$56))</f>
        <v>0.9276839188343613</v>
      </c>
      <c r="T21" s="79" cm="1">
        <f t="array" ref="T21">_xlfn.XLOOKUP('% Approved '!$A21,'Applications Approved'!$A$6:$A$56,_xlfn.XLOOKUP('% Approved '!T$4,'Applications Approved'!$B$4:$U$4,'Applications Approved'!$B$6:$U$56))/_xlfn.XLOOKUP('% Approved '!$A21,'Applications Approved'!$A$6:$A$56,_xlfn.XLOOKUP('% Approved '!T$4,'Applications Received'!$B$4:$U$4,'Applications Received'!$B$6:$U$56))</f>
        <v>0.92197551359203156</v>
      </c>
      <c r="U21" s="79" cm="1">
        <f t="array" ref="U21">_xlfn.XLOOKUP('% Approved '!$A21,'Applications Approved'!$A$6:$A$56,_xlfn.XLOOKUP('% Approved '!U$4,'Applications Approved'!$B$4:$U$4,'Applications Approved'!$B$6:$U$56))/_xlfn.XLOOKUP('% Approved '!$A21,'Applications Approved'!$A$6:$A$56,_xlfn.XLOOKUP('% Approved '!U$4,'Applications Received'!$B$4:$U$4,'Applications Received'!$B$6:$U$56))</f>
        <v>0.91781965648854968</v>
      </c>
      <c r="V21" s="79" cm="1">
        <f t="array" ref="V21">_xlfn.XLOOKUP('% Approved '!$A21,'Applications Approved'!$A$6:$A$56,_xlfn.XLOOKUP('% Approved '!V$4,'Applications Approved'!$B$4:$V$4,'Applications Approved'!$B$6:$V$56))/_xlfn.XLOOKUP('% Approved '!$A21,'Applications Approved'!$A$6:$A$56,_xlfn.XLOOKUP('% Approved '!V$4,'Applications Received'!$B$4:$V$4,'Applications Received'!$B$6:$V$56))</f>
        <v>0.91945636623748217</v>
      </c>
      <c r="W21" s="79">
        <f t="shared" si="0"/>
        <v>0.39084010087043003</v>
      </c>
      <c r="X21" s="81">
        <f t="shared" si="1"/>
        <v>-1.7586365725228217E-2</v>
      </c>
      <c r="Y21" s="81">
        <f t="shared" si="2"/>
        <v>-1.8636591928363755E-3</v>
      </c>
      <c r="Z21" s="99" t="s">
        <v>120</v>
      </c>
    </row>
    <row r="22" spans="1:26" s="30" customFormat="1">
      <c r="A22" s="32" t="s">
        <v>31</v>
      </c>
      <c r="B22" s="79" cm="1">
        <f t="array" ref="B22">_xlfn.XLOOKUP('% Approved '!$A22,'Applications Approved'!$A$6:$A$56,_xlfn.XLOOKUP('% Approved '!B$4,'Applications Approved'!$B$4:$U$4,'Applications Approved'!$B$6:$U$56))/_xlfn.XLOOKUP('% Approved '!$A22,'Applications Received'!$A$6:$A$56,_xlfn.XLOOKUP('% Approved '!B$4,'Applications Received'!$B$4:$U$4,'Applications Received'!$B$6:$U$56))</f>
        <v>0.50401113836769873</v>
      </c>
      <c r="C22" s="79" cm="1">
        <f t="array" ref="C22">_xlfn.XLOOKUP('% Approved '!$A22,'Applications Approved'!$A$6:$A$56,_xlfn.XLOOKUP('% Approved '!C$4,'Applications Approved'!$B$4:$U$4,'Applications Approved'!$B$6:$U$56))/_xlfn.XLOOKUP('% Approved '!$A22,'Applications Approved'!$A$6:$A$56,_xlfn.XLOOKUP('% Approved '!C$4,'Applications Received'!$B$4:$U$4,'Applications Received'!$B$6:$U$56))</f>
        <v>0.49996944699052859</v>
      </c>
      <c r="D22" s="79" cm="1">
        <f t="array" ref="D22">_xlfn.XLOOKUP('% Approved '!$A22,'Applications Approved'!$A$6:$A$56,_xlfn.XLOOKUP('% Approved '!D$4,'Applications Approved'!$B$4:$U$4,'Applications Approved'!$B$6:$U$56))/_xlfn.XLOOKUP('% Approved '!$A22,'Applications Approved'!$A$6:$A$56,_xlfn.XLOOKUP('% Approved '!D$4,'Applications Received'!$B$4:$U$4,'Applications Received'!$B$6:$U$56))</f>
        <v>0.50383360749435424</v>
      </c>
      <c r="E22" s="79" cm="1">
        <f t="array" ref="E22">_xlfn.XLOOKUP('% Approved '!$A22,'Applications Approved'!$A$6:$A$56,_xlfn.XLOOKUP('% Approved '!E$4,'Applications Approved'!$B$4:$U$4,'Applications Approved'!$B$6:$U$56))/_xlfn.XLOOKUP('% Approved '!$A22,'Applications Approved'!$A$6:$A$56,_xlfn.XLOOKUP('% Approved '!E$4,'Applications Received'!$B$4:$U$4,'Applications Received'!$B$6:$U$56))</f>
        <v>0.43543346377078024</v>
      </c>
      <c r="F22" s="79" cm="1">
        <f t="array" ref="F22">_xlfn.XLOOKUP('% Approved '!$A22,'Applications Approved'!$A$6:$A$56,_xlfn.XLOOKUP('% Approved '!F$4,'Applications Approved'!$B$4:$U$4,'Applications Approved'!$B$6:$U$56))/_xlfn.XLOOKUP('% Approved '!$A22,'Applications Approved'!$A$6:$A$56,_xlfn.XLOOKUP('% Approved '!F$4,'Applications Received'!$B$4:$U$4,'Applications Received'!$B$6:$U$56))</f>
        <v>0.49494500901277461</v>
      </c>
      <c r="G22" s="79" cm="1">
        <f t="array" ref="G22">_xlfn.XLOOKUP('% Approved '!$A22,'Applications Approved'!$A$6:$A$56,_xlfn.XLOOKUP('% Approved '!G$4,'Applications Approved'!$B$4:$U$4,'Applications Approved'!$B$6:$U$56))/_xlfn.XLOOKUP('% Approved '!$A22,'Applications Approved'!$A$6:$A$56,_xlfn.XLOOKUP('% Approved '!G$4,'Applications Received'!$B$4:$U$4,'Applications Received'!$B$6:$U$56))</f>
        <v>0.51192645797598624</v>
      </c>
      <c r="H22" s="79" cm="1">
        <f t="array" ref="H22">_xlfn.XLOOKUP('% Approved '!$A22,'Applications Approved'!$A$6:$A$56,_xlfn.XLOOKUP('% Approved '!H$4,'Applications Approved'!$B$4:$U$4,'Applications Approved'!$B$6:$U$56))/_xlfn.XLOOKUP('% Approved '!$A22,'Applications Approved'!$A$6:$A$56,_xlfn.XLOOKUP('% Approved '!H$4,'Applications Received'!$B$4:$U$4,'Applications Received'!$B$6:$U$56))</f>
        <v>0.4463115921389918</v>
      </c>
      <c r="I22" s="79" cm="1">
        <f t="array" ref="I22">_xlfn.XLOOKUP('% Approved '!$A22,'Applications Approved'!$A$6:$A$56,_xlfn.XLOOKUP('% Approved '!I$4,'Applications Approved'!$B$4:$U$4,'Applications Approved'!$B$6:$U$56))/_xlfn.XLOOKUP('% Approved '!$A22,'Applications Approved'!$A$6:$A$56,_xlfn.XLOOKUP('% Approved '!I$4,'Applications Received'!$B$4:$U$4,'Applications Received'!$B$6:$U$56))</f>
        <v>0.46126867178037956</v>
      </c>
      <c r="J22" s="79" cm="1">
        <f t="array" ref="J22">_xlfn.XLOOKUP('% Approved '!$A22,'Applications Approved'!$A$6:$A$56,_xlfn.XLOOKUP('% Approved '!J$4,'Applications Approved'!$B$4:$U$4,'Applications Approved'!$B$6:$U$56))/_xlfn.XLOOKUP('% Approved '!$A22,'Applications Approved'!$A$6:$A$56,_xlfn.XLOOKUP('% Approved '!J$4,'Applications Received'!$B$4:$U$4,'Applications Received'!$B$6:$U$56))</f>
        <v>0.41330127071692957</v>
      </c>
      <c r="K22" s="79" cm="1">
        <f t="array" ref="K22">_xlfn.XLOOKUP('% Approved '!$A22,'Applications Approved'!$A$6:$A$56,_xlfn.XLOOKUP('% Approved '!K$4,'Applications Approved'!$B$4:$U$4,'Applications Approved'!$B$6:$U$56))/_xlfn.XLOOKUP('% Approved '!$A22,'Applications Approved'!$A$6:$A$56,_xlfn.XLOOKUP('% Approved '!K$4,'Applications Received'!$B$4:$U$4,'Applications Received'!$B$6:$U$56))</f>
        <v>0.37881369685167154</v>
      </c>
      <c r="L22" s="79" cm="1">
        <f t="array" ref="L22">_xlfn.XLOOKUP('% Approved '!$A22,'Applications Approved'!$A$6:$A$56,_xlfn.XLOOKUP('% Approved '!L$4,'Applications Approved'!$B$4:$U$4,'Applications Approved'!$B$6:$U$56))/_xlfn.XLOOKUP('% Approved '!$A22,'Applications Approved'!$A$6:$A$56,_xlfn.XLOOKUP('% Approved '!L$4,'Applications Received'!$B$4:$U$4,'Applications Received'!$B$6:$U$56))</f>
        <v>0.37428766353639942</v>
      </c>
      <c r="M22" s="79" cm="1">
        <f t="array" ref="M22">_xlfn.XLOOKUP('% Approved '!$A22,'Applications Approved'!$A$6:$A$56,_xlfn.XLOOKUP('% Approved '!M$4,'Applications Approved'!$B$4:$U$4,'Applications Approved'!$B$6:$U$56))/_xlfn.XLOOKUP('% Approved '!$A22,'Applications Approved'!$A$6:$A$56,_xlfn.XLOOKUP('% Approved '!M$4,'Applications Received'!$B$4:$U$4,'Applications Received'!$B$6:$U$56))</f>
        <v>0.33166599071695735</v>
      </c>
      <c r="N22" s="79" cm="1">
        <f t="array" ref="N22">_xlfn.XLOOKUP('% Approved '!$A22,'Applications Approved'!$A$6:$A$56,_xlfn.XLOOKUP('% Approved '!N$4,'Applications Approved'!$B$4:$U$4,'Applications Approved'!$B$6:$U$56))/_xlfn.XLOOKUP('% Approved '!$A22,'Applications Approved'!$A$6:$A$56,_xlfn.XLOOKUP('% Approved '!N$4,'Applications Received'!$B$4:$U$4,'Applications Received'!$B$6:$U$56))</f>
        <v>0.25311171827565271</v>
      </c>
      <c r="O22" s="79" cm="1">
        <f t="array" ref="O22">_xlfn.XLOOKUP('% Approved '!$A22,'Applications Approved'!$A$6:$A$56,_xlfn.XLOOKUP('% Approved '!O$4,'Applications Approved'!$B$4:$U$4,'Applications Approved'!$B$6:$U$56))/_xlfn.XLOOKUP('% Approved '!$A22,'Applications Approved'!$A$6:$A$56,_xlfn.XLOOKUP('% Approved '!O$4,'Applications Received'!$B$4:$U$4,'Applications Received'!$B$6:$U$56))</f>
        <v>0.26028058616380778</v>
      </c>
      <c r="P22" s="79" cm="1">
        <f t="array" ref="P22">_xlfn.XLOOKUP('% Approved '!$A22,'Applications Approved'!$A$6:$A$56,_xlfn.XLOOKUP('% Approved '!P$4,'Applications Approved'!$B$4:$U$4,'Applications Approved'!$B$6:$U$56))/_xlfn.XLOOKUP('% Approved '!$A22,'Applications Approved'!$A$6:$A$56,_xlfn.XLOOKUP('% Approved '!P$4,'Applications Received'!$B$4:$U$4,'Applications Received'!$B$6:$U$56))</f>
        <v>0.24983565409669514</v>
      </c>
      <c r="Q22" s="79" cm="1">
        <f t="array" ref="Q22">_xlfn.XLOOKUP('% Approved '!$A22,'Applications Approved'!$A$6:$A$56,_xlfn.XLOOKUP('% Approved '!Q$4,'Applications Approved'!$B$4:$U$4,'Applications Approved'!$B$6:$U$56))/_xlfn.XLOOKUP('% Approved '!$A22,'Applications Approved'!$A$6:$A$56,_xlfn.XLOOKUP('% Approved '!Q$4,'Applications Received'!$B$4:$U$4,'Applications Received'!$B$6:$U$56))</f>
        <v>0.23177614579083369</v>
      </c>
      <c r="R22" s="79" cm="1">
        <f t="array" ref="R22">_xlfn.XLOOKUP('% Approved '!$A22,'Applications Approved'!$A$6:$A$56,_xlfn.XLOOKUP('% Approved '!R$4,'Applications Approved'!$B$4:$U$4,'Applications Approved'!$B$6:$U$56))/_xlfn.XLOOKUP('% Approved '!$A22,'Applications Approved'!$A$6:$A$56,_xlfn.XLOOKUP('% Approved '!R$4,'Applications Received'!$B$4:$U$4,'Applications Received'!$B$6:$U$56))</f>
        <v>0.25207266295736763</v>
      </c>
      <c r="S22" s="79" cm="1">
        <f t="array" ref="S22">_xlfn.XLOOKUP('% Approved '!$A22,'Applications Approved'!$A$6:$A$56,_xlfn.XLOOKUP('% Approved '!S$4,'Applications Approved'!$B$4:$U$4,'Applications Approved'!$B$6:$U$56))/_xlfn.XLOOKUP('% Approved '!$A22,'Applications Approved'!$A$6:$A$56,_xlfn.XLOOKUP('% Approved '!S$4,'Applications Received'!$B$4:$U$4,'Applications Received'!$B$6:$U$56))</f>
        <v>0.2376017047655947</v>
      </c>
      <c r="T22" s="79" cm="1">
        <f t="array" ref="T22">_xlfn.XLOOKUP('% Approved '!$A22,'Applications Approved'!$A$6:$A$56,_xlfn.XLOOKUP('% Approved '!T$4,'Applications Approved'!$B$4:$U$4,'Applications Approved'!$B$6:$U$56))/_xlfn.XLOOKUP('% Approved '!$A22,'Applications Approved'!$A$6:$A$56,_xlfn.XLOOKUP('% Approved '!T$4,'Applications Received'!$B$4:$U$4,'Applications Received'!$B$6:$U$56))</f>
        <v>0.20006186204763379</v>
      </c>
      <c r="U22" s="79" cm="1">
        <f t="array" ref="U22">_xlfn.XLOOKUP('% Approved '!$A22,'Applications Approved'!$A$6:$A$56,_xlfn.XLOOKUP('% Approved '!U$4,'Applications Approved'!$B$4:$U$4,'Applications Approved'!$B$6:$U$56))/_xlfn.XLOOKUP('% Approved '!$A22,'Applications Approved'!$A$6:$A$56,_xlfn.XLOOKUP('% Approved '!U$4,'Applications Received'!$B$4:$U$4,'Applications Received'!$B$6:$U$56))</f>
        <v>0.21557171003464912</v>
      </c>
      <c r="V22" s="79" cm="1">
        <f t="array" ref="V22">_xlfn.XLOOKUP('% Approved '!$A22,'Applications Approved'!$A$6:$A$56,_xlfn.XLOOKUP('% Approved '!V$4,'Applications Approved'!$B$4:$V$4,'Applications Approved'!$B$6:$V$56))/_xlfn.XLOOKUP('% Approved '!$A22,'Applications Approved'!$A$6:$A$56,_xlfn.XLOOKUP('% Approved '!V$4,'Applications Received'!$B$4:$V$4,'Applications Received'!$B$6:$V$56))</f>
        <v>0.17109182748348659</v>
      </c>
      <c r="W22" s="79">
        <f t="shared" si="0"/>
        <v>-0.5722878055179409</v>
      </c>
      <c r="X22" s="81">
        <f t="shared" si="1"/>
        <v>-0.51699280540417802</v>
      </c>
      <c r="Y22" s="81">
        <f t="shared" si="2"/>
        <v>-0.42404804903839743</v>
      </c>
      <c r="Z22" s="99" t="s">
        <v>120</v>
      </c>
    </row>
    <row r="23" spans="1:26" s="30" customFormat="1">
      <c r="A23" s="32" t="s">
        <v>32</v>
      </c>
      <c r="B23" s="79" cm="1">
        <f t="array" ref="B23">_xlfn.XLOOKUP('% Approved '!$A23,'Applications Approved'!$A$6:$A$56,_xlfn.XLOOKUP('% Approved '!B$4,'Applications Approved'!$B$4:$U$4,'Applications Approved'!$B$6:$U$56))/_xlfn.XLOOKUP('% Approved '!$A23,'Applications Received'!$A$6:$A$56,_xlfn.XLOOKUP('% Approved '!B$4,'Applications Received'!$B$4:$U$4,'Applications Received'!$B$6:$U$56))</f>
        <v>0.59429598461838551</v>
      </c>
      <c r="C23" s="79" cm="1">
        <f t="array" ref="C23">_xlfn.XLOOKUP('% Approved '!$A23,'Applications Approved'!$A$6:$A$56,_xlfn.XLOOKUP('% Approved '!C$4,'Applications Approved'!$B$4:$U$4,'Applications Approved'!$B$6:$U$56))/_xlfn.XLOOKUP('% Approved '!$A23,'Applications Approved'!$A$6:$A$56,_xlfn.XLOOKUP('% Approved '!C$4,'Applications Received'!$B$4:$U$4,'Applications Received'!$B$6:$U$56))</f>
        <v>0.60382467937502859</v>
      </c>
      <c r="D23" s="79" cm="1">
        <f t="array" ref="D23">_xlfn.XLOOKUP('% Approved '!$A23,'Applications Approved'!$A$6:$A$56,_xlfn.XLOOKUP('% Approved '!D$4,'Applications Approved'!$B$4:$U$4,'Applications Approved'!$B$6:$U$56))/_xlfn.XLOOKUP('% Approved '!$A23,'Applications Approved'!$A$6:$A$56,_xlfn.XLOOKUP('% Approved '!D$4,'Applications Received'!$B$4:$U$4,'Applications Received'!$B$6:$U$56))</f>
        <v>0.61121689190235151</v>
      </c>
      <c r="E23" s="79" cm="1">
        <f t="array" ref="E23">_xlfn.XLOOKUP('% Approved '!$A23,'Applications Approved'!$A$6:$A$56,_xlfn.XLOOKUP('% Approved '!E$4,'Applications Approved'!$B$4:$U$4,'Applications Approved'!$B$6:$U$56))/_xlfn.XLOOKUP('% Approved '!$A23,'Applications Approved'!$A$6:$A$56,_xlfn.XLOOKUP('% Approved '!E$4,'Applications Received'!$B$4:$U$4,'Applications Received'!$B$6:$U$56))</f>
        <v>0.62354619267061662</v>
      </c>
      <c r="F23" s="79" cm="1">
        <f t="array" ref="F23">_xlfn.XLOOKUP('% Approved '!$A23,'Applications Approved'!$A$6:$A$56,_xlfn.XLOOKUP('% Approved '!F$4,'Applications Approved'!$B$4:$U$4,'Applications Approved'!$B$6:$U$56))/_xlfn.XLOOKUP('% Approved '!$A23,'Applications Approved'!$A$6:$A$56,_xlfn.XLOOKUP('% Approved '!F$4,'Applications Received'!$B$4:$U$4,'Applications Received'!$B$6:$U$56))</f>
        <v>0.65741265974840668</v>
      </c>
      <c r="G23" s="79" cm="1">
        <f t="array" ref="G23">_xlfn.XLOOKUP('% Approved '!$A23,'Applications Approved'!$A$6:$A$56,_xlfn.XLOOKUP('% Approved '!G$4,'Applications Approved'!$B$4:$U$4,'Applications Approved'!$B$6:$U$56))/_xlfn.XLOOKUP('% Approved '!$A23,'Applications Approved'!$A$6:$A$56,_xlfn.XLOOKUP('% Approved '!G$4,'Applications Received'!$B$4:$U$4,'Applications Received'!$B$6:$U$56))</f>
        <v>0.62830596963660101</v>
      </c>
      <c r="H23" s="79" cm="1">
        <f t="array" ref="H23">_xlfn.XLOOKUP('% Approved '!$A23,'Applications Approved'!$A$6:$A$56,_xlfn.XLOOKUP('% Approved '!H$4,'Applications Approved'!$B$4:$U$4,'Applications Approved'!$B$6:$U$56))/_xlfn.XLOOKUP('% Approved '!$A23,'Applications Approved'!$A$6:$A$56,_xlfn.XLOOKUP('% Approved '!H$4,'Applications Received'!$B$4:$U$4,'Applications Received'!$B$6:$U$56))</f>
        <v>0.61649453786212294</v>
      </c>
      <c r="I23" s="79" cm="1">
        <f t="array" ref="I23">_xlfn.XLOOKUP('% Approved '!$A23,'Applications Approved'!$A$6:$A$56,_xlfn.XLOOKUP('% Approved '!I$4,'Applications Approved'!$B$4:$U$4,'Applications Approved'!$B$6:$U$56))/_xlfn.XLOOKUP('% Approved '!$A23,'Applications Approved'!$A$6:$A$56,_xlfn.XLOOKUP('% Approved '!I$4,'Applications Received'!$B$4:$U$4,'Applications Received'!$B$6:$U$56))</f>
        <v>0.61910078755856857</v>
      </c>
      <c r="J23" s="79" cm="1">
        <f t="array" ref="J23">_xlfn.XLOOKUP('% Approved '!$A23,'Applications Approved'!$A$6:$A$56,_xlfn.XLOOKUP('% Approved '!J$4,'Applications Approved'!$B$4:$U$4,'Applications Approved'!$B$6:$U$56))/_xlfn.XLOOKUP('% Approved '!$A23,'Applications Approved'!$A$6:$A$56,_xlfn.XLOOKUP('% Approved '!J$4,'Applications Received'!$B$4:$U$4,'Applications Received'!$B$6:$U$56))</f>
        <v>0.627683345303647</v>
      </c>
      <c r="K23" s="79" cm="1">
        <f t="array" ref="K23">_xlfn.XLOOKUP('% Approved '!$A23,'Applications Approved'!$A$6:$A$56,_xlfn.XLOOKUP('% Approved '!K$4,'Applications Approved'!$B$4:$U$4,'Applications Approved'!$B$6:$U$56))/_xlfn.XLOOKUP('% Approved '!$A23,'Applications Approved'!$A$6:$A$56,_xlfn.XLOOKUP('% Approved '!K$4,'Applications Received'!$B$4:$U$4,'Applications Received'!$B$6:$U$56))</f>
        <v>0.6229835161612014</v>
      </c>
      <c r="L23" s="79" cm="1">
        <f t="array" ref="L23">_xlfn.XLOOKUP('% Approved '!$A23,'Applications Approved'!$A$6:$A$56,_xlfn.XLOOKUP('% Approved '!L$4,'Applications Approved'!$B$4:$U$4,'Applications Approved'!$B$6:$U$56))/_xlfn.XLOOKUP('% Approved '!$A23,'Applications Approved'!$A$6:$A$56,_xlfn.XLOOKUP('% Approved '!L$4,'Applications Received'!$B$4:$U$4,'Applications Received'!$B$6:$U$56))</f>
        <v>0.61664861634985257</v>
      </c>
      <c r="M23" s="79" cm="1">
        <f t="array" ref="M23">_xlfn.XLOOKUP('% Approved '!$A23,'Applications Approved'!$A$6:$A$56,_xlfn.XLOOKUP('% Approved '!M$4,'Applications Approved'!$B$4:$U$4,'Applications Approved'!$B$6:$U$56))/_xlfn.XLOOKUP('% Approved '!$A23,'Applications Approved'!$A$6:$A$56,_xlfn.XLOOKUP('% Approved '!M$4,'Applications Received'!$B$4:$U$4,'Applications Received'!$B$6:$U$56))</f>
        <v>0.60388464861751157</v>
      </c>
      <c r="N23" s="79" cm="1">
        <f t="array" ref="N23">_xlfn.XLOOKUP('% Approved '!$A23,'Applications Approved'!$A$6:$A$56,_xlfn.XLOOKUP('% Approved '!N$4,'Applications Approved'!$B$4:$U$4,'Applications Approved'!$B$6:$U$56))/_xlfn.XLOOKUP('% Approved '!$A23,'Applications Approved'!$A$6:$A$56,_xlfn.XLOOKUP('% Approved '!N$4,'Applications Received'!$B$4:$U$4,'Applications Received'!$B$6:$U$56))</f>
        <v>0.60311210388823677</v>
      </c>
      <c r="O23" s="79" cm="1">
        <f t="array" ref="O23">_xlfn.XLOOKUP('% Approved '!$A23,'Applications Approved'!$A$6:$A$56,_xlfn.XLOOKUP('% Approved '!O$4,'Applications Approved'!$B$4:$U$4,'Applications Approved'!$B$6:$U$56))/_xlfn.XLOOKUP('% Approved '!$A23,'Applications Approved'!$A$6:$A$56,_xlfn.XLOOKUP('% Approved '!O$4,'Applications Received'!$B$4:$U$4,'Applications Received'!$B$6:$U$56))</f>
        <v>0.57260352213231802</v>
      </c>
      <c r="P23" s="79" cm="1">
        <f t="array" ref="P23">_xlfn.XLOOKUP('% Approved '!$A23,'Applications Approved'!$A$6:$A$56,_xlfn.XLOOKUP('% Approved '!P$4,'Applications Approved'!$B$4:$U$4,'Applications Approved'!$B$6:$U$56))/_xlfn.XLOOKUP('% Approved '!$A23,'Applications Approved'!$A$6:$A$56,_xlfn.XLOOKUP('% Approved '!P$4,'Applications Received'!$B$4:$U$4,'Applications Received'!$B$6:$U$56))</f>
        <v>0.54033442088091355</v>
      </c>
      <c r="Q23" s="79" cm="1">
        <f t="array" ref="Q23">_xlfn.XLOOKUP('% Approved '!$A23,'Applications Approved'!$A$6:$A$56,_xlfn.XLOOKUP('% Approved '!Q$4,'Applications Approved'!$B$4:$U$4,'Applications Approved'!$B$6:$U$56))/_xlfn.XLOOKUP('% Approved '!$A23,'Applications Approved'!$A$6:$A$56,_xlfn.XLOOKUP('% Approved '!Q$4,'Applications Received'!$B$4:$U$4,'Applications Received'!$B$6:$U$56))</f>
        <v>0.51558552869000362</v>
      </c>
      <c r="R23" s="79" cm="1">
        <f t="array" ref="R23">_xlfn.XLOOKUP('% Approved '!$A23,'Applications Approved'!$A$6:$A$56,_xlfn.XLOOKUP('% Approved '!R$4,'Applications Approved'!$B$4:$U$4,'Applications Approved'!$B$6:$U$56))/_xlfn.XLOOKUP('% Approved '!$A23,'Applications Approved'!$A$6:$A$56,_xlfn.XLOOKUP('% Approved '!R$4,'Applications Received'!$B$4:$U$4,'Applications Received'!$B$6:$U$56))</f>
        <v>0.5142541924095323</v>
      </c>
      <c r="S23" s="79" cm="1">
        <f t="array" ref="S23">_xlfn.XLOOKUP('% Approved '!$A23,'Applications Approved'!$A$6:$A$56,_xlfn.XLOOKUP('% Approved '!S$4,'Applications Approved'!$B$4:$U$4,'Applications Approved'!$B$6:$U$56))/_xlfn.XLOOKUP('% Approved '!$A23,'Applications Approved'!$A$6:$A$56,_xlfn.XLOOKUP('% Approved '!S$4,'Applications Received'!$B$4:$U$4,'Applications Received'!$B$6:$U$56))</f>
        <v>0.81153377967133289</v>
      </c>
      <c r="T23" s="79" cm="1">
        <f t="array" ref="T23">_xlfn.XLOOKUP('% Approved '!$A23,'Applications Approved'!$A$6:$A$56,_xlfn.XLOOKUP('% Approved '!T$4,'Applications Approved'!$B$4:$U$4,'Applications Approved'!$B$6:$U$56))/_xlfn.XLOOKUP('% Approved '!$A23,'Applications Approved'!$A$6:$A$56,_xlfn.XLOOKUP('% Approved '!T$4,'Applications Received'!$B$4:$U$4,'Applications Received'!$B$6:$U$56))</f>
        <v>0.32463351537798218</v>
      </c>
      <c r="U23" s="79" cm="1">
        <f t="array" ref="U23">_xlfn.XLOOKUP('% Approved '!$A23,'Applications Approved'!$A$6:$A$56,_xlfn.XLOOKUP('% Approved '!U$4,'Applications Approved'!$B$4:$U$4,'Applications Approved'!$B$6:$U$56))/_xlfn.XLOOKUP('% Approved '!$A23,'Applications Approved'!$A$6:$A$56,_xlfn.XLOOKUP('% Approved '!U$4,'Applications Received'!$B$4:$U$4,'Applications Received'!$B$6:$U$56))</f>
        <v>0.2805557293948307</v>
      </c>
      <c r="V23" s="79" cm="1">
        <f t="array" ref="V23">_xlfn.XLOOKUP('% Approved '!$A23,'Applications Approved'!$A$6:$A$56,_xlfn.XLOOKUP('% Approved '!V$4,'Applications Approved'!$B$4:$V$4,'Applications Approved'!$B$6:$V$56))/_xlfn.XLOOKUP('% Approved '!$A23,'Applications Approved'!$A$6:$A$56,_xlfn.XLOOKUP('% Approved '!V$4,'Applications Received'!$B$4:$V$4,'Applications Received'!$B$6:$V$56))</f>
        <v>0.16079499721379478</v>
      </c>
      <c r="W23" s="79">
        <f t="shared" si="0"/>
        <v>-0.52791919067906279</v>
      </c>
      <c r="X23" s="81">
        <f t="shared" si="1"/>
        <v>-0.54491773703666435</v>
      </c>
      <c r="Y23" s="81">
        <f t="shared" si="2"/>
        <v>-0.54503144585723229</v>
      </c>
      <c r="Z23" s="99" t="s">
        <v>120</v>
      </c>
    </row>
    <row r="24" spans="1:26" s="30" customFormat="1">
      <c r="A24" s="32" t="s">
        <v>33</v>
      </c>
      <c r="B24" s="79" cm="1">
        <f t="array" ref="B24">_xlfn.XLOOKUP('% Approved '!$A24,'Applications Approved'!$A$6:$A$56,_xlfn.XLOOKUP('% Approved '!B$4,'Applications Approved'!$B$4:$U$4,'Applications Approved'!$B$6:$U$56))/_xlfn.XLOOKUP('% Approved '!$A24,'Applications Received'!$A$6:$A$56,_xlfn.XLOOKUP('% Approved '!B$4,'Applications Received'!$B$4:$U$4,'Applications Received'!$B$6:$U$56))</f>
        <v>0.94667565666041287</v>
      </c>
      <c r="C24" s="79" cm="1">
        <f t="array" ref="C24">_xlfn.XLOOKUP('% Approved '!$A24,'Applications Approved'!$A$6:$A$56,_xlfn.XLOOKUP('% Approved '!C$4,'Applications Approved'!$B$4:$U$4,'Applications Approved'!$B$6:$U$56))/_xlfn.XLOOKUP('% Approved '!$A24,'Applications Approved'!$A$6:$A$56,_xlfn.XLOOKUP('% Approved '!C$4,'Applications Received'!$B$4:$U$4,'Applications Received'!$B$6:$U$56))</f>
        <v>0.94795934828198103</v>
      </c>
      <c r="D24" s="79" cm="1">
        <f t="array" ref="D24">_xlfn.XLOOKUP('% Approved '!$A24,'Applications Approved'!$A$6:$A$56,_xlfn.XLOOKUP('% Approved '!D$4,'Applications Approved'!$B$4:$U$4,'Applications Approved'!$B$6:$U$56))/_xlfn.XLOOKUP('% Approved '!$A24,'Applications Approved'!$A$6:$A$56,_xlfn.XLOOKUP('% Approved '!D$4,'Applications Received'!$B$4:$U$4,'Applications Received'!$B$6:$U$56))</f>
        <v>0.95262416343783018</v>
      </c>
      <c r="E24" s="79" cm="1">
        <f t="array" ref="E24">_xlfn.XLOOKUP('% Approved '!$A24,'Applications Approved'!$A$6:$A$56,_xlfn.XLOOKUP('% Approved '!E$4,'Applications Approved'!$B$4:$U$4,'Applications Approved'!$B$6:$U$56))/_xlfn.XLOOKUP('% Approved '!$A24,'Applications Approved'!$A$6:$A$56,_xlfn.XLOOKUP('% Approved '!E$4,'Applications Received'!$B$4:$U$4,'Applications Received'!$B$6:$U$56))</f>
        <v>0.97723402680091809</v>
      </c>
      <c r="F24" s="79" cm="1">
        <f t="array" ref="F24">_xlfn.XLOOKUP('% Approved '!$A24,'Applications Approved'!$A$6:$A$56,_xlfn.XLOOKUP('% Approved '!F$4,'Applications Approved'!$B$4:$U$4,'Applications Approved'!$B$6:$U$56))/_xlfn.XLOOKUP('% Approved '!$A24,'Applications Approved'!$A$6:$A$56,_xlfn.XLOOKUP('% Approved '!F$4,'Applications Received'!$B$4:$U$4,'Applications Received'!$B$6:$U$56))</f>
        <v>0.99510469174098493</v>
      </c>
      <c r="G24" s="79" cm="1">
        <f t="array" ref="G24">_xlfn.XLOOKUP('% Approved '!$A24,'Applications Approved'!$A$6:$A$56,_xlfn.XLOOKUP('% Approved '!G$4,'Applications Approved'!$B$4:$U$4,'Applications Approved'!$B$6:$U$56))/_xlfn.XLOOKUP('% Approved '!$A24,'Applications Approved'!$A$6:$A$56,_xlfn.XLOOKUP('% Approved '!G$4,'Applications Received'!$B$4:$U$4,'Applications Received'!$B$6:$U$56))</f>
        <v>0.95189234650967203</v>
      </c>
      <c r="H24" s="79" cm="1">
        <f t="array" ref="H24">_xlfn.XLOOKUP('% Approved '!$A24,'Applications Approved'!$A$6:$A$56,_xlfn.XLOOKUP('% Approved '!H$4,'Applications Approved'!$B$4:$U$4,'Applications Approved'!$B$6:$U$56))/_xlfn.XLOOKUP('% Approved '!$A24,'Applications Approved'!$A$6:$A$56,_xlfn.XLOOKUP('% Approved '!H$4,'Applications Received'!$B$4:$U$4,'Applications Received'!$B$6:$U$56))</f>
        <v>0.95642465660734843</v>
      </c>
      <c r="I24" s="79" cm="1">
        <f t="array" ref="I24">_xlfn.XLOOKUP('% Approved '!$A24,'Applications Approved'!$A$6:$A$56,_xlfn.XLOOKUP('% Approved '!I$4,'Applications Approved'!$B$4:$U$4,'Applications Approved'!$B$6:$U$56))/_xlfn.XLOOKUP('% Approved '!$A24,'Applications Approved'!$A$6:$A$56,_xlfn.XLOOKUP('% Approved '!I$4,'Applications Received'!$B$4:$U$4,'Applications Received'!$B$6:$U$56))</f>
        <v>0.96017631858945118</v>
      </c>
      <c r="J24" s="79" cm="1">
        <f t="array" ref="J24">_xlfn.XLOOKUP('% Approved '!$A24,'Applications Approved'!$A$6:$A$56,_xlfn.XLOOKUP('% Approved '!J$4,'Applications Approved'!$B$4:$U$4,'Applications Approved'!$B$6:$U$56))/_xlfn.XLOOKUP('% Approved '!$A24,'Applications Approved'!$A$6:$A$56,_xlfn.XLOOKUP('% Approved '!J$4,'Applications Received'!$B$4:$U$4,'Applications Received'!$B$6:$U$56))</f>
        <v>0.96034065291809301</v>
      </c>
      <c r="K24" s="79" cm="1">
        <f t="array" ref="K24">_xlfn.XLOOKUP('% Approved '!$A24,'Applications Approved'!$A$6:$A$56,_xlfn.XLOOKUP('% Approved '!K$4,'Applications Approved'!$B$4:$U$4,'Applications Approved'!$B$6:$U$56))/_xlfn.XLOOKUP('% Approved '!$A24,'Applications Approved'!$A$6:$A$56,_xlfn.XLOOKUP('% Approved '!K$4,'Applications Received'!$B$4:$U$4,'Applications Received'!$B$6:$U$56))</f>
        <v>0.96341910417124854</v>
      </c>
      <c r="L24" s="79" cm="1">
        <f t="array" ref="L24">_xlfn.XLOOKUP('% Approved '!$A24,'Applications Approved'!$A$6:$A$56,_xlfn.XLOOKUP('% Approved '!L$4,'Applications Approved'!$B$4:$U$4,'Applications Approved'!$B$6:$U$56))/_xlfn.XLOOKUP('% Approved '!$A24,'Applications Approved'!$A$6:$A$56,_xlfn.XLOOKUP('% Approved '!L$4,'Applications Received'!$B$4:$U$4,'Applications Received'!$B$6:$U$56))</f>
        <v>0.95667638898769292</v>
      </c>
      <c r="M24" s="79" cm="1">
        <f t="array" ref="M24">_xlfn.XLOOKUP('% Approved '!$A24,'Applications Approved'!$A$6:$A$56,_xlfn.XLOOKUP('% Approved '!M$4,'Applications Approved'!$B$4:$U$4,'Applications Approved'!$B$6:$U$56))/_xlfn.XLOOKUP('% Approved '!$A24,'Applications Approved'!$A$6:$A$56,_xlfn.XLOOKUP('% Approved '!M$4,'Applications Received'!$B$4:$U$4,'Applications Received'!$B$6:$U$56))</f>
        <v>0.95554608720352219</v>
      </c>
      <c r="N24" s="79" cm="1">
        <f t="array" ref="N24">_xlfn.XLOOKUP('% Approved '!$A24,'Applications Approved'!$A$6:$A$56,_xlfn.XLOOKUP('% Approved '!N$4,'Applications Approved'!$B$4:$U$4,'Applications Approved'!$B$6:$U$56))/_xlfn.XLOOKUP('% Approved '!$A24,'Applications Approved'!$A$6:$A$56,_xlfn.XLOOKUP('% Approved '!N$4,'Applications Received'!$B$4:$U$4,'Applications Received'!$B$6:$U$56))</f>
        <v>0.95253442719015524</v>
      </c>
      <c r="O24" s="79" cm="1">
        <f t="array" ref="O24">_xlfn.XLOOKUP('% Approved '!$A24,'Applications Approved'!$A$6:$A$56,_xlfn.XLOOKUP('% Approved '!O$4,'Applications Approved'!$B$4:$U$4,'Applications Approved'!$B$6:$U$56))/_xlfn.XLOOKUP('% Approved '!$A24,'Applications Approved'!$A$6:$A$56,_xlfn.XLOOKUP('% Approved '!O$4,'Applications Received'!$B$4:$U$4,'Applications Received'!$B$6:$U$56))</f>
        <v>0.93755846585594016</v>
      </c>
      <c r="P24" s="79" cm="1">
        <f t="array" ref="P24">_xlfn.XLOOKUP('% Approved '!$A24,'Applications Approved'!$A$6:$A$56,_xlfn.XLOOKUP('% Approved '!P$4,'Applications Approved'!$B$4:$U$4,'Applications Approved'!$B$6:$U$56))/_xlfn.XLOOKUP('% Approved '!$A24,'Applications Approved'!$A$6:$A$56,_xlfn.XLOOKUP('% Approved '!P$4,'Applications Received'!$B$4:$U$4,'Applications Received'!$B$6:$U$56))</f>
        <v>0.94337471497339753</v>
      </c>
      <c r="Q24" s="79" cm="1">
        <f t="array" ref="Q24">_xlfn.XLOOKUP('% Approved '!$A24,'Applications Approved'!$A$6:$A$56,_xlfn.XLOOKUP('% Approved '!Q$4,'Applications Approved'!$B$4:$U$4,'Applications Approved'!$B$6:$U$56))/_xlfn.XLOOKUP('% Approved '!$A24,'Applications Approved'!$A$6:$A$56,_xlfn.XLOOKUP('% Approved '!Q$4,'Applications Received'!$B$4:$U$4,'Applications Received'!$B$6:$U$56))</f>
        <v>0.9572087819885331</v>
      </c>
      <c r="R24" s="79" cm="1">
        <f t="array" ref="R24">_xlfn.XLOOKUP('% Approved '!$A24,'Applications Approved'!$A$6:$A$56,_xlfn.XLOOKUP('% Approved '!R$4,'Applications Approved'!$B$4:$U$4,'Applications Approved'!$B$6:$U$56))/_xlfn.XLOOKUP('% Approved '!$A24,'Applications Approved'!$A$6:$A$56,_xlfn.XLOOKUP('% Approved '!R$4,'Applications Received'!$B$4:$U$4,'Applications Received'!$B$6:$U$56))</f>
        <v>0.94954980706016856</v>
      </c>
      <c r="S24" s="79" cm="1">
        <f t="array" ref="S24">_xlfn.XLOOKUP('% Approved '!$A24,'Applications Approved'!$A$6:$A$56,_xlfn.XLOOKUP('% Approved '!S$4,'Applications Approved'!$B$4:$U$4,'Applications Approved'!$B$6:$U$56))/_xlfn.XLOOKUP('% Approved '!$A24,'Applications Approved'!$A$6:$A$56,_xlfn.XLOOKUP('% Approved '!S$4,'Applications Received'!$B$4:$U$4,'Applications Received'!$B$6:$U$56))</f>
        <v>0.94852657315660782</v>
      </c>
      <c r="T24" s="79" cm="1">
        <f t="array" ref="T24">_xlfn.XLOOKUP('% Approved '!$A24,'Applications Approved'!$A$6:$A$56,_xlfn.XLOOKUP('% Approved '!T$4,'Applications Approved'!$B$4:$U$4,'Applications Approved'!$B$6:$U$56))/_xlfn.XLOOKUP('% Approved '!$A24,'Applications Approved'!$A$6:$A$56,_xlfn.XLOOKUP('% Approved '!T$4,'Applications Received'!$B$4:$U$4,'Applications Received'!$B$6:$U$56))</f>
        <v>0.93813878429263053</v>
      </c>
      <c r="U24" s="79" cm="1">
        <f t="array" ref="U24">_xlfn.XLOOKUP('% Approved '!$A24,'Applications Approved'!$A$6:$A$56,_xlfn.XLOOKUP('% Approved '!U$4,'Applications Approved'!$B$4:$U$4,'Applications Approved'!$B$6:$U$56))/_xlfn.XLOOKUP('% Approved '!$A24,'Applications Approved'!$A$6:$A$56,_xlfn.XLOOKUP('% Approved '!U$4,'Applications Received'!$B$4:$U$4,'Applications Received'!$B$6:$U$56))</f>
        <v>0.94650054965188712</v>
      </c>
      <c r="V24" s="79" cm="1">
        <f t="array" ref="V24">_xlfn.XLOOKUP('% Approved '!$A24,'Applications Approved'!$A$6:$A$56,_xlfn.XLOOKUP('% Approved '!V$4,'Applications Approved'!$B$4:$V$4,'Applications Approved'!$B$6:$V$56))/_xlfn.XLOOKUP('% Approved '!$A24,'Applications Approved'!$A$6:$A$56,_xlfn.XLOOKUP('% Approved '!V$4,'Applications Received'!$B$4:$V$4,'Applications Received'!$B$6:$V$56))</f>
        <v>0.12212335072108009</v>
      </c>
      <c r="W24" s="79">
        <f t="shared" si="0"/>
        <v>-1.8497043553804713E-4</v>
      </c>
      <c r="X24" s="81">
        <f t="shared" si="1"/>
        <v>-1.0376255868041221E-2</v>
      </c>
      <c r="Y24" s="81">
        <f t="shared" si="2"/>
        <v>-1.0636657759029002E-2</v>
      </c>
      <c r="Z24" s="99" t="s">
        <v>120</v>
      </c>
    </row>
    <row r="25" spans="1:26" s="30" customFormat="1">
      <c r="A25" s="94" t="s">
        <v>34</v>
      </c>
      <c r="B25" s="79" cm="1">
        <f t="array" ref="B25">_xlfn.XLOOKUP('% Approved '!$A25,'Applications Approved'!$A$6:$A$56,_xlfn.XLOOKUP('% Approved '!B$4,'Applications Approved'!$B$4:$U$4,'Applications Approved'!$B$6:$U$56))/_xlfn.XLOOKUP('% Approved '!$A25,'Applications Received'!$A$6:$A$56,_xlfn.XLOOKUP('% Approved '!B$4,'Applications Received'!$B$4:$U$4,'Applications Received'!$B$6:$U$56))</f>
        <v>0.65595432300163126</v>
      </c>
      <c r="C25" s="79" cm="1">
        <f t="array" ref="C25">_xlfn.XLOOKUP('% Approved '!$A25,'Applications Approved'!$A$6:$A$56,_xlfn.XLOOKUP('% Approved '!C$4,'Applications Approved'!$B$4:$U$4,'Applications Approved'!$B$6:$U$56))/_xlfn.XLOOKUP('% Approved '!$A25,'Applications Approved'!$A$6:$A$56,_xlfn.XLOOKUP('% Approved '!C$4,'Applications Received'!$B$4:$U$4,'Applications Received'!$B$6:$U$56))</f>
        <v>0.6517288627387765</v>
      </c>
      <c r="D25" s="79" cm="1">
        <f t="array" ref="D25">_xlfn.XLOOKUP('% Approved '!$A25,'Applications Approved'!$A$6:$A$56,_xlfn.XLOOKUP('% Approved '!D$4,'Applications Approved'!$B$4:$U$4,'Applications Approved'!$B$6:$U$56))/_xlfn.XLOOKUP('% Approved '!$A25,'Applications Approved'!$A$6:$A$56,_xlfn.XLOOKUP('% Approved '!D$4,'Applications Received'!$B$4:$U$4,'Applications Received'!$B$6:$U$56))</f>
        <v>0.65966666666666662</v>
      </c>
      <c r="E25" s="79" cm="1">
        <f t="array" ref="E25">_xlfn.XLOOKUP('% Approved '!$A25,'Applications Approved'!$A$6:$A$56,_xlfn.XLOOKUP('% Approved '!E$4,'Applications Approved'!$B$4:$U$4,'Applications Approved'!$B$6:$U$56))/_xlfn.XLOOKUP('% Approved '!$A25,'Applications Approved'!$A$6:$A$56,_xlfn.XLOOKUP('% Approved '!E$4,'Applications Received'!$B$4:$U$4,'Applications Received'!$B$6:$U$56))</f>
        <v>0.19763449065242275</v>
      </c>
      <c r="F25" s="79" cm="1">
        <f t="array" ref="F25">_xlfn.XLOOKUP('% Approved '!$A25,'Applications Approved'!$A$6:$A$56,_xlfn.XLOOKUP('% Approved '!F$4,'Applications Approved'!$B$4:$U$4,'Applications Approved'!$B$6:$U$56))/_xlfn.XLOOKUP('% Approved '!$A25,'Applications Approved'!$A$6:$A$56,_xlfn.XLOOKUP('% Approved '!F$4,'Applications Received'!$B$4:$U$4,'Applications Received'!$B$6:$U$56))</f>
        <v>0.16231288523627824</v>
      </c>
      <c r="G25" s="79" cm="1">
        <f t="array" ref="G25">_xlfn.XLOOKUP('% Approved '!$A25,'Applications Approved'!$A$6:$A$56,_xlfn.XLOOKUP('% Approved '!G$4,'Applications Approved'!$B$4:$U$4,'Applications Approved'!$B$6:$U$56))/_xlfn.XLOOKUP('% Approved '!$A25,'Applications Approved'!$A$6:$A$56,_xlfn.XLOOKUP('% Approved '!G$4,'Applications Received'!$B$4:$U$4,'Applications Received'!$B$6:$U$56))</f>
        <v>0.11166764879198586</v>
      </c>
      <c r="H25" s="79" cm="1">
        <f t="array" ref="H25">_xlfn.XLOOKUP('% Approved '!$A25,'Applications Approved'!$A$6:$A$56,_xlfn.XLOOKUP('% Approved '!H$4,'Applications Approved'!$B$4:$U$4,'Applications Approved'!$B$6:$U$56))/_xlfn.XLOOKUP('% Approved '!$A25,'Applications Approved'!$A$6:$A$56,_xlfn.XLOOKUP('% Approved '!H$4,'Applications Received'!$B$4:$U$4,'Applications Received'!$B$6:$U$56))</f>
        <v>0.92892914051575559</v>
      </c>
      <c r="I25" s="79" cm="1">
        <f t="array" ref="I25">_xlfn.XLOOKUP('% Approved '!$A25,'Applications Approved'!$A$6:$A$56,_xlfn.XLOOKUP('% Approved '!I$4,'Applications Approved'!$B$4:$U$4,'Applications Approved'!$B$6:$U$56))/_xlfn.XLOOKUP('% Approved '!$A25,'Applications Approved'!$A$6:$A$56,_xlfn.XLOOKUP('% Approved '!I$4,'Applications Received'!$B$4:$U$4,'Applications Received'!$B$6:$U$56))</f>
        <v>0.95803991618288631</v>
      </c>
      <c r="J25" s="79" cm="1">
        <f t="array" ref="J25">_xlfn.XLOOKUP('% Approved '!$A25,'Applications Approved'!$A$6:$A$56,_xlfn.XLOOKUP('% Approved '!J$4,'Applications Approved'!$B$4:$U$4,'Applications Approved'!$B$6:$U$56))/_xlfn.XLOOKUP('% Approved '!$A25,'Applications Approved'!$A$6:$A$56,_xlfn.XLOOKUP('% Approved '!J$4,'Applications Received'!$B$4:$U$4,'Applications Received'!$B$6:$U$56))</f>
        <v>0.94881570956204864</v>
      </c>
      <c r="K25" s="79" cm="1">
        <f t="array" ref="K25">_xlfn.XLOOKUP('% Approved '!$A25,'Applications Approved'!$A$6:$A$56,_xlfn.XLOOKUP('% Approved '!K$4,'Applications Approved'!$B$4:$U$4,'Applications Approved'!$B$6:$U$56))/_xlfn.XLOOKUP('% Approved '!$A25,'Applications Approved'!$A$6:$A$56,_xlfn.XLOOKUP('% Approved '!K$4,'Applications Received'!$B$4:$U$4,'Applications Received'!$B$6:$U$56))</f>
        <v>0.93837592533650926</v>
      </c>
      <c r="L25" s="79" cm="1">
        <f t="array" ref="L25">_xlfn.XLOOKUP('% Approved '!$A25,'Applications Approved'!$A$6:$A$56,_xlfn.XLOOKUP('% Approved '!L$4,'Applications Approved'!$B$4:$U$4,'Applications Approved'!$B$6:$U$56))/_xlfn.XLOOKUP('% Approved '!$A25,'Applications Approved'!$A$6:$A$56,_xlfn.XLOOKUP('% Approved '!L$4,'Applications Received'!$B$4:$U$4,'Applications Received'!$B$6:$U$56))</f>
        <v>0.62507916402786567</v>
      </c>
      <c r="M25" s="79" cm="1">
        <f t="array" ref="M25">_xlfn.XLOOKUP('% Approved '!$A25,'Applications Approved'!$A$6:$A$56,_xlfn.XLOOKUP('% Approved '!M$4,'Applications Approved'!$B$4:$U$4,'Applications Approved'!$B$6:$U$56))/_xlfn.XLOOKUP('% Approved '!$A25,'Applications Approved'!$A$6:$A$56,_xlfn.XLOOKUP('% Approved '!M$4,'Applications Received'!$B$4:$U$4,'Applications Received'!$B$6:$U$56))</f>
        <v>0.55222052067381311</v>
      </c>
      <c r="N25" s="79" cm="1">
        <f t="array" ref="N25">_xlfn.XLOOKUP('% Approved '!$A25,'Applications Approved'!$A$6:$A$56,_xlfn.XLOOKUP('% Approved '!N$4,'Applications Approved'!$B$4:$U$4,'Applications Approved'!$B$6:$U$56))/_xlfn.XLOOKUP('% Approved '!$A25,'Applications Approved'!$A$6:$A$56,_xlfn.XLOOKUP('% Approved '!N$4,'Applications Received'!$B$4:$U$4,'Applications Received'!$B$6:$U$56))</f>
        <v>0.49031678850840066</v>
      </c>
      <c r="O25" s="79" cm="1">
        <f t="array" ref="O25">_xlfn.XLOOKUP('% Approved '!$A25,'Applications Approved'!$A$6:$A$56,_xlfn.XLOOKUP('% Approved '!O$4,'Applications Approved'!$B$4:$U$4,'Applications Approved'!$B$6:$U$56))/_xlfn.XLOOKUP('% Approved '!$A25,'Applications Approved'!$A$6:$A$56,_xlfn.XLOOKUP('% Approved '!O$4,'Applications Received'!$B$4:$U$4,'Applications Received'!$B$6:$U$56))</f>
        <v>0.48573067546249815</v>
      </c>
      <c r="P25" s="79" cm="1">
        <f t="array" ref="P25">_xlfn.XLOOKUP('% Approved '!$A25,'Applications Approved'!$A$6:$A$56,_xlfn.XLOOKUP('% Approved '!P$4,'Applications Approved'!$B$4:$U$4,'Applications Approved'!$B$6:$U$56))/_xlfn.XLOOKUP('% Approved '!$A25,'Applications Approved'!$A$6:$A$56,_xlfn.XLOOKUP('% Approved '!P$4,'Applications Received'!$B$4:$U$4,'Applications Received'!$B$6:$U$56))</f>
        <v>0.41587423312883437</v>
      </c>
      <c r="Q25" s="79" cm="1">
        <f t="array" ref="Q25">_xlfn.XLOOKUP('% Approved '!$A25,'Applications Approved'!$A$6:$A$56,_xlfn.XLOOKUP('% Approved '!Q$4,'Applications Approved'!$B$4:$U$4,'Applications Approved'!$B$6:$U$56))/_xlfn.XLOOKUP('% Approved '!$A25,'Applications Approved'!$A$6:$A$56,_xlfn.XLOOKUP('% Approved '!Q$4,'Applications Received'!$B$4:$U$4,'Applications Received'!$B$6:$U$56))</f>
        <v>0.4397823033707865</v>
      </c>
      <c r="R25" s="79" cm="1">
        <f t="array" ref="R25">_xlfn.XLOOKUP('% Approved '!$A25,'Applications Approved'!$A$6:$A$56,_xlfn.XLOOKUP('% Approved '!R$4,'Applications Approved'!$B$4:$U$4,'Applications Approved'!$B$6:$U$56))/_xlfn.XLOOKUP('% Approved '!$A25,'Applications Approved'!$A$6:$A$56,_xlfn.XLOOKUP('% Approved '!R$4,'Applications Received'!$B$4:$U$4,'Applications Received'!$B$6:$U$56))</f>
        <v>0.41482355254104003</v>
      </c>
      <c r="S25" s="79" cm="1">
        <f t="array" ref="S25">_xlfn.XLOOKUP('% Approved '!$A25,'Applications Approved'!$A$6:$A$56,_xlfn.XLOOKUP('% Approved '!S$4,'Applications Approved'!$B$4:$U$4,'Applications Approved'!$B$6:$U$56))/_xlfn.XLOOKUP('% Approved '!$A25,'Applications Approved'!$A$6:$A$56,_xlfn.XLOOKUP('% Approved '!S$4,'Applications Received'!$B$4:$U$4,'Applications Received'!$B$6:$U$56))</f>
        <v>0.36445296729915222</v>
      </c>
      <c r="T25" s="79" cm="1">
        <f t="array" ref="T25">_xlfn.XLOOKUP('% Approved '!$A25,'Applications Approved'!$A$6:$A$56,_xlfn.XLOOKUP('% Approved '!T$4,'Applications Approved'!$B$4:$U$4,'Applications Approved'!$B$6:$U$56))/_xlfn.XLOOKUP('% Approved '!$A25,'Applications Approved'!$A$6:$A$56,_xlfn.XLOOKUP('% Approved '!T$4,'Applications Received'!$B$4:$U$4,'Applications Received'!$B$6:$U$56))</f>
        <v>0.35674007873177999</v>
      </c>
      <c r="U25" s="79" cm="1">
        <f t="array" ref="U25">_xlfn.XLOOKUP('% Approved '!$A25,'Applications Approved'!$A$6:$A$56,_xlfn.XLOOKUP('% Approved '!U$4,'Applications Approved'!$B$4:$U$4,'Applications Approved'!$B$6:$U$56))/_xlfn.XLOOKUP('% Approved '!$A25,'Applications Approved'!$A$6:$A$56,_xlfn.XLOOKUP('% Approved '!U$4,'Applications Received'!$B$4:$U$4,'Applications Received'!$B$6:$U$56))</f>
        <v>0.29944720322308627</v>
      </c>
      <c r="V25" s="79" cm="1">
        <f t="array" ref="V25">_xlfn.XLOOKUP('% Approved '!$A25,'Applications Approved'!$A$6:$A$56,_xlfn.XLOOKUP('% Approved '!V$4,'Applications Approved'!$B$4:$V$4,'Applications Approved'!$B$6:$V$56))/_xlfn.XLOOKUP('% Approved '!$A25,'Applications Approved'!$A$6:$A$56,_xlfn.XLOOKUP('% Approved '!V$4,'Applications Received'!$B$4:$V$4,'Applications Received'!$B$6:$V$56))</f>
        <v>0.26056860321384423</v>
      </c>
      <c r="W25" s="79">
        <f t="shared" si="0"/>
        <v>-0.54349381851342482</v>
      </c>
      <c r="X25" s="81">
        <f t="shared" si="1"/>
        <v>-0.67764257771391623</v>
      </c>
      <c r="Y25" s="81">
        <f t="shared" si="2"/>
        <v>-0.52094515310106049</v>
      </c>
      <c r="Z25" s="99" t="s">
        <v>120</v>
      </c>
    </row>
    <row r="26" spans="1:26" s="30" customFormat="1">
      <c r="A26" s="32" t="s">
        <v>36</v>
      </c>
      <c r="B26" s="79" cm="1">
        <f t="array" ref="B26">_xlfn.XLOOKUP('% Approved '!$A26,'Applications Approved'!$A$6:$A$56,_xlfn.XLOOKUP('% Approved '!B$4,'Applications Approved'!$B$4:$U$4,'Applications Approved'!$B$6:$U$56))/_xlfn.XLOOKUP('% Approved '!$A26,'Applications Received'!$A$6:$A$56,_xlfn.XLOOKUP('% Approved '!B$4,'Applications Received'!$B$4:$U$4,'Applications Received'!$B$6:$U$56))</f>
        <v>0.43856993492610918</v>
      </c>
      <c r="C26" s="79" cm="1">
        <f t="array" ref="C26">_xlfn.XLOOKUP('% Approved '!$A26,'Applications Approved'!$A$6:$A$56,_xlfn.XLOOKUP('% Approved '!C$4,'Applications Approved'!$B$4:$U$4,'Applications Approved'!$B$6:$U$56))/_xlfn.XLOOKUP('% Approved '!$A26,'Applications Approved'!$A$6:$A$56,_xlfn.XLOOKUP('% Approved '!C$4,'Applications Received'!$B$4:$U$4,'Applications Received'!$B$6:$U$56))</f>
        <v>0.43283765704531829</v>
      </c>
      <c r="D26" s="79" cm="1">
        <f t="array" ref="D26">_xlfn.XLOOKUP('% Approved '!$A26,'Applications Approved'!$A$6:$A$56,_xlfn.XLOOKUP('% Approved '!D$4,'Applications Approved'!$B$4:$U$4,'Applications Approved'!$B$6:$U$56))/_xlfn.XLOOKUP('% Approved '!$A26,'Applications Approved'!$A$6:$A$56,_xlfn.XLOOKUP('% Approved '!D$4,'Applications Received'!$B$4:$U$4,'Applications Received'!$B$6:$U$56))</f>
        <v>0.45914639857629019</v>
      </c>
      <c r="E26" s="79" cm="1">
        <f t="array" ref="E26">_xlfn.XLOOKUP('% Approved '!$A26,'Applications Approved'!$A$6:$A$56,_xlfn.XLOOKUP('% Approved '!E$4,'Applications Approved'!$B$4:$U$4,'Applications Approved'!$B$6:$U$56))/_xlfn.XLOOKUP('% Approved '!$A26,'Applications Approved'!$A$6:$A$56,_xlfn.XLOOKUP('% Approved '!E$4,'Applications Received'!$B$4:$U$4,'Applications Received'!$B$6:$U$56))</f>
        <v>0.43897308488612841</v>
      </c>
      <c r="F26" s="79" cm="1">
        <f t="array" ref="F26">_xlfn.XLOOKUP('% Approved '!$A26,'Applications Approved'!$A$6:$A$56,_xlfn.XLOOKUP('% Approved '!F$4,'Applications Approved'!$B$4:$U$4,'Applications Approved'!$B$6:$U$56))/_xlfn.XLOOKUP('% Approved '!$A26,'Applications Approved'!$A$6:$A$56,_xlfn.XLOOKUP('% Approved '!F$4,'Applications Received'!$B$4:$U$4,'Applications Received'!$B$6:$U$56))</f>
        <v>0.40431216707533607</v>
      </c>
      <c r="G26" s="79" cm="1">
        <f t="array" ref="G26">_xlfn.XLOOKUP('% Approved '!$A26,'Applications Approved'!$A$6:$A$56,_xlfn.XLOOKUP('% Approved '!G$4,'Applications Approved'!$B$4:$U$4,'Applications Approved'!$B$6:$U$56))/_xlfn.XLOOKUP('% Approved '!$A26,'Applications Approved'!$A$6:$A$56,_xlfn.XLOOKUP('% Approved '!G$4,'Applications Received'!$B$4:$U$4,'Applications Received'!$B$6:$U$56))</f>
        <v>0.38477547708913895</v>
      </c>
      <c r="H26" s="79" cm="1">
        <f t="array" ref="H26">_xlfn.XLOOKUP('% Approved '!$A26,'Applications Approved'!$A$6:$A$56,_xlfn.XLOOKUP('% Approved '!H$4,'Applications Approved'!$B$4:$U$4,'Applications Approved'!$B$6:$U$56))/_xlfn.XLOOKUP('% Approved '!$A26,'Applications Approved'!$A$6:$A$56,_xlfn.XLOOKUP('% Approved '!H$4,'Applications Received'!$B$4:$U$4,'Applications Received'!$B$6:$U$56))</f>
        <v>0.40518743806171614</v>
      </c>
      <c r="I26" s="79" cm="1">
        <f t="array" ref="I26">_xlfn.XLOOKUP('% Approved '!$A26,'Applications Approved'!$A$6:$A$56,_xlfn.XLOOKUP('% Approved '!I$4,'Applications Approved'!$B$4:$U$4,'Applications Approved'!$B$6:$U$56))/_xlfn.XLOOKUP('% Approved '!$A26,'Applications Approved'!$A$6:$A$56,_xlfn.XLOOKUP('% Approved '!I$4,'Applications Received'!$B$4:$U$4,'Applications Received'!$B$6:$U$56))</f>
        <v>0.39158334576928816</v>
      </c>
      <c r="J26" s="79" cm="1">
        <f t="array" ref="J26">_xlfn.XLOOKUP('% Approved '!$A26,'Applications Approved'!$A$6:$A$56,_xlfn.XLOOKUP('% Approved '!J$4,'Applications Approved'!$B$4:$U$4,'Applications Approved'!$B$6:$U$56))/_xlfn.XLOOKUP('% Approved '!$A26,'Applications Approved'!$A$6:$A$56,_xlfn.XLOOKUP('% Approved '!J$4,'Applications Received'!$B$4:$U$4,'Applications Received'!$B$6:$U$56))</f>
        <v>0.40406140624458536</v>
      </c>
      <c r="K26" s="79" cm="1">
        <f t="array" ref="K26">_xlfn.XLOOKUP('% Approved '!$A26,'Applications Approved'!$A$6:$A$56,_xlfn.XLOOKUP('% Approved '!K$4,'Applications Approved'!$B$4:$U$4,'Applications Approved'!$B$6:$U$56))/_xlfn.XLOOKUP('% Approved '!$A26,'Applications Approved'!$A$6:$A$56,_xlfn.XLOOKUP('% Approved '!K$4,'Applications Received'!$B$4:$U$4,'Applications Received'!$B$6:$U$56))</f>
        <v>0.42291215892424089</v>
      </c>
      <c r="L26" s="79" cm="1">
        <f t="array" ref="L26">_xlfn.XLOOKUP('% Approved '!$A26,'Applications Approved'!$A$6:$A$56,_xlfn.XLOOKUP('% Approved '!L$4,'Applications Approved'!$B$4:$U$4,'Applications Approved'!$B$6:$U$56))/_xlfn.XLOOKUP('% Approved '!$A26,'Applications Approved'!$A$6:$A$56,_xlfn.XLOOKUP('% Approved '!L$4,'Applications Received'!$B$4:$U$4,'Applications Received'!$B$6:$U$56))</f>
        <v>0.37190898830289348</v>
      </c>
      <c r="M26" s="79" cm="1">
        <f t="array" ref="M26">_xlfn.XLOOKUP('% Approved '!$A26,'Applications Approved'!$A$6:$A$56,_xlfn.XLOOKUP('% Approved '!M$4,'Applications Approved'!$B$4:$U$4,'Applications Approved'!$B$6:$U$56))/_xlfn.XLOOKUP('% Approved '!$A26,'Applications Approved'!$A$6:$A$56,_xlfn.XLOOKUP('% Approved '!M$4,'Applications Received'!$B$4:$U$4,'Applications Received'!$B$6:$U$56))</f>
        <v>0.36546911017434824</v>
      </c>
      <c r="N26" s="79" cm="1">
        <f t="array" ref="N26">_xlfn.XLOOKUP('% Approved '!$A26,'Applications Approved'!$A$6:$A$56,_xlfn.XLOOKUP('% Approved '!N$4,'Applications Approved'!$B$4:$U$4,'Applications Approved'!$B$6:$U$56))/_xlfn.XLOOKUP('% Approved '!$A26,'Applications Approved'!$A$6:$A$56,_xlfn.XLOOKUP('% Approved '!N$4,'Applications Received'!$B$4:$U$4,'Applications Received'!$B$6:$U$56))</f>
        <v>0.36844544168577142</v>
      </c>
      <c r="O26" s="79" cm="1">
        <f t="array" ref="O26">_xlfn.XLOOKUP('% Approved '!$A26,'Applications Approved'!$A$6:$A$56,_xlfn.XLOOKUP('% Approved '!O$4,'Applications Approved'!$B$4:$U$4,'Applications Approved'!$B$6:$U$56))/_xlfn.XLOOKUP('% Approved '!$A26,'Applications Approved'!$A$6:$A$56,_xlfn.XLOOKUP('% Approved '!O$4,'Applications Received'!$B$4:$U$4,'Applications Received'!$B$6:$U$56))</f>
        <v>0.34759762597814992</v>
      </c>
      <c r="P26" s="79" cm="1">
        <f t="array" ref="P26">_xlfn.XLOOKUP('% Approved '!$A26,'Applications Approved'!$A$6:$A$56,_xlfn.XLOOKUP('% Approved '!P$4,'Applications Approved'!$B$4:$U$4,'Applications Approved'!$B$6:$U$56))/_xlfn.XLOOKUP('% Approved '!$A26,'Applications Approved'!$A$6:$A$56,_xlfn.XLOOKUP('% Approved '!P$4,'Applications Received'!$B$4:$U$4,'Applications Received'!$B$6:$U$56))</f>
        <v>0.32712260798780252</v>
      </c>
      <c r="Q26" s="79" cm="1">
        <f t="array" ref="Q26">_xlfn.XLOOKUP('% Approved '!$A26,'Applications Approved'!$A$6:$A$56,_xlfn.XLOOKUP('% Approved '!Q$4,'Applications Approved'!$B$4:$U$4,'Applications Approved'!$B$6:$U$56))/_xlfn.XLOOKUP('% Approved '!$A26,'Applications Approved'!$A$6:$A$56,_xlfn.XLOOKUP('% Approved '!Q$4,'Applications Received'!$B$4:$U$4,'Applications Received'!$B$6:$U$56))</f>
        <v>0.32350371956717766</v>
      </c>
      <c r="R26" s="79" cm="1">
        <f t="array" ref="R26">_xlfn.XLOOKUP('% Approved '!$A26,'Applications Approved'!$A$6:$A$56,_xlfn.XLOOKUP('% Approved '!R$4,'Applications Approved'!$B$4:$U$4,'Applications Approved'!$B$6:$U$56))/_xlfn.XLOOKUP('% Approved '!$A26,'Applications Approved'!$A$6:$A$56,_xlfn.XLOOKUP('% Approved '!R$4,'Applications Received'!$B$4:$U$4,'Applications Received'!$B$6:$U$56))</f>
        <v>0.34737340998043054</v>
      </c>
      <c r="S26" s="79" cm="1">
        <f t="array" ref="S26">_xlfn.XLOOKUP('% Approved '!$A26,'Applications Approved'!$A$6:$A$56,_xlfn.XLOOKUP('% Approved '!S$4,'Applications Approved'!$B$4:$U$4,'Applications Approved'!$B$6:$U$56))/_xlfn.XLOOKUP('% Approved '!$A26,'Applications Approved'!$A$6:$A$56,_xlfn.XLOOKUP('% Approved '!S$4,'Applications Received'!$B$4:$U$4,'Applications Received'!$B$6:$U$56))</f>
        <v>0.33476225749003169</v>
      </c>
      <c r="T26" s="79" cm="1">
        <f t="array" ref="T26">_xlfn.XLOOKUP('% Approved '!$A26,'Applications Approved'!$A$6:$A$56,_xlfn.XLOOKUP('% Approved '!T$4,'Applications Approved'!$B$4:$U$4,'Applications Approved'!$B$6:$U$56))/_xlfn.XLOOKUP('% Approved '!$A26,'Applications Approved'!$A$6:$A$56,_xlfn.XLOOKUP('% Approved '!T$4,'Applications Received'!$B$4:$U$4,'Applications Received'!$B$6:$U$56))</f>
        <v>0.32480458483815722</v>
      </c>
      <c r="U26" s="79" cm="1">
        <f t="array" ref="U26">_xlfn.XLOOKUP('% Approved '!$A26,'Applications Approved'!$A$6:$A$56,_xlfn.XLOOKUP('% Approved '!U$4,'Applications Approved'!$B$4:$U$4,'Applications Approved'!$B$6:$U$56))/_xlfn.XLOOKUP('% Approved '!$A26,'Applications Approved'!$A$6:$A$56,_xlfn.XLOOKUP('% Approved '!U$4,'Applications Received'!$B$4:$U$4,'Applications Received'!$B$6:$U$56))</f>
        <v>0.30731812003719866</v>
      </c>
      <c r="V26" s="79" cm="1">
        <f t="array" ref="V26">_xlfn.XLOOKUP('% Approved '!$A26,'Applications Approved'!$A$6:$A$56,_xlfn.XLOOKUP('% Approved '!V$4,'Applications Approved'!$B$4:$V$4,'Applications Approved'!$B$6:$V$56))/_xlfn.XLOOKUP('% Approved '!$A26,'Applications Approved'!$A$6:$A$56,_xlfn.XLOOKUP('% Approved '!V$4,'Applications Received'!$B$4:$V$4,'Applications Received'!$B$6:$V$56))</f>
        <v>0.34520305613590957</v>
      </c>
      <c r="W26" s="79">
        <f t="shared" si="0"/>
        <v>-0.29927225839369037</v>
      </c>
      <c r="X26" s="81">
        <f t="shared" si="1"/>
        <v>-0.24154084956999705</v>
      </c>
      <c r="Y26" s="81">
        <f t="shared" si="2"/>
        <v>-0.17367385650031708</v>
      </c>
      <c r="Z26" s="99" t="s">
        <v>119</v>
      </c>
    </row>
    <row r="27" spans="1:26" s="30" customFormat="1">
      <c r="A27" s="32" t="s">
        <v>37</v>
      </c>
      <c r="B27" s="79" cm="1">
        <f t="array" ref="B27">_xlfn.XLOOKUP('% Approved '!$A27,'Applications Approved'!$A$6:$A$56,_xlfn.XLOOKUP('% Approved '!B$4,'Applications Approved'!$B$4:$U$4,'Applications Approved'!$B$6:$U$56))/_xlfn.XLOOKUP('% Approved '!$A27,'Applications Received'!$A$6:$A$56,_xlfn.XLOOKUP('% Approved '!B$4,'Applications Received'!$B$4:$U$4,'Applications Received'!$B$6:$U$56))</f>
        <v>0.64535966287730306</v>
      </c>
      <c r="C27" s="79" cm="1">
        <f t="array" ref="C27">_xlfn.XLOOKUP('% Approved '!$A27,'Applications Approved'!$A$6:$A$56,_xlfn.XLOOKUP('% Approved '!C$4,'Applications Approved'!$B$4:$U$4,'Applications Approved'!$B$6:$U$56))/_xlfn.XLOOKUP('% Approved '!$A27,'Applications Approved'!$A$6:$A$56,_xlfn.XLOOKUP('% Approved '!C$4,'Applications Received'!$B$4:$U$4,'Applications Received'!$B$6:$U$56))</f>
        <v>0.67780963419345663</v>
      </c>
      <c r="D27" s="79" cm="1">
        <f t="array" ref="D27">_xlfn.XLOOKUP('% Approved '!$A27,'Applications Approved'!$A$6:$A$56,_xlfn.XLOOKUP('% Approved '!D$4,'Applications Approved'!$B$4:$U$4,'Applications Approved'!$B$6:$U$56))/_xlfn.XLOOKUP('% Approved '!$A27,'Applications Approved'!$A$6:$A$56,_xlfn.XLOOKUP('% Approved '!D$4,'Applications Received'!$B$4:$U$4,'Applications Received'!$B$6:$U$56))</f>
        <v>0.76566249000266595</v>
      </c>
      <c r="E27" s="79" cm="1">
        <f t="array" ref="E27">_xlfn.XLOOKUP('% Approved '!$A27,'Applications Approved'!$A$6:$A$56,_xlfn.XLOOKUP('% Approved '!E$4,'Applications Approved'!$B$4:$U$4,'Applications Approved'!$B$6:$U$56))/_xlfn.XLOOKUP('% Approved '!$A27,'Applications Approved'!$A$6:$A$56,_xlfn.XLOOKUP('% Approved '!E$4,'Applications Received'!$B$4:$U$4,'Applications Received'!$B$6:$U$56))</f>
        <v>0.71421271522050778</v>
      </c>
      <c r="F27" s="79" cm="1">
        <f t="array" ref="F27">_xlfn.XLOOKUP('% Approved '!$A27,'Applications Approved'!$A$6:$A$56,_xlfn.XLOOKUP('% Approved '!F$4,'Applications Approved'!$B$4:$U$4,'Applications Approved'!$B$6:$U$56))/_xlfn.XLOOKUP('% Approved '!$A27,'Applications Approved'!$A$6:$A$56,_xlfn.XLOOKUP('% Approved '!F$4,'Applications Received'!$B$4:$U$4,'Applications Received'!$B$6:$U$56))</f>
        <v>0.54767604229004596</v>
      </c>
      <c r="G27" s="79" cm="1">
        <f t="array" ref="G27">_xlfn.XLOOKUP('% Approved '!$A27,'Applications Approved'!$A$6:$A$56,_xlfn.XLOOKUP('% Approved '!G$4,'Applications Approved'!$B$4:$U$4,'Applications Approved'!$B$6:$U$56))/_xlfn.XLOOKUP('% Approved '!$A27,'Applications Approved'!$A$6:$A$56,_xlfn.XLOOKUP('% Approved '!G$4,'Applications Received'!$B$4:$U$4,'Applications Received'!$B$6:$U$56))</f>
        <v>0.74043578524124876</v>
      </c>
      <c r="H27" s="79" cm="1">
        <f t="array" ref="H27">_xlfn.XLOOKUP('% Approved '!$A27,'Applications Approved'!$A$6:$A$56,_xlfn.XLOOKUP('% Approved '!H$4,'Applications Approved'!$B$4:$U$4,'Applications Approved'!$B$6:$U$56))/_xlfn.XLOOKUP('% Approved '!$A27,'Applications Approved'!$A$6:$A$56,_xlfn.XLOOKUP('% Approved '!H$4,'Applications Received'!$B$4:$U$4,'Applications Received'!$B$6:$U$56))</f>
        <v>0.68660457858127066</v>
      </c>
      <c r="I27" s="79" cm="1">
        <f t="array" ref="I27">_xlfn.XLOOKUP('% Approved '!$A27,'Applications Approved'!$A$6:$A$56,_xlfn.XLOOKUP('% Approved '!I$4,'Applications Approved'!$B$4:$U$4,'Applications Approved'!$B$6:$U$56))/_xlfn.XLOOKUP('% Approved '!$A27,'Applications Approved'!$A$6:$A$56,_xlfn.XLOOKUP('% Approved '!I$4,'Applications Received'!$B$4:$U$4,'Applications Received'!$B$6:$U$56))</f>
        <v>0.61990320370053109</v>
      </c>
      <c r="J27" s="79" cm="1">
        <f t="array" ref="J27">_xlfn.XLOOKUP('% Approved '!$A27,'Applications Approved'!$A$6:$A$56,_xlfn.XLOOKUP('% Approved '!J$4,'Applications Approved'!$B$4:$U$4,'Applications Approved'!$B$6:$U$56))/_xlfn.XLOOKUP('% Approved '!$A27,'Applications Approved'!$A$6:$A$56,_xlfn.XLOOKUP('% Approved '!J$4,'Applications Received'!$B$4:$U$4,'Applications Received'!$B$6:$U$56))</f>
        <v>0.61185612501883468</v>
      </c>
      <c r="K27" s="79" cm="1">
        <f t="array" ref="K27">_xlfn.XLOOKUP('% Approved '!$A27,'Applications Approved'!$A$6:$A$56,_xlfn.XLOOKUP('% Approved '!K$4,'Applications Approved'!$B$4:$U$4,'Applications Approved'!$B$6:$U$56))/_xlfn.XLOOKUP('% Approved '!$A27,'Applications Approved'!$A$6:$A$56,_xlfn.XLOOKUP('% Approved '!K$4,'Applications Received'!$B$4:$U$4,'Applications Received'!$B$6:$U$56))</f>
        <v>0.58366511460512405</v>
      </c>
      <c r="L27" s="79" cm="1">
        <f t="array" ref="L27">_xlfn.XLOOKUP('% Approved '!$A27,'Applications Approved'!$A$6:$A$56,_xlfn.XLOOKUP('% Approved '!L$4,'Applications Approved'!$B$4:$U$4,'Applications Approved'!$B$6:$U$56))/_xlfn.XLOOKUP('% Approved '!$A27,'Applications Approved'!$A$6:$A$56,_xlfn.XLOOKUP('% Approved '!L$4,'Applications Received'!$B$4:$U$4,'Applications Received'!$B$6:$U$56))</f>
        <v>0.5936519485243964</v>
      </c>
      <c r="M27" s="79" cm="1">
        <f t="array" ref="M27">_xlfn.XLOOKUP('% Approved '!$A27,'Applications Approved'!$A$6:$A$56,_xlfn.XLOOKUP('% Approved '!M$4,'Applications Approved'!$B$4:$U$4,'Applications Approved'!$B$6:$U$56))/_xlfn.XLOOKUP('% Approved '!$A27,'Applications Approved'!$A$6:$A$56,_xlfn.XLOOKUP('% Approved '!M$4,'Applications Received'!$B$4:$U$4,'Applications Received'!$B$6:$U$56))</f>
        <v>0.5922964452161199</v>
      </c>
      <c r="N27" s="79" cm="1">
        <f t="array" ref="N27">_xlfn.XLOOKUP('% Approved '!$A27,'Applications Approved'!$A$6:$A$56,_xlfn.XLOOKUP('% Approved '!N$4,'Applications Approved'!$B$4:$U$4,'Applications Approved'!$B$6:$U$56))/_xlfn.XLOOKUP('% Approved '!$A27,'Applications Approved'!$A$6:$A$56,_xlfn.XLOOKUP('% Approved '!N$4,'Applications Received'!$B$4:$U$4,'Applications Received'!$B$6:$U$56))</f>
        <v>0.68013433398444201</v>
      </c>
      <c r="O27" s="79" cm="1">
        <f t="array" ref="O27">_xlfn.XLOOKUP('% Approved '!$A27,'Applications Approved'!$A$6:$A$56,_xlfn.XLOOKUP('% Approved '!O$4,'Applications Approved'!$B$4:$U$4,'Applications Approved'!$B$6:$U$56))/_xlfn.XLOOKUP('% Approved '!$A27,'Applications Approved'!$A$6:$A$56,_xlfn.XLOOKUP('% Approved '!O$4,'Applications Received'!$B$4:$U$4,'Applications Received'!$B$6:$U$56))</f>
        <v>0.70981427503166639</v>
      </c>
      <c r="P27" s="79" cm="1">
        <f t="array" ref="P27">_xlfn.XLOOKUP('% Approved '!$A27,'Applications Approved'!$A$6:$A$56,_xlfn.XLOOKUP('% Approved '!P$4,'Applications Approved'!$B$4:$U$4,'Applications Approved'!$B$6:$U$56))/_xlfn.XLOOKUP('% Approved '!$A27,'Applications Approved'!$A$6:$A$56,_xlfn.XLOOKUP('% Approved '!P$4,'Applications Received'!$B$4:$U$4,'Applications Received'!$B$6:$U$56))</f>
        <v>0.7082180565750098</v>
      </c>
      <c r="Q27" s="79" cm="1">
        <f t="array" ref="Q27">_xlfn.XLOOKUP('% Approved '!$A27,'Applications Approved'!$A$6:$A$56,_xlfn.XLOOKUP('% Approved '!Q$4,'Applications Approved'!$B$4:$U$4,'Applications Approved'!$B$6:$U$56))/_xlfn.XLOOKUP('% Approved '!$A27,'Applications Approved'!$A$6:$A$56,_xlfn.XLOOKUP('% Approved '!Q$4,'Applications Received'!$B$4:$U$4,'Applications Received'!$B$6:$U$56))</f>
        <v>0.69701040314034546</v>
      </c>
      <c r="R27" s="79" cm="1">
        <f t="array" ref="R27">_xlfn.XLOOKUP('% Approved '!$A27,'Applications Approved'!$A$6:$A$56,_xlfn.XLOOKUP('% Approved '!R$4,'Applications Approved'!$B$4:$U$4,'Applications Approved'!$B$6:$U$56))/_xlfn.XLOOKUP('% Approved '!$A27,'Applications Approved'!$A$6:$A$56,_xlfn.XLOOKUP('% Approved '!R$4,'Applications Received'!$B$4:$U$4,'Applications Received'!$B$6:$U$56))</f>
        <v>0.67940855381453891</v>
      </c>
      <c r="S27" s="79" cm="1">
        <f t="array" ref="S27">_xlfn.XLOOKUP('% Approved '!$A27,'Applications Approved'!$A$6:$A$56,_xlfn.XLOOKUP('% Approved '!S$4,'Applications Approved'!$B$4:$U$4,'Applications Approved'!$B$6:$U$56))/_xlfn.XLOOKUP('% Approved '!$A27,'Applications Approved'!$A$6:$A$56,_xlfn.XLOOKUP('% Approved '!S$4,'Applications Received'!$B$4:$U$4,'Applications Received'!$B$6:$U$56))</f>
        <v>0.69734983520548866</v>
      </c>
      <c r="T27" s="79" cm="1">
        <f t="array" ref="T27">_xlfn.XLOOKUP('% Approved '!$A27,'Applications Approved'!$A$6:$A$56,_xlfn.XLOOKUP('% Approved '!T$4,'Applications Approved'!$B$4:$U$4,'Applications Approved'!$B$6:$U$56))/_xlfn.XLOOKUP('% Approved '!$A27,'Applications Approved'!$A$6:$A$56,_xlfn.XLOOKUP('% Approved '!T$4,'Applications Received'!$B$4:$U$4,'Applications Received'!$B$6:$U$56))</f>
        <v>0.71651960236792134</v>
      </c>
      <c r="U27" s="79" cm="1">
        <f t="array" ref="U27">_xlfn.XLOOKUP('% Approved '!$A27,'Applications Approved'!$A$6:$A$56,_xlfn.XLOOKUP('% Approved '!U$4,'Applications Approved'!$B$4:$U$4,'Applications Approved'!$B$6:$U$56))/_xlfn.XLOOKUP('% Approved '!$A27,'Applications Approved'!$A$6:$A$56,_xlfn.XLOOKUP('% Approved '!U$4,'Applications Received'!$B$4:$U$4,'Applications Received'!$B$6:$U$56))</f>
        <v>0.74087729437790217</v>
      </c>
      <c r="V27" s="79" cm="1">
        <f t="array" ref="V27">_xlfn.XLOOKUP('% Approved '!$A27,'Applications Approved'!$A$6:$A$56,_xlfn.XLOOKUP('% Approved '!V$4,'Applications Approved'!$B$4:$V$4,'Applications Approved'!$B$6:$V$56))/_xlfn.XLOOKUP('% Approved '!$A27,'Applications Approved'!$A$6:$A$56,_xlfn.XLOOKUP('% Approved '!V$4,'Applications Received'!$B$4:$V$4,'Applications Received'!$B$6:$V$56))</f>
        <v>0.4194633042353702</v>
      </c>
      <c r="W27" s="79">
        <f t="shared" si="0"/>
        <v>0.14800682006485907</v>
      </c>
      <c r="X27" s="81">
        <f t="shared" si="1"/>
        <v>7.9045082846337975E-2</v>
      </c>
      <c r="Y27" s="81">
        <f t="shared" si="2"/>
        <v>0.24799943168628458</v>
      </c>
      <c r="Z27" s="99" t="s">
        <v>119</v>
      </c>
    </row>
    <row r="28" spans="1:26" s="30" customFormat="1">
      <c r="A28" s="32" t="s">
        <v>39</v>
      </c>
      <c r="B28" s="79" cm="1">
        <f t="array" ref="B28">_xlfn.XLOOKUP('% Approved '!$A28,'Applications Approved'!$A$6:$A$56,_xlfn.XLOOKUP('% Approved '!B$4,'Applications Approved'!$B$4:$U$4,'Applications Approved'!$B$6:$U$56))/_xlfn.XLOOKUP('% Approved '!$A28,'Applications Received'!$A$6:$A$56,_xlfn.XLOOKUP('% Approved '!B$4,'Applications Received'!$B$4:$U$4,'Applications Received'!$B$6:$U$56))</f>
        <v>0.45095800025377492</v>
      </c>
      <c r="C28" s="79" cm="1">
        <f t="array" ref="C28">_xlfn.XLOOKUP('% Approved '!$A28,'Applications Approved'!$A$6:$A$56,_xlfn.XLOOKUP('% Approved '!C$4,'Applications Approved'!$B$4:$U$4,'Applications Approved'!$B$6:$U$56))/_xlfn.XLOOKUP('% Approved '!$A28,'Applications Approved'!$A$6:$A$56,_xlfn.XLOOKUP('% Approved '!C$4,'Applications Received'!$B$4:$U$4,'Applications Received'!$B$6:$U$56))</f>
        <v>0.48137592017113195</v>
      </c>
      <c r="D28" s="79" cm="1">
        <f t="array" ref="D28">_xlfn.XLOOKUP('% Approved '!$A28,'Applications Approved'!$A$6:$A$56,_xlfn.XLOOKUP('% Approved '!D$4,'Applications Approved'!$B$4:$U$4,'Applications Approved'!$B$6:$U$56))/_xlfn.XLOOKUP('% Approved '!$A28,'Applications Approved'!$A$6:$A$56,_xlfn.XLOOKUP('% Approved '!D$4,'Applications Received'!$B$4:$U$4,'Applications Received'!$B$6:$U$56))</f>
        <v>0.4610841553934642</v>
      </c>
      <c r="E28" s="79" cm="1">
        <f t="array" ref="E28">_xlfn.XLOOKUP('% Approved '!$A28,'Applications Approved'!$A$6:$A$56,_xlfn.XLOOKUP('% Approved '!E$4,'Applications Approved'!$B$4:$U$4,'Applications Approved'!$B$6:$U$56))/_xlfn.XLOOKUP('% Approved '!$A28,'Applications Approved'!$A$6:$A$56,_xlfn.XLOOKUP('% Approved '!E$4,'Applications Received'!$B$4:$U$4,'Applications Received'!$B$6:$U$56))</f>
        <v>0.46826446384586934</v>
      </c>
      <c r="F28" s="79" cm="1">
        <f t="array" ref="F28">_xlfn.XLOOKUP('% Approved '!$A28,'Applications Approved'!$A$6:$A$56,_xlfn.XLOOKUP('% Approved '!F$4,'Applications Approved'!$B$4:$U$4,'Applications Approved'!$B$6:$U$56))/_xlfn.XLOOKUP('% Approved '!$A28,'Applications Approved'!$A$6:$A$56,_xlfn.XLOOKUP('% Approved '!F$4,'Applications Received'!$B$4:$U$4,'Applications Received'!$B$6:$U$56))</f>
        <v>0.48141261573337069</v>
      </c>
      <c r="G28" s="79" cm="1">
        <f t="array" ref="G28">_xlfn.XLOOKUP('% Approved '!$A28,'Applications Approved'!$A$6:$A$56,_xlfn.XLOOKUP('% Approved '!G$4,'Applications Approved'!$B$4:$U$4,'Applications Approved'!$B$6:$U$56))/_xlfn.XLOOKUP('% Approved '!$A28,'Applications Approved'!$A$6:$A$56,_xlfn.XLOOKUP('% Approved '!G$4,'Applications Received'!$B$4:$U$4,'Applications Received'!$B$6:$U$56))</f>
        <v>0.45733461169702777</v>
      </c>
      <c r="H28" s="79" cm="1">
        <f t="array" ref="H28">_xlfn.XLOOKUP('% Approved '!$A28,'Applications Approved'!$A$6:$A$56,_xlfn.XLOOKUP('% Approved '!H$4,'Applications Approved'!$B$4:$U$4,'Applications Approved'!$B$6:$U$56))/_xlfn.XLOOKUP('% Approved '!$A28,'Applications Approved'!$A$6:$A$56,_xlfn.XLOOKUP('% Approved '!H$4,'Applications Received'!$B$4:$U$4,'Applications Received'!$B$6:$U$56))</f>
        <v>0.563408976177312</v>
      </c>
      <c r="I28" s="79" cm="1">
        <f t="array" ref="I28">_xlfn.XLOOKUP('% Approved '!$A28,'Applications Approved'!$A$6:$A$56,_xlfn.XLOOKUP('% Approved '!I$4,'Applications Approved'!$B$4:$U$4,'Applications Approved'!$B$6:$U$56))/_xlfn.XLOOKUP('% Approved '!$A28,'Applications Approved'!$A$6:$A$56,_xlfn.XLOOKUP('% Approved '!I$4,'Applications Received'!$B$4:$U$4,'Applications Received'!$B$6:$U$56))</f>
        <v>0.47591608539142127</v>
      </c>
      <c r="J28" s="79" cm="1">
        <f t="array" ref="J28">_xlfn.XLOOKUP('% Approved '!$A28,'Applications Approved'!$A$6:$A$56,_xlfn.XLOOKUP('% Approved '!J$4,'Applications Approved'!$B$4:$U$4,'Applications Approved'!$B$6:$U$56))/_xlfn.XLOOKUP('% Approved '!$A28,'Applications Approved'!$A$6:$A$56,_xlfn.XLOOKUP('% Approved '!J$4,'Applications Received'!$B$4:$U$4,'Applications Received'!$B$6:$U$56))</f>
        <v>0.44183390712906206</v>
      </c>
      <c r="K28" s="79" cm="1">
        <f t="array" ref="K28">_xlfn.XLOOKUP('% Approved '!$A28,'Applications Approved'!$A$6:$A$56,_xlfn.XLOOKUP('% Approved '!K$4,'Applications Approved'!$B$4:$U$4,'Applications Approved'!$B$6:$U$56))/_xlfn.XLOOKUP('% Approved '!$A28,'Applications Approved'!$A$6:$A$56,_xlfn.XLOOKUP('% Approved '!K$4,'Applications Received'!$B$4:$U$4,'Applications Received'!$B$6:$U$56))</f>
        <v>0.25822784810126581</v>
      </c>
      <c r="L28" s="79" cm="1">
        <f t="array" ref="L28">_xlfn.XLOOKUP('% Approved '!$A28,'Applications Approved'!$A$6:$A$56,_xlfn.XLOOKUP('% Approved '!L$4,'Applications Approved'!$B$4:$U$4,'Applications Approved'!$B$6:$U$56))/_xlfn.XLOOKUP('% Approved '!$A28,'Applications Approved'!$A$6:$A$56,_xlfn.XLOOKUP('% Approved '!L$4,'Applications Received'!$B$4:$U$4,'Applications Received'!$B$6:$U$56))</f>
        <v>0.23214948803421354</v>
      </c>
      <c r="M28" s="79" cm="1">
        <f t="array" ref="M28">_xlfn.XLOOKUP('% Approved '!$A28,'Applications Approved'!$A$6:$A$56,_xlfn.XLOOKUP('% Approved '!M$4,'Applications Approved'!$B$4:$U$4,'Applications Approved'!$B$6:$U$56))/_xlfn.XLOOKUP('% Approved '!$A28,'Applications Approved'!$A$6:$A$56,_xlfn.XLOOKUP('% Approved '!M$4,'Applications Received'!$B$4:$U$4,'Applications Received'!$B$6:$U$56))</f>
        <v>0.21988743322917562</v>
      </c>
      <c r="N28" s="79" cm="1">
        <f t="array" ref="N28">_xlfn.XLOOKUP('% Approved '!$A28,'Applications Approved'!$A$6:$A$56,_xlfn.XLOOKUP('% Approved '!N$4,'Applications Approved'!$B$4:$U$4,'Applications Approved'!$B$6:$U$56))/_xlfn.XLOOKUP('% Approved '!$A28,'Applications Approved'!$A$6:$A$56,_xlfn.XLOOKUP('% Approved '!N$4,'Applications Received'!$B$4:$U$4,'Applications Received'!$B$6:$U$56))</f>
        <v>0.17097887390442179</v>
      </c>
      <c r="O28" s="79" cm="1">
        <f t="array" ref="O28">_xlfn.XLOOKUP('% Approved '!$A28,'Applications Approved'!$A$6:$A$56,_xlfn.XLOOKUP('% Approved '!O$4,'Applications Approved'!$B$4:$U$4,'Applications Approved'!$B$6:$U$56))/_xlfn.XLOOKUP('% Approved '!$A28,'Applications Approved'!$A$6:$A$56,_xlfn.XLOOKUP('% Approved '!O$4,'Applications Received'!$B$4:$U$4,'Applications Received'!$B$6:$U$56))</f>
        <v>0.12691518880443964</v>
      </c>
      <c r="P28" s="79" cm="1">
        <f t="array" ref="P28">_xlfn.XLOOKUP('% Approved '!$A28,'Applications Approved'!$A$6:$A$56,_xlfn.XLOOKUP('% Approved '!P$4,'Applications Approved'!$B$4:$U$4,'Applications Approved'!$B$6:$U$56))/_xlfn.XLOOKUP('% Approved '!$A28,'Applications Approved'!$A$6:$A$56,_xlfn.XLOOKUP('% Approved '!P$4,'Applications Received'!$B$4:$U$4,'Applications Received'!$B$6:$U$56))</f>
        <v>0.13373199696791038</v>
      </c>
      <c r="Q28" s="79" cm="1">
        <f t="array" ref="Q28">_xlfn.XLOOKUP('% Approved '!$A28,'Applications Approved'!$A$6:$A$56,_xlfn.XLOOKUP('% Approved '!Q$4,'Applications Approved'!$B$4:$U$4,'Applications Approved'!$B$6:$U$56))/_xlfn.XLOOKUP('% Approved '!$A28,'Applications Approved'!$A$6:$A$56,_xlfn.XLOOKUP('% Approved '!Q$4,'Applications Received'!$B$4:$U$4,'Applications Received'!$B$6:$U$56))</f>
        <v>0.12944576853692902</v>
      </c>
      <c r="R28" s="79" cm="1">
        <f t="array" ref="R28">_xlfn.XLOOKUP('% Approved '!$A28,'Applications Approved'!$A$6:$A$56,_xlfn.XLOOKUP('% Approved '!R$4,'Applications Approved'!$B$4:$U$4,'Applications Approved'!$B$6:$U$56))/_xlfn.XLOOKUP('% Approved '!$A28,'Applications Approved'!$A$6:$A$56,_xlfn.XLOOKUP('% Approved '!R$4,'Applications Received'!$B$4:$U$4,'Applications Received'!$B$6:$U$56))</f>
        <v>0.12736629160391011</v>
      </c>
      <c r="S28" s="79" cm="1">
        <f t="array" ref="S28">_xlfn.XLOOKUP('% Approved '!$A28,'Applications Approved'!$A$6:$A$56,_xlfn.XLOOKUP('% Approved '!S$4,'Applications Approved'!$B$4:$U$4,'Applications Approved'!$B$6:$U$56))/_xlfn.XLOOKUP('% Approved '!$A28,'Applications Approved'!$A$6:$A$56,_xlfn.XLOOKUP('% Approved '!S$4,'Applications Received'!$B$4:$U$4,'Applications Received'!$B$6:$U$56))</f>
        <v>0.12180895564399477</v>
      </c>
      <c r="T28" s="79" cm="1">
        <f t="array" ref="T28">_xlfn.XLOOKUP('% Approved '!$A28,'Applications Approved'!$A$6:$A$56,_xlfn.XLOOKUP('% Approved '!T$4,'Applications Approved'!$B$4:$U$4,'Applications Approved'!$B$6:$U$56))/_xlfn.XLOOKUP('% Approved '!$A28,'Applications Approved'!$A$6:$A$56,_xlfn.XLOOKUP('% Approved '!T$4,'Applications Received'!$B$4:$U$4,'Applications Received'!$B$6:$U$56))</f>
        <v>0.1033289850163242</v>
      </c>
      <c r="U28" s="79" cm="1">
        <f t="array" ref="U28">_xlfn.XLOOKUP('% Approved '!$A28,'Applications Approved'!$A$6:$A$56,_xlfn.XLOOKUP('% Approved '!U$4,'Applications Approved'!$B$4:$U$4,'Applications Approved'!$B$6:$U$56))/_xlfn.XLOOKUP('% Approved '!$A28,'Applications Approved'!$A$6:$A$56,_xlfn.XLOOKUP('% Approved '!U$4,'Applications Received'!$B$4:$U$4,'Applications Received'!$B$6:$U$56))</f>
        <v>8.8011524782784858E-2</v>
      </c>
      <c r="V28" s="79" cm="1">
        <f t="array" ref="V28">_xlfn.XLOOKUP('% Approved '!$A28,'Applications Approved'!$A$6:$A$56,_xlfn.XLOOKUP('% Approved '!V$4,'Applications Approved'!$B$4:$V$4,'Applications Approved'!$B$6:$V$56))/_xlfn.XLOOKUP('% Approved '!$A28,'Applications Approved'!$A$6:$A$56,_xlfn.XLOOKUP('% Approved '!V$4,'Applications Received'!$B$4:$V$4,'Applications Received'!$B$6:$V$56))</f>
        <v>0.11147058213567267</v>
      </c>
      <c r="W28" s="79">
        <f t="shared" si="0"/>
        <v>-0.80483431997379651</v>
      </c>
      <c r="X28" s="81">
        <f t="shared" si="1"/>
        <v>-0.84378749983726475</v>
      </c>
      <c r="Y28" s="81">
        <f t="shared" si="2"/>
        <v>-0.62088426070612757</v>
      </c>
      <c r="Z28" s="99" t="s">
        <v>119</v>
      </c>
    </row>
    <row r="29" spans="1:26" s="30" customFormat="1">
      <c r="A29" s="32" t="s">
        <v>41</v>
      </c>
      <c r="B29" s="79" cm="1">
        <f t="array" ref="B29">_xlfn.XLOOKUP('% Approved '!$A29,'Applications Approved'!$A$6:$A$56,_xlfn.XLOOKUP('% Approved '!B$4,'Applications Approved'!$B$4:$U$4,'Applications Approved'!$B$6:$U$56))/_xlfn.XLOOKUP('% Approved '!$A29,'Applications Received'!$A$6:$A$56,_xlfn.XLOOKUP('% Approved '!B$4,'Applications Received'!$B$4:$U$4,'Applications Received'!$B$6:$U$56))</f>
        <v>0.79308204725061027</v>
      </c>
      <c r="C29" s="79" cm="1">
        <f t="array" ref="C29">_xlfn.XLOOKUP('% Approved '!$A29,'Applications Approved'!$A$6:$A$56,_xlfn.XLOOKUP('% Approved '!C$4,'Applications Approved'!$B$4:$U$4,'Applications Approved'!$B$6:$U$56))/_xlfn.XLOOKUP('% Approved '!$A29,'Applications Approved'!$A$6:$A$56,_xlfn.XLOOKUP('% Approved '!C$4,'Applications Received'!$B$4:$U$4,'Applications Received'!$B$6:$U$56))</f>
        <v>0.75775757352670525</v>
      </c>
      <c r="D29" s="79" cm="1">
        <f t="array" ref="D29">_xlfn.XLOOKUP('% Approved '!$A29,'Applications Approved'!$A$6:$A$56,_xlfn.XLOOKUP('% Approved '!D$4,'Applications Approved'!$B$4:$U$4,'Applications Approved'!$B$6:$U$56))/_xlfn.XLOOKUP('% Approved '!$A29,'Applications Approved'!$A$6:$A$56,_xlfn.XLOOKUP('% Approved '!D$4,'Applications Received'!$B$4:$U$4,'Applications Received'!$B$6:$U$56))</f>
        <v>0.72281720153572016</v>
      </c>
      <c r="E29" s="79" cm="1">
        <f t="array" ref="E29">_xlfn.XLOOKUP('% Approved '!$A29,'Applications Approved'!$A$6:$A$56,_xlfn.XLOOKUP('% Approved '!E$4,'Applications Approved'!$B$4:$U$4,'Applications Approved'!$B$6:$U$56))/_xlfn.XLOOKUP('% Approved '!$A29,'Applications Approved'!$A$6:$A$56,_xlfn.XLOOKUP('% Approved '!E$4,'Applications Received'!$B$4:$U$4,'Applications Received'!$B$6:$U$56))</f>
        <v>0.71027614305115427</v>
      </c>
      <c r="F29" s="79" cm="1">
        <f t="array" ref="F29">_xlfn.XLOOKUP('% Approved '!$A29,'Applications Approved'!$A$6:$A$56,_xlfn.XLOOKUP('% Approved '!F$4,'Applications Approved'!$B$4:$U$4,'Applications Approved'!$B$6:$U$56))/_xlfn.XLOOKUP('% Approved '!$A29,'Applications Approved'!$A$6:$A$56,_xlfn.XLOOKUP('% Approved '!F$4,'Applications Received'!$B$4:$U$4,'Applications Received'!$B$6:$U$56))</f>
        <v>0.58030372756557747</v>
      </c>
      <c r="G29" s="79" cm="1">
        <f t="array" ref="G29">_xlfn.XLOOKUP('% Approved '!$A29,'Applications Approved'!$A$6:$A$56,_xlfn.XLOOKUP('% Approved '!G$4,'Applications Approved'!$B$4:$U$4,'Applications Approved'!$B$6:$U$56))/_xlfn.XLOOKUP('% Approved '!$A29,'Applications Approved'!$A$6:$A$56,_xlfn.XLOOKUP('% Approved '!G$4,'Applications Received'!$B$4:$U$4,'Applications Received'!$B$6:$U$56))</f>
        <v>0.50248568964165297</v>
      </c>
      <c r="H29" s="79" cm="1">
        <f t="array" ref="H29">_xlfn.XLOOKUP('% Approved '!$A29,'Applications Approved'!$A$6:$A$56,_xlfn.XLOOKUP('% Approved '!H$4,'Applications Approved'!$B$4:$U$4,'Applications Approved'!$B$6:$U$56))/_xlfn.XLOOKUP('% Approved '!$A29,'Applications Approved'!$A$6:$A$56,_xlfn.XLOOKUP('% Approved '!H$4,'Applications Received'!$B$4:$U$4,'Applications Received'!$B$6:$U$56))</f>
        <v>0.47111138656048096</v>
      </c>
      <c r="I29" s="79" cm="1">
        <f t="array" ref="I29">_xlfn.XLOOKUP('% Approved '!$A29,'Applications Approved'!$A$6:$A$56,_xlfn.XLOOKUP('% Approved '!I$4,'Applications Approved'!$B$4:$U$4,'Applications Approved'!$B$6:$U$56))/_xlfn.XLOOKUP('% Approved '!$A29,'Applications Approved'!$A$6:$A$56,_xlfn.XLOOKUP('% Approved '!I$4,'Applications Received'!$B$4:$U$4,'Applications Received'!$B$6:$U$56))</f>
        <v>0.46042860173986844</v>
      </c>
      <c r="J29" s="79" cm="1">
        <f t="array" ref="J29">_xlfn.XLOOKUP('% Approved '!$A29,'Applications Approved'!$A$6:$A$56,_xlfn.XLOOKUP('% Approved '!J$4,'Applications Approved'!$B$4:$U$4,'Applications Approved'!$B$6:$U$56))/_xlfn.XLOOKUP('% Approved '!$A29,'Applications Approved'!$A$6:$A$56,_xlfn.XLOOKUP('% Approved '!J$4,'Applications Received'!$B$4:$U$4,'Applications Received'!$B$6:$U$56))</f>
        <v>0.4274108413273971</v>
      </c>
      <c r="K29" s="79" cm="1">
        <f t="array" ref="K29">_xlfn.XLOOKUP('% Approved '!$A29,'Applications Approved'!$A$6:$A$56,_xlfn.XLOOKUP('% Approved '!K$4,'Applications Approved'!$B$4:$U$4,'Applications Approved'!$B$6:$U$56))/_xlfn.XLOOKUP('% Approved '!$A29,'Applications Approved'!$A$6:$A$56,_xlfn.XLOOKUP('% Approved '!K$4,'Applications Received'!$B$4:$U$4,'Applications Received'!$B$6:$U$56))</f>
        <v>0.40416268911452458</v>
      </c>
      <c r="L29" s="79" cm="1">
        <f t="array" ref="L29">_xlfn.XLOOKUP('% Approved '!$A29,'Applications Approved'!$A$6:$A$56,_xlfn.XLOOKUP('% Approved '!L$4,'Applications Approved'!$B$4:$U$4,'Applications Approved'!$B$6:$U$56))/_xlfn.XLOOKUP('% Approved '!$A29,'Applications Approved'!$A$6:$A$56,_xlfn.XLOOKUP('% Approved '!L$4,'Applications Received'!$B$4:$U$4,'Applications Received'!$B$6:$U$56))</f>
        <v>0.4251805517783217</v>
      </c>
      <c r="M29" s="79" cm="1">
        <f t="array" ref="M29">_xlfn.XLOOKUP('% Approved '!$A29,'Applications Approved'!$A$6:$A$56,_xlfn.XLOOKUP('% Approved '!M$4,'Applications Approved'!$B$4:$U$4,'Applications Approved'!$B$6:$U$56))/_xlfn.XLOOKUP('% Approved '!$A29,'Applications Approved'!$A$6:$A$56,_xlfn.XLOOKUP('% Approved '!M$4,'Applications Received'!$B$4:$U$4,'Applications Received'!$B$6:$U$56))</f>
        <v>0.42293569489015059</v>
      </c>
      <c r="N29" s="79" cm="1">
        <f t="array" ref="N29">_xlfn.XLOOKUP('% Approved '!$A29,'Applications Approved'!$A$6:$A$56,_xlfn.XLOOKUP('% Approved '!N$4,'Applications Approved'!$B$4:$U$4,'Applications Approved'!$B$6:$U$56))/_xlfn.XLOOKUP('% Approved '!$A29,'Applications Approved'!$A$6:$A$56,_xlfn.XLOOKUP('% Approved '!N$4,'Applications Received'!$B$4:$U$4,'Applications Received'!$B$6:$U$56))</f>
        <v>0.40710833886581543</v>
      </c>
      <c r="O29" s="79" cm="1">
        <f t="array" ref="O29">_xlfn.XLOOKUP('% Approved '!$A29,'Applications Approved'!$A$6:$A$56,_xlfn.XLOOKUP('% Approved '!O$4,'Applications Approved'!$B$4:$U$4,'Applications Approved'!$B$6:$U$56))/_xlfn.XLOOKUP('% Approved '!$A29,'Applications Approved'!$A$6:$A$56,_xlfn.XLOOKUP('% Approved '!O$4,'Applications Received'!$B$4:$U$4,'Applications Received'!$B$6:$U$56))</f>
        <v>0.3833144910253829</v>
      </c>
      <c r="P29" s="79" cm="1">
        <f t="array" ref="P29">_xlfn.XLOOKUP('% Approved '!$A29,'Applications Approved'!$A$6:$A$56,_xlfn.XLOOKUP('% Approved '!P$4,'Applications Approved'!$B$4:$U$4,'Applications Approved'!$B$6:$U$56))/_xlfn.XLOOKUP('% Approved '!$A29,'Applications Approved'!$A$6:$A$56,_xlfn.XLOOKUP('% Approved '!P$4,'Applications Received'!$B$4:$U$4,'Applications Received'!$B$6:$U$56))</f>
        <v>0.36777967340970019</v>
      </c>
      <c r="Q29" s="79" cm="1">
        <f t="array" ref="Q29">_xlfn.XLOOKUP('% Approved '!$A29,'Applications Approved'!$A$6:$A$56,_xlfn.XLOOKUP('% Approved '!Q$4,'Applications Approved'!$B$4:$U$4,'Applications Approved'!$B$6:$U$56))/_xlfn.XLOOKUP('% Approved '!$A29,'Applications Approved'!$A$6:$A$56,_xlfn.XLOOKUP('% Approved '!Q$4,'Applications Received'!$B$4:$U$4,'Applications Received'!$B$6:$U$56))</f>
        <v>0.36199201315480384</v>
      </c>
      <c r="R29" s="79" cm="1">
        <f t="array" ref="R29">_xlfn.XLOOKUP('% Approved '!$A29,'Applications Approved'!$A$6:$A$56,_xlfn.XLOOKUP('% Approved '!R$4,'Applications Approved'!$B$4:$U$4,'Applications Approved'!$B$6:$U$56))/_xlfn.XLOOKUP('% Approved '!$A29,'Applications Approved'!$A$6:$A$56,_xlfn.XLOOKUP('% Approved '!R$4,'Applications Received'!$B$4:$U$4,'Applications Received'!$B$6:$U$56))</f>
        <v>0.34471256210078066</v>
      </c>
      <c r="S29" s="79" cm="1">
        <f t="array" ref="S29">_xlfn.XLOOKUP('% Approved '!$A29,'Applications Approved'!$A$6:$A$56,_xlfn.XLOOKUP('% Approved '!S$4,'Applications Approved'!$B$4:$U$4,'Applications Approved'!$B$6:$U$56))/_xlfn.XLOOKUP('% Approved '!$A29,'Applications Approved'!$A$6:$A$56,_xlfn.XLOOKUP('% Approved '!S$4,'Applications Received'!$B$4:$U$4,'Applications Received'!$B$6:$U$56))</f>
        <v>0.34712105128298981</v>
      </c>
      <c r="T29" s="79" cm="1">
        <f t="array" ref="T29">_xlfn.XLOOKUP('% Approved '!$A29,'Applications Approved'!$A$6:$A$56,_xlfn.XLOOKUP('% Approved '!T$4,'Applications Approved'!$B$4:$U$4,'Applications Approved'!$B$6:$U$56))/_xlfn.XLOOKUP('% Approved '!$A29,'Applications Approved'!$A$6:$A$56,_xlfn.XLOOKUP('% Approved '!T$4,'Applications Received'!$B$4:$U$4,'Applications Received'!$B$6:$U$56))</f>
        <v>0.34566288665914624</v>
      </c>
      <c r="U29" s="79" cm="1">
        <f t="array" ref="U29">_xlfn.XLOOKUP('% Approved '!$A29,'Applications Approved'!$A$6:$A$56,_xlfn.XLOOKUP('% Approved '!U$4,'Applications Approved'!$B$4:$U$4,'Applications Approved'!$B$6:$U$56))/_xlfn.XLOOKUP('% Approved '!$A29,'Applications Approved'!$A$6:$A$56,_xlfn.XLOOKUP('% Approved '!U$4,'Applications Received'!$B$4:$U$4,'Applications Received'!$B$6:$U$56))</f>
        <v>0.33253623644410879</v>
      </c>
      <c r="V29" s="79" cm="1">
        <f t="array" ref="V29">_xlfn.XLOOKUP('% Approved '!$A29,'Applications Approved'!$A$6:$A$56,_xlfn.XLOOKUP('% Approved '!V$4,'Applications Approved'!$B$4:$V$4,'Applications Approved'!$B$6:$V$56))/_xlfn.XLOOKUP('% Approved '!$A29,'Applications Approved'!$A$6:$A$56,_xlfn.XLOOKUP('% Approved '!V$4,'Applications Received'!$B$4:$V$4,'Applications Received'!$B$6:$V$56))</f>
        <v>0.4179784111134226</v>
      </c>
      <c r="W29" s="79">
        <f t="shared" si="0"/>
        <v>-0.58070386589014689</v>
      </c>
      <c r="X29" s="81">
        <f t="shared" si="1"/>
        <v>-0.29414519383216392</v>
      </c>
      <c r="Y29" s="81">
        <f t="shared" si="2"/>
        <v>-0.21789405688178159</v>
      </c>
      <c r="Z29" s="99" t="s">
        <v>119</v>
      </c>
    </row>
    <row r="30" spans="1:26" s="30" customFormat="1">
      <c r="A30" s="32" t="s">
        <v>42</v>
      </c>
      <c r="B30" s="79" cm="1">
        <f t="array" ref="B30">_xlfn.XLOOKUP('% Approved '!$A30,'Applications Approved'!$A$6:$A$56,_xlfn.XLOOKUP('% Approved '!B$4,'Applications Approved'!$B$4:$U$4,'Applications Approved'!$B$6:$U$56))/_xlfn.XLOOKUP('% Approved '!$A30,'Applications Received'!$A$6:$A$56,_xlfn.XLOOKUP('% Approved '!B$4,'Applications Received'!$B$4:$U$4,'Applications Received'!$B$6:$U$56))</f>
        <v>0.66446375485936426</v>
      </c>
      <c r="C30" s="79" cm="1">
        <f t="array" ref="C30">_xlfn.XLOOKUP('% Approved '!$A30,'Applications Approved'!$A$6:$A$56,_xlfn.XLOOKUP('% Approved '!C$4,'Applications Approved'!$B$4:$U$4,'Applications Approved'!$B$6:$U$56))/_xlfn.XLOOKUP('% Approved '!$A30,'Applications Approved'!$A$6:$A$56,_xlfn.XLOOKUP('% Approved '!C$4,'Applications Received'!$B$4:$U$4,'Applications Received'!$B$6:$U$56))</f>
        <v>0.57883038246340157</v>
      </c>
      <c r="D30" s="79" cm="1">
        <f t="array" ref="D30">_xlfn.XLOOKUP('% Approved '!$A30,'Applications Approved'!$A$6:$A$56,_xlfn.XLOOKUP('% Approved '!D$4,'Applications Approved'!$B$4:$U$4,'Applications Approved'!$B$6:$U$56))/_xlfn.XLOOKUP('% Approved '!$A30,'Applications Approved'!$A$6:$A$56,_xlfn.XLOOKUP('% Approved '!D$4,'Applications Received'!$B$4:$U$4,'Applications Received'!$B$6:$U$56))</f>
        <v>0.47900673447329767</v>
      </c>
      <c r="E30" s="79" cm="1">
        <f t="array" ref="E30">_xlfn.XLOOKUP('% Approved '!$A30,'Applications Approved'!$A$6:$A$56,_xlfn.XLOOKUP('% Approved '!E$4,'Applications Approved'!$B$4:$U$4,'Applications Approved'!$B$6:$U$56))/_xlfn.XLOOKUP('% Approved '!$A30,'Applications Approved'!$A$6:$A$56,_xlfn.XLOOKUP('% Approved '!E$4,'Applications Received'!$B$4:$U$4,'Applications Received'!$B$6:$U$56))</f>
        <v>0.47386636145628946</v>
      </c>
      <c r="F30" s="79" cm="1">
        <f t="array" ref="F30">_xlfn.XLOOKUP('% Approved '!$A30,'Applications Approved'!$A$6:$A$56,_xlfn.XLOOKUP('% Approved '!F$4,'Applications Approved'!$B$4:$U$4,'Applications Approved'!$B$6:$U$56))/_xlfn.XLOOKUP('% Approved '!$A30,'Applications Approved'!$A$6:$A$56,_xlfn.XLOOKUP('% Approved '!F$4,'Applications Received'!$B$4:$U$4,'Applications Received'!$B$6:$U$56))</f>
        <v>0.47643455052772049</v>
      </c>
      <c r="G30" s="79" cm="1">
        <f t="array" ref="G30">_xlfn.XLOOKUP('% Approved '!$A30,'Applications Approved'!$A$6:$A$56,_xlfn.XLOOKUP('% Approved '!G$4,'Applications Approved'!$B$4:$U$4,'Applications Approved'!$B$6:$U$56))/_xlfn.XLOOKUP('% Approved '!$A30,'Applications Approved'!$A$6:$A$56,_xlfn.XLOOKUP('% Approved '!G$4,'Applications Received'!$B$4:$U$4,'Applications Received'!$B$6:$U$56))</f>
        <v>0.41221473029045647</v>
      </c>
      <c r="H30" s="79" cm="1">
        <f t="array" ref="H30">_xlfn.XLOOKUP('% Approved '!$A30,'Applications Approved'!$A$6:$A$56,_xlfn.XLOOKUP('% Approved '!H$4,'Applications Approved'!$B$4:$U$4,'Applications Approved'!$B$6:$U$56))/_xlfn.XLOOKUP('% Approved '!$A30,'Applications Approved'!$A$6:$A$56,_xlfn.XLOOKUP('% Approved '!H$4,'Applications Received'!$B$4:$U$4,'Applications Received'!$B$6:$U$56))</f>
        <v>0.3737111569366422</v>
      </c>
      <c r="I30" s="79" cm="1">
        <f t="array" ref="I30">_xlfn.XLOOKUP('% Approved '!$A30,'Applications Approved'!$A$6:$A$56,_xlfn.XLOOKUP('% Approved '!I$4,'Applications Approved'!$B$4:$U$4,'Applications Approved'!$B$6:$U$56))/_xlfn.XLOOKUP('% Approved '!$A30,'Applications Approved'!$A$6:$A$56,_xlfn.XLOOKUP('% Approved '!I$4,'Applications Received'!$B$4:$U$4,'Applications Received'!$B$6:$U$56))</f>
        <v>0.39189678041721931</v>
      </c>
      <c r="J30" s="79" cm="1">
        <f t="array" ref="J30">_xlfn.XLOOKUP('% Approved '!$A30,'Applications Approved'!$A$6:$A$56,_xlfn.XLOOKUP('% Approved '!J$4,'Applications Approved'!$B$4:$U$4,'Applications Approved'!$B$6:$U$56))/_xlfn.XLOOKUP('% Approved '!$A30,'Applications Approved'!$A$6:$A$56,_xlfn.XLOOKUP('% Approved '!J$4,'Applications Received'!$B$4:$U$4,'Applications Received'!$B$6:$U$56))</f>
        <v>0.39585676450313828</v>
      </c>
      <c r="K30" s="79" cm="1">
        <f t="array" ref="K30">_xlfn.XLOOKUP('% Approved '!$A30,'Applications Approved'!$A$6:$A$56,_xlfn.XLOOKUP('% Approved '!K$4,'Applications Approved'!$B$4:$U$4,'Applications Approved'!$B$6:$U$56))/_xlfn.XLOOKUP('% Approved '!$A30,'Applications Approved'!$A$6:$A$56,_xlfn.XLOOKUP('% Approved '!K$4,'Applications Received'!$B$4:$U$4,'Applications Received'!$B$6:$U$56))</f>
        <v>0.39531362901283418</v>
      </c>
      <c r="L30" s="79" cm="1">
        <f t="array" ref="L30">_xlfn.XLOOKUP('% Approved '!$A30,'Applications Approved'!$A$6:$A$56,_xlfn.XLOOKUP('% Approved '!L$4,'Applications Approved'!$B$4:$U$4,'Applications Approved'!$B$6:$U$56))/_xlfn.XLOOKUP('% Approved '!$A30,'Applications Approved'!$A$6:$A$56,_xlfn.XLOOKUP('% Approved '!L$4,'Applications Received'!$B$4:$U$4,'Applications Received'!$B$6:$U$56))</f>
        <v>0.20931294225062769</v>
      </c>
      <c r="M30" s="79" cm="1">
        <f t="array" ref="M30">_xlfn.XLOOKUP('% Approved '!$A30,'Applications Approved'!$A$6:$A$56,_xlfn.XLOOKUP('% Approved '!M$4,'Applications Approved'!$B$4:$U$4,'Applications Approved'!$B$6:$U$56))/_xlfn.XLOOKUP('% Approved '!$A30,'Applications Approved'!$A$6:$A$56,_xlfn.XLOOKUP('% Approved '!M$4,'Applications Received'!$B$4:$U$4,'Applications Received'!$B$6:$U$56))</f>
        <v>3.0978292163298209E-2</v>
      </c>
      <c r="N30" s="79" cm="1">
        <f t="array" ref="N30">_xlfn.XLOOKUP('% Approved '!$A30,'Applications Approved'!$A$6:$A$56,_xlfn.XLOOKUP('% Approved '!N$4,'Applications Approved'!$B$4:$U$4,'Applications Approved'!$B$6:$U$56))/_xlfn.XLOOKUP('% Approved '!$A30,'Applications Approved'!$A$6:$A$56,_xlfn.XLOOKUP('% Approved '!N$4,'Applications Received'!$B$4:$U$4,'Applications Received'!$B$6:$U$56))</f>
        <v>2.6019957054439814E-2</v>
      </c>
      <c r="O30" s="79" cm="1">
        <f t="array" ref="O30">_xlfn.XLOOKUP('% Approved '!$A30,'Applications Approved'!$A$6:$A$56,_xlfn.XLOOKUP('% Approved '!O$4,'Applications Approved'!$B$4:$U$4,'Applications Approved'!$B$6:$U$56))/_xlfn.XLOOKUP('% Approved '!$A30,'Applications Approved'!$A$6:$A$56,_xlfn.XLOOKUP('% Approved '!O$4,'Applications Received'!$B$4:$U$4,'Applications Received'!$B$6:$U$56))</f>
        <v>2.1511232130701156E-2</v>
      </c>
      <c r="P30" s="79" cm="1">
        <f t="array" ref="P30">_xlfn.XLOOKUP('% Approved '!$A30,'Applications Approved'!$A$6:$A$56,_xlfn.XLOOKUP('% Approved '!P$4,'Applications Approved'!$B$4:$U$4,'Applications Approved'!$B$6:$U$56))/_xlfn.XLOOKUP('% Approved '!$A30,'Applications Approved'!$A$6:$A$56,_xlfn.XLOOKUP('% Approved '!P$4,'Applications Received'!$B$4:$U$4,'Applications Received'!$B$6:$U$56))</f>
        <v>1.8601573413719576E-2</v>
      </c>
      <c r="Q30" s="79" cm="1">
        <f t="array" ref="Q30">_xlfn.XLOOKUP('% Approved '!$A30,'Applications Approved'!$A$6:$A$56,_xlfn.XLOOKUP('% Approved '!Q$4,'Applications Approved'!$B$4:$U$4,'Applications Approved'!$B$6:$U$56))/_xlfn.XLOOKUP('% Approved '!$A30,'Applications Approved'!$A$6:$A$56,_xlfn.XLOOKUP('% Approved '!Q$4,'Applications Received'!$B$4:$U$4,'Applications Received'!$B$6:$U$56))</f>
        <v>1.287375415282392E-2</v>
      </c>
      <c r="R30" s="79" cm="1">
        <f t="array" ref="R30">_xlfn.XLOOKUP('% Approved '!$A30,'Applications Approved'!$A$6:$A$56,_xlfn.XLOOKUP('% Approved '!R$4,'Applications Approved'!$B$4:$U$4,'Applications Approved'!$B$6:$U$56))/_xlfn.XLOOKUP('% Approved '!$A30,'Applications Approved'!$A$6:$A$56,_xlfn.XLOOKUP('% Approved '!R$4,'Applications Received'!$B$4:$U$4,'Applications Received'!$B$6:$U$56))</f>
        <v>1.4318341531974702E-2</v>
      </c>
      <c r="S30" s="79" cm="1">
        <f t="array" ref="S30">_xlfn.XLOOKUP('% Approved '!$A30,'Applications Approved'!$A$6:$A$56,_xlfn.XLOOKUP('% Approved '!S$4,'Applications Approved'!$B$4:$U$4,'Applications Approved'!$B$6:$U$56))/_xlfn.XLOOKUP('% Approved '!$A30,'Applications Approved'!$A$6:$A$56,_xlfn.XLOOKUP('% Approved '!S$4,'Applications Received'!$B$4:$U$4,'Applications Received'!$B$6:$U$56))</f>
        <v>0.19788095980056092</v>
      </c>
      <c r="T30" s="79" cm="1">
        <f t="array" ref="T30">_xlfn.XLOOKUP('% Approved '!$A30,'Applications Approved'!$A$6:$A$56,_xlfn.XLOOKUP('% Approved '!T$4,'Applications Approved'!$B$4:$U$4,'Applications Approved'!$B$6:$U$56))/_xlfn.XLOOKUP('% Approved '!$A30,'Applications Approved'!$A$6:$A$56,_xlfn.XLOOKUP('% Approved '!T$4,'Applications Received'!$B$4:$U$4,'Applications Received'!$B$6:$U$56))</f>
        <v>0.22291822309062698</v>
      </c>
      <c r="U30" s="79" cm="1">
        <f t="array" ref="U30">_xlfn.XLOOKUP('% Approved '!$A30,'Applications Approved'!$A$6:$A$56,_xlfn.XLOOKUP('% Approved '!U$4,'Applications Approved'!$B$4:$U$4,'Applications Approved'!$B$6:$U$56))/_xlfn.XLOOKUP('% Approved '!$A30,'Applications Approved'!$A$6:$A$56,_xlfn.XLOOKUP('% Approved '!U$4,'Applications Received'!$B$4:$U$4,'Applications Received'!$B$6:$U$56))</f>
        <v>0.19518555667001003</v>
      </c>
      <c r="V30" s="79" cm="1">
        <f t="array" ref="V30">_xlfn.XLOOKUP('% Approved '!$A30,'Applications Approved'!$A$6:$A$56,_xlfn.XLOOKUP('% Approved '!V$4,'Applications Approved'!$B$4:$V$4,'Applications Approved'!$B$6:$V$56))/_xlfn.XLOOKUP('% Approved '!$A30,'Applications Approved'!$A$6:$A$56,_xlfn.XLOOKUP('% Approved '!V$4,'Applications Received'!$B$4:$V$4,'Applications Received'!$B$6:$V$56))</f>
        <v>8.3192261185006056E-2</v>
      </c>
      <c r="W30" s="79">
        <f t="shared" si="0"/>
        <v>-0.70625101031835569</v>
      </c>
      <c r="X30" s="81">
        <f t="shared" si="1"/>
        <v>-0.47771011636374244</v>
      </c>
      <c r="Y30" s="81">
        <f t="shared" si="2"/>
        <v>-6.74940853093631E-2</v>
      </c>
      <c r="Z30" s="99" t="s">
        <v>119</v>
      </c>
    </row>
    <row r="31" spans="1:26" s="30" customFormat="1">
      <c r="A31" s="32" t="s">
        <v>45</v>
      </c>
      <c r="B31" s="79" cm="1">
        <f t="array" ref="B31">_xlfn.XLOOKUP('% Approved '!$A31,'Applications Approved'!$A$6:$A$56,_xlfn.XLOOKUP('% Approved '!B$4,'Applications Approved'!$B$4:$U$4,'Applications Approved'!$B$6:$U$56))/_xlfn.XLOOKUP('% Approved '!$A31,'Applications Received'!$A$6:$A$56,_xlfn.XLOOKUP('% Approved '!B$4,'Applications Received'!$B$4:$U$4,'Applications Received'!$B$6:$U$56))</f>
        <v>0.62136732851985554</v>
      </c>
      <c r="C31" s="79" cm="1">
        <f t="array" ref="C31">_xlfn.XLOOKUP('% Approved '!$A31,'Applications Approved'!$A$6:$A$56,_xlfn.XLOOKUP('% Approved '!C$4,'Applications Approved'!$B$4:$U$4,'Applications Approved'!$B$6:$U$56))/_xlfn.XLOOKUP('% Approved '!$A31,'Applications Approved'!$A$6:$A$56,_xlfn.XLOOKUP('% Approved '!C$4,'Applications Received'!$B$4:$U$4,'Applications Received'!$B$6:$U$56))</f>
        <v>0.61000604173444262</v>
      </c>
      <c r="D31" s="79" cm="1">
        <f t="array" ref="D31">_xlfn.XLOOKUP('% Approved '!$A31,'Applications Approved'!$A$6:$A$56,_xlfn.XLOOKUP('% Approved '!D$4,'Applications Approved'!$B$4:$U$4,'Applications Approved'!$B$6:$U$56))/_xlfn.XLOOKUP('% Approved '!$A31,'Applications Approved'!$A$6:$A$56,_xlfn.XLOOKUP('% Approved '!D$4,'Applications Received'!$B$4:$U$4,'Applications Received'!$B$6:$U$56))</f>
        <v>0.62707442970527838</v>
      </c>
      <c r="E31" s="79" cm="1">
        <f t="array" ref="E31">_xlfn.XLOOKUP('% Approved '!$A31,'Applications Approved'!$A$6:$A$56,_xlfn.XLOOKUP('% Approved '!E$4,'Applications Approved'!$B$4:$U$4,'Applications Approved'!$B$6:$U$56))/_xlfn.XLOOKUP('% Approved '!$A31,'Applications Approved'!$A$6:$A$56,_xlfn.XLOOKUP('% Approved '!E$4,'Applications Received'!$B$4:$U$4,'Applications Received'!$B$6:$U$56))</f>
        <v>0.64646934612218609</v>
      </c>
      <c r="F31" s="79" cm="1">
        <f t="array" ref="F31">_xlfn.XLOOKUP('% Approved '!$A31,'Applications Approved'!$A$6:$A$56,_xlfn.XLOOKUP('% Approved '!F$4,'Applications Approved'!$B$4:$U$4,'Applications Approved'!$B$6:$U$56))/_xlfn.XLOOKUP('% Approved '!$A31,'Applications Approved'!$A$6:$A$56,_xlfn.XLOOKUP('% Approved '!F$4,'Applications Received'!$B$4:$U$4,'Applications Received'!$B$6:$U$56))</f>
        <v>0.55896183758364981</v>
      </c>
      <c r="G31" s="79" cm="1">
        <f t="array" ref="G31">_xlfn.XLOOKUP('% Approved '!$A31,'Applications Approved'!$A$6:$A$56,_xlfn.XLOOKUP('% Approved '!G$4,'Applications Approved'!$B$4:$U$4,'Applications Approved'!$B$6:$U$56))/_xlfn.XLOOKUP('% Approved '!$A31,'Applications Approved'!$A$6:$A$56,_xlfn.XLOOKUP('% Approved '!G$4,'Applications Received'!$B$4:$U$4,'Applications Received'!$B$6:$U$56))</f>
        <v>0.60660025385591754</v>
      </c>
      <c r="H31" s="79" cm="1">
        <f t="array" ref="H31">_xlfn.XLOOKUP('% Approved '!$A31,'Applications Approved'!$A$6:$A$56,_xlfn.XLOOKUP('% Approved '!H$4,'Applications Approved'!$B$4:$U$4,'Applications Approved'!$B$6:$U$56))/_xlfn.XLOOKUP('% Approved '!$A31,'Applications Approved'!$A$6:$A$56,_xlfn.XLOOKUP('% Approved '!H$4,'Applications Received'!$B$4:$U$4,'Applications Received'!$B$6:$U$56))</f>
        <v>0.61079807565572686</v>
      </c>
      <c r="I31" s="79" cm="1">
        <f t="array" ref="I31">_xlfn.XLOOKUP('% Approved '!$A31,'Applications Approved'!$A$6:$A$56,_xlfn.XLOOKUP('% Approved '!I$4,'Applications Approved'!$B$4:$U$4,'Applications Approved'!$B$6:$U$56))/_xlfn.XLOOKUP('% Approved '!$A31,'Applications Approved'!$A$6:$A$56,_xlfn.XLOOKUP('% Approved '!I$4,'Applications Received'!$B$4:$U$4,'Applications Received'!$B$6:$U$56))</f>
        <v>0.64641821266349253</v>
      </c>
      <c r="J31" s="79" cm="1">
        <f t="array" ref="J31">_xlfn.XLOOKUP('% Approved '!$A31,'Applications Approved'!$A$6:$A$56,_xlfn.XLOOKUP('% Approved '!J$4,'Applications Approved'!$B$4:$U$4,'Applications Approved'!$B$6:$U$56))/_xlfn.XLOOKUP('% Approved '!$A31,'Applications Approved'!$A$6:$A$56,_xlfn.XLOOKUP('% Approved '!J$4,'Applications Received'!$B$4:$U$4,'Applications Received'!$B$6:$U$56))</f>
        <v>0.55158126869037882</v>
      </c>
      <c r="K31" s="79" cm="1">
        <f t="array" ref="K31">_xlfn.XLOOKUP('% Approved '!$A31,'Applications Approved'!$A$6:$A$56,_xlfn.XLOOKUP('% Approved '!K$4,'Applications Approved'!$B$4:$U$4,'Applications Approved'!$B$6:$U$56))/_xlfn.XLOOKUP('% Approved '!$A31,'Applications Approved'!$A$6:$A$56,_xlfn.XLOOKUP('% Approved '!K$4,'Applications Received'!$B$4:$U$4,'Applications Received'!$B$6:$U$56))</f>
        <v>0.56437693620787766</v>
      </c>
      <c r="L31" s="79" cm="1">
        <f t="array" ref="L31">_xlfn.XLOOKUP('% Approved '!$A31,'Applications Approved'!$A$6:$A$56,_xlfn.XLOOKUP('% Approved '!L$4,'Applications Approved'!$B$4:$U$4,'Applications Approved'!$B$6:$U$56))/_xlfn.XLOOKUP('% Approved '!$A31,'Applications Approved'!$A$6:$A$56,_xlfn.XLOOKUP('% Approved '!L$4,'Applications Received'!$B$4:$U$4,'Applications Received'!$B$6:$U$56))</f>
        <v>0.5991614856753803</v>
      </c>
      <c r="M31" s="79" cm="1">
        <f t="array" ref="M31">_xlfn.XLOOKUP('% Approved '!$A31,'Applications Approved'!$A$6:$A$56,_xlfn.XLOOKUP('% Approved '!M$4,'Applications Approved'!$B$4:$U$4,'Applications Approved'!$B$6:$U$56))/_xlfn.XLOOKUP('% Approved '!$A31,'Applications Approved'!$A$6:$A$56,_xlfn.XLOOKUP('% Approved '!M$4,'Applications Received'!$B$4:$U$4,'Applications Received'!$B$6:$U$56))</f>
        <v>0.65841714389784889</v>
      </c>
      <c r="N31" s="79" cm="1">
        <f t="array" ref="N31">_xlfn.XLOOKUP('% Approved '!$A31,'Applications Approved'!$A$6:$A$56,_xlfn.XLOOKUP('% Approved '!N$4,'Applications Approved'!$B$4:$U$4,'Applications Approved'!$B$6:$U$56))/_xlfn.XLOOKUP('% Approved '!$A31,'Applications Approved'!$A$6:$A$56,_xlfn.XLOOKUP('% Approved '!N$4,'Applications Received'!$B$4:$U$4,'Applications Received'!$B$6:$U$56))</f>
        <v>0.64683459314288183</v>
      </c>
      <c r="O31" s="79" cm="1">
        <f t="array" ref="O31">_xlfn.XLOOKUP('% Approved '!$A31,'Applications Approved'!$A$6:$A$56,_xlfn.XLOOKUP('% Approved '!O$4,'Applications Approved'!$B$4:$U$4,'Applications Approved'!$B$6:$U$56))/_xlfn.XLOOKUP('% Approved '!$A31,'Applications Approved'!$A$6:$A$56,_xlfn.XLOOKUP('% Approved '!O$4,'Applications Received'!$B$4:$U$4,'Applications Received'!$B$6:$U$56))</f>
        <v>0.63706849249707753</v>
      </c>
      <c r="P31" s="79" cm="1">
        <f t="array" ref="P31">_xlfn.XLOOKUP('% Approved '!$A31,'Applications Approved'!$A$6:$A$56,_xlfn.XLOOKUP('% Approved '!P$4,'Applications Approved'!$B$4:$U$4,'Applications Approved'!$B$6:$U$56))/_xlfn.XLOOKUP('% Approved '!$A31,'Applications Approved'!$A$6:$A$56,_xlfn.XLOOKUP('% Approved '!P$4,'Applications Received'!$B$4:$U$4,'Applications Received'!$B$6:$U$56))</f>
        <v>0.62902083038118184</v>
      </c>
      <c r="Q31" s="79" cm="1">
        <f t="array" ref="Q31">_xlfn.XLOOKUP('% Approved '!$A31,'Applications Approved'!$A$6:$A$56,_xlfn.XLOOKUP('% Approved '!Q$4,'Applications Approved'!$B$4:$U$4,'Applications Approved'!$B$6:$U$56))/_xlfn.XLOOKUP('% Approved '!$A31,'Applications Approved'!$A$6:$A$56,_xlfn.XLOOKUP('% Approved '!Q$4,'Applications Received'!$B$4:$U$4,'Applications Received'!$B$6:$U$56))</f>
        <v>0.68026512013256002</v>
      </c>
      <c r="R31" s="79" cm="1">
        <f t="array" ref="R31">_xlfn.XLOOKUP('% Approved '!$A31,'Applications Approved'!$A$6:$A$56,_xlfn.XLOOKUP('% Approved '!R$4,'Applications Approved'!$B$4:$U$4,'Applications Approved'!$B$6:$U$56))/_xlfn.XLOOKUP('% Approved '!$A31,'Applications Approved'!$A$6:$A$56,_xlfn.XLOOKUP('% Approved '!R$4,'Applications Received'!$B$4:$U$4,'Applications Received'!$B$6:$U$56))</f>
        <v>0.52717168326433173</v>
      </c>
      <c r="S31" s="79" cm="1">
        <f t="array" ref="S31">_xlfn.XLOOKUP('% Approved '!$A31,'Applications Approved'!$A$6:$A$56,_xlfn.XLOOKUP('% Approved '!S$4,'Applications Approved'!$B$4:$U$4,'Applications Approved'!$B$6:$U$56))/_xlfn.XLOOKUP('% Approved '!$A31,'Applications Approved'!$A$6:$A$56,_xlfn.XLOOKUP('% Approved '!S$4,'Applications Received'!$B$4:$U$4,'Applications Received'!$B$6:$U$56))</f>
        <v>0.42236685246641109</v>
      </c>
      <c r="T31" s="79" cm="1">
        <f t="array" ref="T31">_xlfn.XLOOKUP('% Approved '!$A31,'Applications Approved'!$A$6:$A$56,_xlfn.XLOOKUP('% Approved '!T$4,'Applications Approved'!$B$4:$U$4,'Applications Approved'!$B$6:$U$56))/_xlfn.XLOOKUP('% Approved '!$A31,'Applications Approved'!$A$6:$A$56,_xlfn.XLOOKUP('% Approved '!T$4,'Applications Received'!$B$4:$U$4,'Applications Received'!$B$6:$U$56))</f>
        <v>0.34157798868756589</v>
      </c>
      <c r="U31" s="79" cm="1">
        <f t="array" ref="U31">_xlfn.XLOOKUP('% Approved '!$A31,'Applications Approved'!$A$6:$A$56,_xlfn.XLOOKUP('% Approved '!U$4,'Applications Approved'!$B$4:$U$4,'Applications Approved'!$B$6:$U$56))/_xlfn.XLOOKUP('% Approved '!$A31,'Applications Approved'!$A$6:$A$56,_xlfn.XLOOKUP('% Approved '!U$4,'Applications Received'!$B$4:$U$4,'Applications Received'!$B$6:$U$56))</f>
        <v>0.34418876755070205</v>
      </c>
      <c r="V31" s="79" cm="1">
        <f t="array" ref="V31">_xlfn.XLOOKUP('% Approved '!$A31,'Applications Approved'!$A$6:$A$56,_xlfn.XLOOKUP('% Approved '!V$4,'Applications Approved'!$B$4:$V$4,'Applications Approved'!$B$6:$V$56))/_xlfn.XLOOKUP('% Approved '!$A31,'Applications Approved'!$A$6:$A$56,_xlfn.XLOOKUP('% Approved '!V$4,'Applications Received'!$B$4:$V$4,'Applications Received'!$B$6:$V$56))</f>
        <v>0.26943465513667192</v>
      </c>
      <c r="W31" s="79">
        <f t="shared" si="0"/>
        <v>-0.44607842776255069</v>
      </c>
      <c r="X31" s="81">
        <f t="shared" si="1"/>
        <v>-0.43649336618947987</v>
      </c>
      <c r="Y31" s="81">
        <f t="shared" si="2"/>
        <v>-0.4255492454380152</v>
      </c>
      <c r="Z31" s="99" t="s">
        <v>119</v>
      </c>
    </row>
    <row r="32" spans="1:26" s="30" customFormat="1">
      <c r="A32" s="32" t="s">
        <v>46</v>
      </c>
      <c r="B32" s="79" cm="1">
        <f t="array" ref="B32">_xlfn.XLOOKUP('% Approved '!$A32,'Applications Approved'!$A$6:$A$56,_xlfn.XLOOKUP('% Approved '!B$4,'Applications Approved'!$B$4:$U$4,'Applications Approved'!$B$6:$U$56))/_xlfn.XLOOKUP('% Approved '!$A32,'Applications Received'!$A$6:$A$56,_xlfn.XLOOKUP('% Approved '!B$4,'Applications Received'!$B$4:$U$4,'Applications Received'!$B$6:$U$56))</f>
        <v>0.95972859428008928</v>
      </c>
      <c r="C32" s="79" cm="1">
        <f t="array" ref="C32">_xlfn.XLOOKUP('% Approved '!$A32,'Applications Approved'!$A$6:$A$56,_xlfn.XLOOKUP('% Approved '!C$4,'Applications Approved'!$B$4:$U$4,'Applications Approved'!$B$6:$U$56))/_xlfn.XLOOKUP('% Approved '!$A32,'Applications Approved'!$A$6:$A$56,_xlfn.XLOOKUP('% Approved '!C$4,'Applications Received'!$B$4:$U$4,'Applications Received'!$B$6:$U$56))</f>
        <v>0.94891783567134269</v>
      </c>
      <c r="D32" s="79" cm="1">
        <f t="array" ref="D32">_xlfn.XLOOKUP('% Approved '!$A32,'Applications Approved'!$A$6:$A$56,_xlfn.XLOOKUP('% Approved '!D$4,'Applications Approved'!$B$4:$U$4,'Applications Approved'!$B$6:$U$56))/_xlfn.XLOOKUP('% Approved '!$A32,'Applications Approved'!$A$6:$A$56,_xlfn.XLOOKUP('% Approved '!D$4,'Applications Received'!$B$4:$U$4,'Applications Received'!$B$6:$U$56))</f>
        <v>0.74200449245908651</v>
      </c>
      <c r="E32" s="79" cm="1">
        <f t="array" ref="E32">_xlfn.XLOOKUP('% Approved '!$A32,'Applications Approved'!$A$6:$A$56,_xlfn.XLOOKUP('% Approved '!E$4,'Applications Approved'!$B$4:$U$4,'Applications Approved'!$B$6:$U$56))/_xlfn.XLOOKUP('% Approved '!$A32,'Applications Approved'!$A$6:$A$56,_xlfn.XLOOKUP('% Approved '!E$4,'Applications Received'!$B$4:$U$4,'Applications Received'!$B$6:$U$56))</f>
        <v>0.74341001085990721</v>
      </c>
      <c r="F32" s="79" cm="1">
        <f t="array" ref="F32">_xlfn.XLOOKUP('% Approved '!$A32,'Applications Approved'!$A$6:$A$56,_xlfn.XLOOKUP('% Approved '!F$4,'Applications Approved'!$B$4:$U$4,'Applications Approved'!$B$6:$U$56))/_xlfn.XLOOKUP('% Approved '!$A32,'Applications Approved'!$A$6:$A$56,_xlfn.XLOOKUP('% Approved '!F$4,'Applications Received'!$B$4:$U$4,'Applications Received'!$B$6:$U$56))</f>
        <v>0.74470018170805574</v>
      </c>
      <c r="G32" s="79" cm="1">
        <f t="array" ref="G32">_xlfn.XLOOKUP('% Approved '!$A32,'Applications Approved'!$A$6:$A$56,_xlfn.XLOOKUP('% Approved '!G$4,'Applications Approved'!$B$4:$U$4,'Applications Approved'!$B$6:$U$56))/_xlfn.XLOOKUP('% Approved '!$A32,'Applications Approved'!$A$6:$A$56,_xlfn.XLOOKUP('% Approved '!G$4,'Applications Received'!$B$4:$U$4,'Applications Received'!$B$6:$U$56))</f>
        <v>0.71550005247140303</v>
      </c>
      <c r="H32" s="79" cm="1">
        <f t="array" ref="H32">_xlfn.XLOOKUP('% Approved '!$A32,'Applications Approved'!$A$6:$A$56,_xlfn.XLOOKUP('% Approved '!H$4,'Applications Approved'!$B$4:$U$4,'Applications Approved'!$B$6:$U$56))/_xlfn.XLOOKUP('% Approved '!$A32,'Applications Approved'!$A$6:$A$56,_xlfn.XLOOKUP('% Approved '!H$4,'Applications Received'!$B$4:$U$4,'Applications Received'!$B$6:$U$56))</f>
        <v>0.66463675213675211</v>
      </c>
      <c r="I32" s="79" cm="1">
        <f t="array" ref="I32">_xlfn.XLOOKUP('% Approved '!$A32,'Applications Approved'!$A$6:$A$56,_xlfn.XLOOKUP('% Approved '!I$4,'Applications Approved'!$B$4:$U$4,'Applications Approved'!$B$6:$U$56))/_xlfn.XLOOKUP('% Approved '!$A32,'Applications Approved'!$A$6:$A$56,_xlfn.XLOOKUP('% Approved '!I$4,'Applications Received'!$B$4:$U$4,'Applications Received'!$B$6:$U$56))</f>
        <v>0.67220085037456978</v>
      </c>
      <c r="J32" s="79" cm="1">
        <f t="array" ref="J32">_xlfn.XLOOKUP('% Approved '!$A32,'Applications Approved'!$A$6:$A$56,_xlfn.XLOOKUP('% Approved '!J$4,'Applications Approved'!$B$4:$U$4,'Applications Approved'!$B$6:$U$56))/_xlfn.XLOOKUP('% Approved '!$A32,'Applications Approved'!$A$6:$A$56,_xlfn.XLOOKUP('% Approved '!J$4,'Applications Received'!$B$4:$U$4,'Applications Received'!$B$6:$U$56))</f>
        <v>0.62512005122185477</v>
      </c>
      <c r="K32" s="79" cm="1">
        <f t="array" ref="K32">_xlfn.XLOOKUP('% Approved '!$A32,'Applications Approved'!$A$6:$A$56,_xlfn.XLOOKUP('% Approved '!K$4,'Applications Approved'!$B$4:$U$4,'Applications Approved'!$B$6:$U$56))/_xlfn.XLOOKUP('% Approved '!$A32,'Applications Approved'!$A$6:$A$56,_xlfn.XLOOKUP('% Approved '!K$4,'Applications Received'!$B$4:$U$4,'Applications Received'!$B$6:$U$56))</f>
        <v>0.58189440063878628</v>
      </c>
      <c r="L32" s="79" cm="1">
        <f t="array" ref="L32">_xlfn.XLOOKUP('% Approved '!$A32,'Applications Approved'!$A$6:$A$56,_xlfn.XLOOKUP('% Approved '!L$4,'Applications Approved'!$B$4:$U$4,'Applications Approved'!$B$6:$U$56))/_xlfn.XLOOKUP('% Approved '!$A32,'Applications Approved'!$A$6:$A$56,_xlfn.XLOOKUP('% Approved '!L$4,'Applications Received'!$B$4:$U$4,'Applications Received'!$B$6:$U$56))</f>
        <v>0.60527750517936973</v>
      </c>
      <c r="M32" s="79" cm="1">
        <f t="array" ref="M32">_xlfn.XLOOKUP('% Approved '!$A32,'Applications Approved'!$A$6:$A$56,_xlfn.XLOOKUP('% Approved '!M$4,'Applications Approved'!$B$4:$U$4,'Applications Approved'!$B$6:$U$56))/_xlfn.XLOOKUP('% Approved '!$A32,'Applications Approved'!$A$6:$A$56,_xlfn.XLOOKUP('% Approved '!M$4,'Applications Received'!$B$4:$U$4,'Applications Received'!$B$6:$U$56))</f>
        <v>0.55827001753360606</v>
      </c>
      <c r="N32" s="79" cm="1">
        <f t="array" ref="N32">_xlfn.XLOOKUP('% Approved '!$A32,'Applications Approved'!$A$6:$A$56,_xlfn.XLOOKUP('% Approved '!N$4,'Applications Approved'!$B$4:$U$4,'Applications Approved'!$B$6:$U$56))/_xlfn.XLOOKUP('% Approved '!$A32,'Applications Approved'!$A$6:$A$56,_xlfn.XLOOKUP('% Approved '!N$4,'Applications Received'!$B$4:$U$4,'Applications Received'!$B$6:$U$56))</f>
        <v>0.52561895935389913</v>
      </c>
      <c r="O32" s="79" cm="1">
        <f t="array" ref="O32">_xlfn.XLOOKUP('% Approved '!$A32,'Applications Approved'!$A$6:$A$56,_xlfn.XLOOKUP('% Approved '!O$4,'Applications Approved'!$B$4:$U$4,'Applications Approved'!$B$6:$U$56))/_xlfn.XLOOKUP('% Approved '!$A32,'Applications Approved'!$A$6:$A$56,_xlfn.XLOOKUP('% Approved '!O$4,'Applications Received'!$B$4:$U$4,'Applications Received'!$B$6:$U$56))</f>
        <v>0.46839591722071355</v>
      </c>
      <c r="P32" s="79" cm="1">
        <f t="array" ref="P32">_xlfn.XLOOKUP('% Approved '!$A32,'Applications Approved'!$A$6:$A$56,_xlfn.XLOOKUP('% Approved '!P$4,'Applications Approved'!$B$4:$U$4,'Applications Approved'!$B$6:$U$56))/_xlfn.XLOOKUP('% Approved '!$A32,'Applications Approved'!$A$6:$A$56,_xlfn.XLOOKUP('% Approved '!P$4,'Applications Received'!$B$4:$U$4,'Applications Received'!$B$6:$U$56))</f>
        <v>0.45661216987520559</v>
      </c>
      <c r="Q32" s="79" cm="1">
        <f t="array" ref="Q32">_xlfn.XLOOKUP('% Approved '!$A32,'Applications Approved'!$A$6:$A$56,_xlfn.XLOOKUP('% Approved '!Q$4,'Applications Approved'!$B$4:$U$4,'Applications Approved'!$B$6:$U$56))/_xlfn.XLOOKUP('% Approved '!$A32,'Applications Approved'!$A$6:$A$56,_xlfn.XLOOKUP('% Approved '!Q$4,'Applications Received'!$B$4:$U$4,'Applications Received'!$B$6:$U$56))</f>
        <v>0.44539163574365659</v>
      </c>
      <c r="R32" s="79" cm="1">
        <f t="array" ref="R32">_xlfn.XLOOKUP('% Approved '!$A32,'Applications Approved'!$A$6:$A$56,_xlfn.XLOOKUP('% Approved '!R$4,'Applications Approved'!$B$4:$U$4,'Applications Approved'!$B$6:$U$56))/_xlfn.XLOOKUP('% Approved '!$A32,'Applications Approved'!$A$6:$A$56,_xlfn.XLOOKUP('% Approved '!R$4,'Applications Received'!$B$4:$U$4,'Applications Received'!$B$6:$U$56))</f>
        <v>0.43686757589089309</v>
      </c>
      <c r="S32" s="79" cm="1">
        <f t="array" ref="S32">_xlfn.XLOOKUP('% Approved '!$A32,'Applications Approved'!$A$6:$A$56,_xlfn.XLOOKUP('% Approved '!S$4,'Applications Approved'!$B$4:$U$4,'Applications Approved'!$B$6:$U$56))/_xlfn.XLOOKUP('% Approved '!$A32,'Applications Approved'!$A$6:$A$56,_xlfn.XLOOKUP('% Approved '!S$4,'Applications Received'!$B$4:$U$4,'Applications Received'!$B$6:$U$56))</f>
        <v>0.59093113482056259</v>
      </c>
      <c r="T32" s="79" cm="1">
        <f t="array" ref="T32">_xlfn.XLOOKUP('% Approved '!$A32,'Applications Approved'!$A$6:$A$56,_xlfn.XLOOKUP('% Approved '!T$4,'Applications Approved'!$B$4:$U$4,'Applications Approved'!$B$6:$U$56))/_xlfn.XLOOKUP('% Approved '!$A32,'Applications Approved'!$A$6:$A$56,_xlfn.XLOOKUP('% Approved '!T$4,'Applications Received'!$B$4:$U$4,'Applications Received'!$B$6:$U$56))</f>
        <v>0.4424123472209831</v>
      </c>
      <c r="U32" s="79" cm="1">
        <f t="array" ref="U32">_xlfn.XLOOKUP('% Approved '!$A32,'Applications Approved'!$A$6:$A$56,_xlfn.XLOOKUP('% Approved '!U$4,'Applications Approved'!$B$4:$U$4,'Applications Approved'!$B$6:$U$56))/_xlfn.XLOOKUP('% Approved '!$A32,'Applications Approved'!$A$6:$A$56,_xlfn.XLOOKUP('% Approved '!U$4,'Applications Received'!$B$4:$U$4,'Applications Received'!$B$6:$U$56))</f>
        <v>0.44173771822980107</v>
      </c>
      <c r="V32" s="79" cm="1">
        <f t="array" ref="V32">_xlfn.XLOOKUP('% Approved '!$A32,'Applications Approved'!$A$6:$A$56,_xlfn.XLOOKUP('% Approved '!V$4,'Applications Approved'!$B$4:$V$4,'Applications Approved'!$B$6:$V$56))/_xlfn.XLOOKUP('% Approved '!$A32,'Applications Approved'!$A$6:$A$56,_xlfn.XLOOKUP('% Approved '!V$4,'Applications Received'!$B$4:$V$4,'Applications Received'!$B$6:$V$56))</f>
        <v>0.31562235393734123</v>
      </c>
      <c r="W32" s="79">
        <f t="shared" si="0"/>
        <v>-0.53972641759084306</v>
      </c>
      <c r="X32" s="81">
        <f t="shared" si="1"/>
        <v>-0.33536970862707954</v>
      </c>
      <c r="Y32" s="81">
        <f t="shared" si="2"/>
        <v>-0.27018976510799753</v>
      </c>
      <c r="Z32" s="99" t="s">
        <v>120</v>
      </c>
    </row>
    <row r="33" spans="1:26" s="30" customFormat="1">
      <c r="A33" s="32" t="s">
        <v>47</v>
      </c>
      <c r="B33" s="79" cm="1">
        <f t="array" ref="B33">_xlfn.XLOOKUP('% Approved '!$A33,'Applications Approved'!$A$6:$A$56,_xlfn.XLOOKUP('% Approved '!B$4,'Applications Approved'!$B$4:$U$4,'Applications Approved'!$B$6:$U$56))/_xlfn.XLOOKUP('% Approved '!$A33,'Applications Received'!$A$6:$A$56,_xlfn.XLOOKUP('% Approved '!B$4,'Applications Received'!$B$4:$U$4,'Applications Received'!$B$6:$U$56))</f>
        <v>0.60528367258553484</v>
      </c>
      <c r="C33" s="79" cm="1">
        <f t="array" ref="C33">_xlfn.XLOOKUP('% Approved '!$A33,'Applications Approved'!$A$6:$A$56,_xlfn.XLOOKUP('% Approved '!C$4,'Applications Approved'!$B$4:$U$4,'Applications Approved'!$B$6:$U$56))/_xlfn.XLOOKUP('% Approved '!$A33,'Applications Approved'!$A$6:$A$56,_xlfn.XLOOKUP('% Approved '!C$4,'Applications Received'!$B$4:$U$4,'Applications Received'!$B$6:$U$56))</f>
        <v>0.61151886710992132</v>
      </c>
      <c r="D33" s="79" cm="1">
        <f t="array" ref="D33">_xlfn.XLOOKUP('% Approved '!$A33,'Applications Approved'!$A$6:$A$56,_xlfn.XLOOKUP('% Approved '!D$4,'Applications Approved'!$B$4:$U$4,'Applications Approved'!$B$6:$U$56))/_xlfn.XLOOKUP('% Approved '!$A33,'Applications Approved'!$A$6:$A$56,_xlfn.XLOOKUP('% Approved '!D$4,'Applications Received'!$B$4:$U$4,'Applications Received'!$B$6:$U$56))</f>
        <v>0.64368866462712071</v>
      </c>
      <c r="E33" s="79" cm="1">
        <f t="array" ref="E33">_xlfn.XLOOKUP('% Approved '!$A33,'Applications Approved'!$A$6:$A$56,_xlfn.XLOOKUP('% Approved '!E$4,'Applications Approved'!$B$4:$U$4,'Applications Approved'!$B$6:$U$56))/_xlfn.XLOOKUP('% Approved '!$A33,'Applications Approved'!$A$6:$A$56,_xlfn.XLOOKUP('% Approved '!E$4,'Applications Received'!$B$4:$U$4,'Applications Received'!$B$6:$U$56))</f>
        <v>0.68760118083992006</v>
      </c>
      <c r="F33" s="79" cm="1">
        <f t="array" ref="F33">_xlfn.XLOOKUP('% Approved '!$A33,'Applications Approved'!$A$6:$A$56,_xlfn.XLOOKUP('% Approved '!F$4,'Applications Approved'!$B$4:$U$4,'Applications Approved'!$B$6:$U$56))/_xlfn.XLOOKUP('% Approved '!$A33,'Applications Approved'!$A$6:$A$56,_xlfn.XLOOKUP('% Approved '!F$4,'Applications Received'!$B$4:$U$4,'Applications Received'!$B$6:$U$56))</f>
        <v>0.2825293541054037</v>
      </c>
      <c r="G33" s="79" cm="1">
        <f t="array" ref="G33">_xlfn.XLOOKUP('% Approved '!$A33,'Applications Approved'!$A$6:$A$56,_xlfn.XLOOKUP('% Approved '!G$4,'Applications Approved'!$B$4:$U$4,'Applications Approved'!$B$6:$U$56))/_xlfn.XLOOKUP('% Approved '!$A33,'Applications Approved'!$A$6:$A$56,_xlfn.XLOOKUP('% Approved '!G$4,'Applications Received'!$B$4:$U$4,'Applications Received'!$B$6:$U$56))</f>
        <v>0.83710388422190807</v>
      </c>
      <c r="H33" s="79" cm="1">
        <f t="array" ref="H33">_xlfn.XLOOKUP('% Approved '!$A33,'Applications Approved'!$A$6:$A$56,_xlfn.XLOOKUP('% Approved '!H$4,'Applications Approved'!$B$4:$U$4,'Applications Approved'!$B$6:$U$56))/_xlfn.XLOOKUP('% Approved '!$A33,'Applications Approved'!$A$6:$A$56,_xlfn.XLOOKUP('% Approved '!H$4,'Applications Received'!$B$4:$U$4,'Applications Received'!$B$6:$U$56))</f>
        <v>0.48054282897407641</v>
      </c>
      <c r="I33" s="79" cm="1">
        <f t="array" ref="I33">_xlfn.XLOOKUP('% Approved '!$A33,'Applications Approved'!$A$6:$A$56,_xlfn.XLOOKUP('% Approved '!I$4,'Applications Approved'!$B$4:$U$4,'Applications Approved'!$B$6:$U$56))/_xlfn.XLOOKUP('% Approved '!$A33,'Applications Approved'!$A$6:$A$56,_xlfn.XLOOKUP('% Approved '!I$4,'Applications Received'!$B$4:$U$4,'Applications Received'!$B$6:$U$56))</f>
        <v>0.26204429560849379</v>
      </c>
      <c r="J33" s="79" cm="1">
        <f t="array" ref="J33">_xlfn.XLOOKUP('% Approved '!$A33,'Applications Approved'!$A$6:$A$56,_xlfn.XLOOKUP('% Approved '!J$4,'Applications Approved'!$B$4:$U$4,'Applications Approved'!$B$6:$U$56))/_xlfn.XLOOKUP('% Approved '!$A33,'Applications Approved'!$A$6:$A$56,_xlfn.XLOOKUP('% Approved '!J$4,'Applications Received'!$B$4:$U$4,'Applications Received'!$B$6:$U$56))</f>
        <v>0.25582215949188425</v>
      </c>
      <c r="K33" s="79" cm="1">
        <f t="array" ref="K33">_xlfn.XLOOKUP('% Approved '!$A33,'Applications Approved'!$A$6:$A$56,_xlfn.XLOOKUP('% Approved '!K$4,'Applications Approved'!$B$4:$U$4,'Applications Approved'!$B$6:$U$56))/_xlfn.XLOOKUP('% Approved '!$A33,'Applications Approved'!$A$6:$A$56,_xlfn.XLOOKUP('% Approved '!K$4,'Applications Received'!$B$4:$U$4,'Applications Received'!$B$6:$U$56))</f>
        <v>0.31795825103597847</v>
      </c>
      <c r="L33" s="79" cm="1">
        <f t="array" ref="L33">_xlfn.XLOOKUP('% Approved '!$A33,'Applications Approved'!$A$6:$A$56,_xlfn.XLOOKUP('% Approved '!L$4,'Applications Approved'!$B$4:$U$4,'Applications Approved'!$B$6:$U$56))/_xlfn.XLOOKUP('% Approved '!$A33,'Applications Approved'!$A$6:$A$56,_xlfn.XLOOKUP('% Approved '!L$4,'Applications Received'!$B$4:$U$4,'Applications Received'!$B$6:$U$56))</f>
        <v>0.25310223900728351</v>
      </c>
      <c r="M33" s="79" cm="1">
        <f t="array" ref="M33">_xlfn.XLOOKUP('% Approved '!$A33,'Applications Approved'!$A$6:$A$56,_xlfn.XLOOKUP('% Approved '!M$4,'Applications Approved'!$B$4:$U$4,'Applications Approved'!$B$6:$U$56))/_xlfn.XLOOKUP('% Approved '!$A33,'Applications Approved'!$A$6:$A$56,_xlfn.XLOOKUP('% Approved '!M$4,'Applications Received'!$B$4:$U$4,'Applications Received'!$B$6:$U$56))</f>
        <v>0.21563400799677648</v>
      </c>
      <c r="N33" s="79" cm="1">
        <f t="array" ref="N33">_xlfn.XLOOKUP('% Approved '!$A33,'Applications Approved'!$A$6:$A$56,_xlfn.XLOOKUP('% Approved '!N$4,'Applications Approved'!$B$4:$U$4,'Applications Approved'!$B$6:$U$56))/_xlfn.XLOOKUP('% Approved '!$A33,'Applications Approved'!$A$6:$A$56,_xlfn.XLOOKUP('% Approved '!N$4,'Applications Received'!$B$4:$U$4,'Applications Received'!$B$6:$U$56))</f>
        <v>0.19464285714285715</v>
      </c>
      <c r="O33" s="79" cm="1">
        <f t="array" ref="O33">_xlfn.XLOOKUP('% Approved '!$A33,'Applications Approved'!$A$6:$A$56,_xlfn.XLOOKUP('% Approved '!O$4,'Applications Approved'!$B$4:$U$4,'Applications Approved'!$B$6:$U$56))/_xlfn.XLOOKUP('% Approved '!$A33,'Applications Approved'!$A$6:$A$56,_xlfn.XLOOKUP('% Approved '!O$4,'Applications Received'!$B$4:$U$4,'Applications Received'!$B$6:$U$56))</f>
        <v>0.19222949244020554</v>
      </c>
      <c r="P33" s="79" cm="1">
        <f t="array" ref="P33">_xlfn.XLOOKUP('% Approved '!$A33,'Applications Approved'!$A$6:$A$56,_xlfn.XLOOKUP('% Approved '!P$4,'Applications Approved'!$B$4:$U$4,'Applications Approved'!$B$6:$U$56))/_xlfn.XLOOKUP('% Approved '!$A33,'Applications Approved'!$A$6:$A$56,_xlfn.XLOOKUP('% Approved '!P$4,'Applications Received'!$B$4:$U$4,'Applications Received'!$B$6:$U$56))</f>
        <v>0.19220215423680223</v>
      </c>
      <c r="Q33" s="79" cm="1">
        <f t="array" ref="Q33">_xlfn.XLOOKUP('% Approved '!$A33,'Applications Approved'!$A$6:$A$56,_xlfn.XLOOKUP('% Approved '!Q$4,'Applications Approved'!$B$4:$U$4,'Applications Approved'!$B$6:$U$56))/_xlfn.XLOOKUP('% Approved '!$A33,'Applications Approved'!$A$6:$A$56,_xlfn.XLOOKUP('% Approved '!Q$4,'Applications Received'!$B$4:$U$4,'Applications Received'!$B$6:$U$56))</f>
        <v>0.20828925858255601</v>
      </c>
      <c r="R33" s="79" cm="1">
        <f t="array" ref="R33">_xlfn.XLOOKUP('% Approved '!$A33,'Applications Approved'!$A$6:$A$56,_xlfn.XLOOKUP('% Approved '!R$4,'Applications Approved'!$B$4:$U$4,'Applications Approved'!$B$6:$U$56))/_xlfn.XLOOKUP('% Approved '!$A33,'Applications Approved'!$A$6:$A$56,_xlfn.XLOOKUP('% Approved '!R$4,'Applications Received'!$B$4:$U$4,'Applications Received'!$B$6:$U$56))</f>
        <v>0.22567415154311493</v>
      </c>
      <c r="S33" s="79" cm="1">
        <f t="array" ref="S33">_xlfn.XLOOKUP('% Approved '!$A33,'Applications Approved'!$A$6:$A$56,_xlfn.XLOOKUP('% Approved '!S$4,'Applications Approved'!$B$4:$U$4,'Applications Approved'!$B$6:$U$56))/_xlfn.XLOOKUP('% Approved '!$A33,'Applications Approved'!$A$6:$A$56,_xlfn.XLOOKUP('% Approved '!S$4,'Applications Received'!$B$4:$U$4,'Applications Received'!$B$6:$U$56))</f>
        <v>0.24803353045874718</v>
      </c>
      <c r="T33" s="79" cm="1">
        <f t="array" ref="T33">_xlfn.XLOOKUP('% Approved '!$A33,'Applications Approved'!$A$6:$A$56,_xlfn.XLOOKUP('% Approved '!T$4,'Applications Approved'!$B$4:$U$4,'Applications Approved'!$B$6:$U$56))/_xlfn.XLOOKUP('% Approved '!$A33,'Applications Approved'!$A$6:$A$56,_xlfn.XLOOKUP('% Approved '!T$4,'Applications Received'!$B$4:$U$4,'Applications Received'!$B$6:$U$56))</f>
        <v>0.25167700291102396</v>
      </c>
      <c r="U33" s="79" cm="1">
        <f t="array" ref="U33">_xlfn.XLOOKUP('% Approved '!$A33,'Applications Approved'!$A$6:$A$56,_xlfn.XLOOKUP('% Approved '!U$4,'Applications Approved'!$B$4:$U$4,'Applications Approved'!$B$6:$U$56))/_xlfn.XLOOKUP('% Approved '!$A33,'Applications Approved'!$A$6:$A$56,_xlfn.XLOOKUP('% Approved '!U$4,'Applications Received'!$B$4:$U$4,'Applications Received'!$B$6:$U$56))</f>
        <v>0.2149453047307856</v>
      </c>
      <c r="V33" s="79" cm="1">
        <f t="array" ref="V33">_xlfn.XLOOKUP('% Approved '!$A33,'Applications Approved'!$A$6:$A$56,_xlfn.XLOOKUP('% Approved '!V$4,'Applications Approved'!$B$4:$V$4,'Applications Approved'!$B$6:$V$56))/_xlfn.XLOOKUP('% Approved '!$A33,'Applications Approved'!$A$6:$A$56,_xlfn.XLOOKUP('% Approved '!V$4,'Applications Received'!$B$4:$V$4,'Applications Received'!$B$6:$V$56))</f>
        <v>9.8522929394478403E-2</v>
      </c>
      <c r="W33" s="79">
        <f t="shared" si="0"/>
        <v>-0.644885011002158</v>
      </c>
      <c r="X33" s="81">
        <f t="shared" si="1"/>
        <v>-0.55270312702474822</v>
      </c>
      <c r="Y33" s="81">
        <f t="shared" si="2"/>
        <v>-0.15075700012041329</v>
      </c>
      <c r="Z33" s="99" t="s">
        <v>120</v>
      </c>
    </row>
    <row r="34" spans="1:26" s="30" customFormat="1">
      <c r="A34" s="32" t="s">
        <v>49</v>
      </c>
      <c r="B34" s="79" cm="1">
        <f t="array" ref="B34">_xlfn.XLOOKUP('% Approved '!$A34,'Applications Approved'!$A$6:$A$56,_xlfn.XLOOKUP('% Approved '!B$4,'Applications Approved'!$B$4:$U$4,'Applications Approved'!$B$6:$U$56))/_xlfn.XLOOKUP('% Approved '!$A34,'Applications Received'!$A$6:$A$56,_xlfn.XLOOKUP('% Approved '!B$4,'Applications Received'!$B$4:$U$4,'Applications Received'!$B$6:$U$56))</f>
        <v>0.51864485981308406</v>
      </c>
      <c r="C34" s="79" cm="1">
        <f t="array" ref="C34">_xlfn.XLOOKUP('% Approved '!$A34,'Applications Approved'!$A$6:$A$56,_xlfn.XLOOKUP('% Approved '!C$4,'Applications Approved'!$B$4:$U$4,'Applications Approved'!$B$6:$U$56))/_xlfn.XLOOKUP('% Approved '!$A34,'Applications Approved'!$A$6:$A$56,_xlfn.XLOOKUP('% Approved '!C$4,'Applications Received'!$B$4:$U$4,'Applications Received'!$B$6:$U$56))</f>
        <v>0.53381262637609528</v>
      </c>
      <c r="D34" s="79" cm="1">
        <f t="array" ref="D34">_xlfn.XLOOKUP('% Approved '!$A34,'Applications Approved'!$A$6:$A$56,_xlfn.XLOOKUP('% Approved '!D$4,'Applications Approved'!$B$4:$U$4,'Applications Approved'!$B$6:$U$56))/_xlfn.XLOOKUP('% Approved '!$A34,'Applications Approved'!$A$6:$A$56,_xlfn.XLOOKUP('% Approved '!D$4,'Applications Received'!$B$4:$U$4,'Applications Received'!$B$6:$U$56))</f>
        <v>0.59762081784386623</v>
      </c>
      <c r="E34" s="79" cm="1">
        <f t="array" ref="E34">_xlfn.XLOOKUP('% Approved '!$A34,'Applications Approved'!$A$6:$A$56,_xlfn.XLOOKUP('% Approved '!E$4,'Applications Approved'!$B$4:$U$4,'Applications Approved'!$B$6:$U$56))/_xlfn.XLOOKUP('% Approved '!$A34,'Applications Approved'!$A$6:$A$56,_xlfn.XLOOKUP('% Approved '!E$4,'Applications Received'!$B$4:$U$4,'Applications Received'!$B$6:$U$56))</f>
        <v>0.53504880212954753</v>
      </c>
      <c r="F34" s="79" cm="1">
        <f t="array" ref="F34">_xlfn.XLOOKUP('% Approved '!$A34,'Applications Approved'!$A$6:$A$56,_xlfn.XLOOKUP('% Approved '!F$4,'Applications Approved'!$B$4:$U$4,'Applications Approved'!$B$6:$U$56))/_xlfn.XLOOKUP('% Approved '!$A34,'Applications Approved'!$A$6:$A$56,_xlfn.XLOOKUP('% Approved '!F$4,'Applications Received'!$B$4:$U$4,'Applications Received'!$B$6:$U$56))</f>
        <v>0.57890740518722783</v>
      </c>
      <c r="G34" s="79" cm="1">
        <f t="array" ref="G34">_xlfn.XLOOKUP('% Approved '!$A34,'Applications Approved'!$A$6:$A$56,_xlfn.XLOOKUP('% Approved '!G$4,'Applications Approved'!$B$4:$U$4,'Applications Approved'!$B$6:$U$56))/_xlfn.XLOOKUP('% Approved '!$A34,'Applications Approved'!$A$6:$A$56,_xlfn.XLOOKUP('% Approved '!G$4,'Applications Received'!$B$4:$U$4,'Applications Received'!$B$6:$U$56))</f>
        <v>0.47602180920921722</v>
      </c>
      <c r="H34" s="79" cm="1">
        <f t="array" ref="H34">_xlfn.XLOOKUP('% Approved '!$A34,'Applications Approved'!$A$6:$A$56,_xlfn.XLOOKUP('% Approved '!H$4,'Applications Approved'!$B$4:$U$4,'Applications Approved'!$B$6:$U$56))/_xlfn.XLOOKUP('% Approved '!$A34,'Applications Approved'!$A$6:$A$56,_xlfn.XLOOKUP('% Approved '!H$4,'Applications Received'!$B$4:$U$4,'Applications Received'!$B$6:$U$56))</f>
        <v>0.39829789640352864</v>
      </c>
      <c r="I34" s="79" cm="1">
        <f t="array" ref="I34">_xlfn.XLOOKUP('% Approved '!$A34,'Applications Approved'!$A$6:$A$56,_xlfn.XLOOKUP('% Approved '!I$4,'Applications Approved'!$B$4:$U$4,'Applications Approved'!$B$6:$U$56))/_xlfn.XLOOKUP('% Approved '!$A34,'Applications Approved'!$A$6:$A$56,_xlfn.XLOOKUP('% Approved '!I$4,'Applications Received'!$B$4:$U$4,'Applications Received'!$B$6:$U$56))</f>
        <v>0.40890214331503105</v>
      </c>
      <c r="J34" s="79" cm="1">
        <f t="array" ref="J34">_xlfn.XLOOKUP('% Approved '!$A34,'Applications Approved'!$A$6:$A$56,_xlfn.XLOOKUP('% Approved '!J$4,'Applications Approved'!$B$4:$U$4,'Applications Approved'!$B$6:$U$56))/_xlfn.XLOOKUP('% Approved '!$A34,'Applications Approved'!$A$6:$A$56,_xlfn.XLOOKUP('% Approved '!J$4,'Applications Received'!$B$4:$U$4,'Applications Received'!$B$6:$U$56))</f>
        <v>0.36440278707629747</v>
      </c>
      <c r="K34" s="79" cm="1">
        <f t="array" ref="K34">_xlfn.XLOOKUP('% Approved '!$A34,'Applications Approved'!$A$6:$A$56,_xlfn.XLOOKUP('% Approved '!K$4,'Applications Approved'!$B$4:$U$4,'Applications Approved'!$B$6:$U$56))/_xlfn.XLOOKUP('% Approved '!$A34,'Applications Approved'!$A$6:$A$56,_xlfn.XLOOKUP('% Approved '!K$4,'Applications Received'!$B$4:$U$4,'Applications Received'!$B$6:$U$56))</f>
        <v>0.33602558320692061</v>
      </c>
      <c r="L34" s="79" cm="1">
        <f t="array" ref="L34">_xlfn.XLOOKUP('% Approved '!$A34,'Applications Approved'!$A$6:$A$56,_xlfn.XLOOKUP('% Approved '!L$4,'Applications Approved'!$B$4:$U$4,'Applications Approved'!$B$6:$U$56))/_xlfn.XLOOKUP('% Approved '!$A34,'Applications Approved'!$A$6:$A$56,_xlfn.XLOOKUP('% Approved '!L$4,'Applications Received'!$B$4:$U$4,'Applications Received'!$B$6:$U$56))</f>
        <v>0.3554276113592591</v>
      </c>
      <c r="M34" s="79" cm="1">
        <f t="array" ref="M34">_xlfn.XLOOKUP('% Approved '!$A34,'Applications Approved'!$A$6:$A$56,_xlfn.XLOOKUP('% Approved '!M$4,'Applications Approved'!$B$4:$U$4,'Applications Approved'!$B$6:$U$56))/_xlfn.XLOOKUP('% Approved '!$A34,'Applications Approved'!$A$6:$A$56,_xlfn.XLOOKUP('% Approved '!M$4,'Applications Received'!$B$4:$U$4,'Applications Received'!$B$6:$U$56))</f>
        <v>0.34411990121774672</v>
      </c>
      <c r="N34" s="79" cm="1">
        <f t="array" ref="N34">_xlfn.XLOOKUP('% Approved '!$A34,'Applications Approved'!$A$6:$A$56,_xlfn.XLOOKUP('% Approved '!N$4,'Applications Approved'!$B$4:$U$4,'Applications Approved'!$B$6:$U$56))/_xlfn.XLOOKUP('% Approved '!$A34,'Applications Approved'!$A$6:$A$56,_xlfn.XLOOKUP('% Approved '!N$4,'Applications Received'!$B$4:$U$4,'Applications Received'!$B$6:$U$56))</f>
        <v>0.30701997780244172</v>
      </c>
      <c r="O34" s="79" cm="1">
        <f t="array" ref="O34">_xlfn.XLOOKUP('% Approved '!$A34,'Applications Approved'!$A$6:$A$56,_xlfn.XLOOKUP('% Approved '!O$4,'Applications Approved'!$B$4:$U$4,'Applications Approved'!$B$6:$U$56))/_xlfn.XLOOKUP('% Approved '!$A34,'Applications Approved'!$A$6:$A$56,_xlfn.XLOOKUP('% Approved '!O$4,'Applications Received'!$B$4:$U$4,'Applications Received'!$B$6:$U$56))</f>
        <v>0.30668832828301262</v>
      </c>
      <c r="P34" s="79" cm="1">
        <f t="array" ref="P34">_xlfn.XLOOKUP('% Approved '!$A34,'Applications Approved'!$A$6:$A$56,_xlfn.XLOOKUP('% Approved '!P$4,'Applications Approved'!$B$4:$U$4,'Applications Approved'!$B$6:$U$56))/_xlfn.XLOOKUP('% Approved '!$A34,'Applications Approved'!$A$6:$A$56,_xlfn.XLOOKUP('% Approved '!P$4,'Applications Received'!$B$4:$U$4,'Applications Received'!$B$6:$U$56))</f>
        <v>0.30691050278965054</v>
      </c>
      <c r="Q34" s="79" cm="1">
        <f t="array" ref="Q34">_xlfn.XLOOKUP('% Approved '!$A34,'Applications Approved'!$A$6:$A$56,_xlfn.XLOOKUP('% Approved '!Q$4,'Applications Approved'!$B$4:$U$4,'Applications Approved'!$B$6:$U$56))/_xlfn.XLOOKUP('% Approved '!$A34,'Applications Approved'!$A$6:$A$56,_xlfn.XLOOKUP('% Approved '!Q$4,'Applications Received'!$B$4:$U$4,'Applications Received'!$B$6:$U$56))</f>
        <v>0.26642913038410948</v>
      </c>
      <c r="R34" s="79" cm="1">
        <f t="array" ref="R34">_xlfn.XLOOKUP('% Approved '!$A34,'Applications Approved'!$A$6:$A$56,_xlfn.XLOOKUP('% Approved '!R$4,'Applications Approved'!$B$4:$U$4,'Applications Approved'!$B$6:$U$56))/_xlfn.XLOOKUP('% Approved '!$A34,'Applications Approved'!$A$6:$A$56,_xlfn.XLOOKUP('% Approved '!R$4,'Applications Received'!$B$4:$U$4,'Applications Received'!$B$6:$U$56))</f>
        <v>0.30619177018633542</v>
      </c>
      <c r="S34" s="79" cm="1">
        <f t="array" ref="S34">_xlfn.XLOOKUP('% Approved '!$A34,'Applications Approved'!$A$6:$A$56,_xlfn.XLOOKUP('% Approved '!S$4,'Applications Approved'!$B$4:$U$4,'Applications Approved'!$B$6:$U$56))/_xlfn.XLOOKUP('% Approved '!$A34,'Applications Approved'!$A$6:$A$56,_xlfn.XLOOKUP('% Approved '!S$4,'Applications Received'!$B$4:$U$4,'Applications Received'!$B$6:$U$56))</f>
        <v>0.32681422572071983</v>
      </c>
      <c r="T34" s="79" cm="1">
        <f t="array" ref="T34">_xlfn.XLOOKUP('% Approved '!$A34,'Applications Approved'!$A$6:$A$56,_xlfn.XLOOKUP('% Approved '!T$4,'Applications Approved'!$B$4:$U$4,'Applications Approved'!$B$6:$U$56))/_xlfn.XLOOKUP('% Approved '!$A34,'Applications Approved'!$A$6:$A$56,_xlfn.XLOOKUP('% Approved '!T$4,'Applications Received'!$B$4:$U$4,'Applications Received'!$B$6:$U$56))</f>
        <v>0.34321723087865924</v>
      </c>
      <c r="U34" s="79" cm="1">
        <f t="array" ref="U34">_xlfn.XLOOKUP('% Approved '!$A34,'Applications Approved'!$A$6:$A$56,_xlfn.XLOOKUP('% Approved '!U$4,'Applications Approved'!$B$4:$U$4,'Applications Approved'!$B$6:$U$56))/_xlfn.XLOOKUP('% Approved '!$A34,'Applications Approved'!$A$6:$A$56,_xlfn.XLOOKUP('% Approved '!U$4,'Applications Received'!$B$4:$U$4,'Applications Received'!$B$6:$U$56))</f>
        <v>0.30746055479925904</v>
      </c>
      <c r="V34" s="79" cm="1">
        <f t="array" ref="V34">_xlfn.XLOOKUP('% Approved '!$A34,'Applications Approved'!$A$6:$A$56,_xlfn.XLOOKUP('% Approved '!V$4,'Applications Approved'!$B$4:$V$4,'Applications Approved'!$B$6:$V$56))/_xlfn.XLOOKUP('% Approved '!$A34,'Applications Approved'!$A$6:$A$56,_xlfn.XLOOKUP('% Approved '!V$4,'Applications Received'!$B$4:$V$4,'Applications Received'!$B$6:$V$56))</f>
        <v>0.16375078486214967</v>
      </c>
      <c r="W34" s="79">
        <f t="shared" si="0"/>
        <v>-0.40718480289177905</v>
      </c>
      <c r="X34" s="81">
        <f t="shared" si="1"/>
        <v>-0.22806382465108305</v>
      </c>
      <c r="Y34" s="81">
        <f t="shared" si="2"/>
        <v>-0.13495590952137906</v>
      </c>
      <c r="Z34" s="99" t="s">
        <v>119</v>
      </c>
    </row>
    <row r="35" spans="1:26" s="30" customFormat="1">
      <c r="A35" s="32" t="s">
        <v>50</v>
      </c>
      <c r="B35" s="79" cm="1">
        <f t="array" ref="B35">_xlfn.XLOOKUP('% Approved '!$A35,'Applications Approved'!$A$6:$A$56,_xlfn.XLOOKUP('% Approved '!B$4,'Applications Approved'!$B$4:$U$4,'Applications Approved'!$B$6:$U$56))/_xlfn.XLOOKUP('% Approved '!$A35,'Applications Received'!$A$6:$A$56,_xlfn.XLOOKUP('% Approved '!B$4,'Applications Received'!$B$4:$U$4,'Applications Received'!$B$6:$U$56))</f>
        <v>0.60231177756950949</v>
      </c>
      <c r="C35" s="79" cm="1">
        <f t="array" ref="C35">_xlfn.XLOOKUP('% Approved '!$A35,'Applications Approved'!$A$6:$A$56,_xlfn.XLOOKUP('% Approved '!C$4,'Applications Approved'!$B$4:$U$4,'Applications Approved'!$B$6:$U$56))/_xlfn.XLOOKUP('% Approved '!$A35,'Applications Approved'!$A$6:$A$56,_xlfn.XLOOKUP('% Approved '!C$4,'Applications Received'!$B$4:$U$4,'Applications Received'!$B$6:$U$56))</f>
        <v>0.6191394201110425</v>
      </c>
      <c r="D35" s="79" cm="1">
        <f t="array" ref="D35">_xlfn.XLOOKUP('% Approved '!$A35,'Applications Approved'!$A$6:$A$56,_xlfn.XLOOKUP('% Approved '!D$4,'Applications Approved'!$B$4:$U$4,'Applications Approved'!$B$6:$U$56))/_xlfn.XLOOKUP('% Approved '!$A35,'Applications Approved'!$A$6:$A$56,_xlfn.XLOOKUP('% Approved '!D$4,'Applications Received'!$B$4:$U$4,'Applications Received'!$B$6:$U$56))</f>
        <v>0.62078847494384626</v>
      </c>
      <c r="E35" s="79" cm="1">
        <f t="array" ref="E35">_xlfn.XLOOKUP('% Approved '!$A35,'Applications Approved'!$A$6:$A$56,_xlfn.XLOOKUP('% Approved '!E$4,'Applications Approved'!$B$4:$U$4,'Applications Approved'!$B$6:$U$56))/_xlfn.XLOOKUP('% Approved '!$A35,'Applications Approved'!$A$6:$A$56,_xlfn.XLOOKUP('% Approved '!E$4,'Applications Received'!$B$4:$U$4,'Applications Received'!$B$6:$U$56))</f>
        <v>0.59873491347971497</v>
      </c>
      <c r="F35" s="79" cm="1">
        <f t="array" ref="F35">_xlfn.XLOOKUP('% Approved '!$A35,'Applications Approved'!$A$6:$A$56,_xlfn.XLOOKUP('% Approved '!F$4,'Applications Approved'!$B$4:$U$4,'Applications Approved'!$B$6:$U$56))/_xlfn.XLOOKUP('% Approved '!$A35,'Applications Approved'!$A$6:$A$56,_xlfn.XLOOKUP('% Approved '!F$4,'Applications Received'!$B$4:$U$4,'Applications Received'!$B$6:$U$56))</f>
        <v>0.57730341676328167</v>
      </c>
      <c r="G35" s="79" cm="1">
        <f t="array" ref="G35">_xlfn.XLOOKUP('% Approved '!$A35,'Applications Approved'!$A$6:$A$56,_xlfn.XLOOKUP('% Approved '!G$4,'Applications Approved'!$B$4:$U$4,'Applications Approved'!$B$6:$U$56))/_xlfn.XLOOKUP('% Approved '!$A35,'Applications Approved'!$A$6:$A$56,_xlfn.XLOOKUP('% Approved '!G$4,'Applications Received'!$B$4:$U$4,'Applications Received'!$B$6:$U$56))</f>
        <v>0.59748685378679234</v>
      </c>
      <c r="H35" s="79" cm="1">
        <f t="array" ref="H35">_xlfn.XLOOKUP('% Approved '!$A35,'Applications Approved'!$A$6:$A$56,_xlfn.XLOOKUP('% Approved '!H$4,'Applications Approved'!$B$4:$U$4,'Applications Approved'!$B$6:$U$56))/_xlfn.XLOOKUP('% Approved '!$A35,'Applications Approved'!$A$6:$A$56,_xlfn.XLOOKUP('% Approved '!H$4,'Applications Received'!$B$4:$U$4,'Applications Received'!$B$6:$U$56))</f>
        <v>0.57100753941055526</v>
      </c>
      <c r="I35" s="79" cm="1">
        <f t="array" ref="I35">_xlfn.XLOOKUP('% Approved '!$A35,'Applications Approved'!$A$6:$A$56,_xlfn.XLOOKUP('% Approved '!I$4,'Applications Approved'!$B$4:$U$4,'Applications Approved'!$B$6:$U$56))/_xlfn.XLOOKUP('% Approved '!$A35,'Applications Approved'!$A$6:$A$56,_xlfn.XLOOKUP('% Approved '!I$4,'Applications Received'!$B$4:$U$4,'Applications Received'!$B$6:$U$56))</f>
        <v>0.53438265127667017</v>
      </c>
      <c r="J35" s="79" cm="1">
        <f t="array" ref="J35">_xlfn.XLOOKUP('% Approved '!$A35,'Applications Approved'!$A$6:$A$56,_xlfn.XLOOKUP('% Approved '!J$4,'Applications Approved'!$B$4:$U$4,'Applications Approved'!$B$6:$U$56))/_xlfn.XLOOKUP('% Approved '!$A35,'Applications Approved'!$A$6:$A$56,_xlfn.XLOOKUP('% Approved '!J$4,'Applications Received'!$B$4:$U$4,'Applications Received'!$B$6:$U$56))</f>
        <v>0.54817498658078367</v>
      </c>
      <c r="K35" s="79" cm="1">
        <f t="array" ref="K35">_xlfn.XLOOKUP('% Approved '!$A35,'Applications Approved'!$A$6:$A$56,_xlfn.XLOOKUP('% Approved '!K$4,'Applications Approved'!$B$4:$U$4,'Applications Approved'!$B$6:$U$56))/_xlfn.XLOOKUP('% Approved '!$A35,'Applications Approved'!$A$6:$A$56,_xlfn.XLOOKUP('% Approved '!K$4,'Applications Received'!$B$4:$U$4,'Applications Received'!$B$6:$U$56))</f>
        <v>0.53436270057523461</v>
      </c>
      <c r="L35" s="79" cm="1">
        <f t="array" ref="L35">_xlfn.XLOOKUP('% Approved '!$A35,'Applications Approved'!$A$6:$A$56,_xlfn.XLOOKUP('% Approved '!L$4,'Applications Approved'!$B$4:$U$4,'Applications Approved'!$B$6:$U$56))/_xlfn.XLOOKUP('% Approved '!$A35,'Applications Approved'!$A$6:$A$56,_xlfn.XLOOKUP('% Approved '!L$4,'Applications Received'!$B$4:$U$4,'Applications Received'!$B$6:$U$56))</f>
        <v>0.52737339803409233</v>
      </c>
      <c r="M35" s="79" cm="1">
        <f t="array" ref="M35">_xlfn.XLOOKUP('% Approved '!$A35,'Applications Approved'!$A$6:$A$56,_xlfn.XLOOKUP('% Approved '!M$4,'Applications Approved'!$B$4:$U$4,'Applications Approved'!$B$6:$U$56))/_xlfn.XLOOKUP('% Approved '!$A35,'Applications Approved'!$A$6:$A$56,_xlfn.XLOOKUP('% Approved '!M$4,'Applications Received'!$B$4:$U$4,'Applications Received'!$B$6:$U$56))</f>
        <v>0.53489694385216768</v>
      </c>
      <c r="N35" s="79" cm="1">
        <f t="array" ref="N35">_xlfn.XLOOKUP('% Approved '!$A35,'Applications Approved'!$A$6:$A$56,_xlfn.XLOOKUP('% Approved '!N$4,'Applications Approved'!$B$4:$U$4,'Applications Approved'!$B$6:$U$56))/_xlfn.XLOOKUP('% Approved '!$A35,'Applications Approved'!$A$6:$A$56,_xlfn.XLOOKUP('% Approved '!N$4,'Applications Received'!$B$4:$U$4,'Applications Received'!$B$6:$U$56))</f>
        <v>0.42363250496337368</v>
      </c>
      <c r="O35" s="79" cm="1">
        <f t="array" ref="O35">_xlfn.XLOOKUP('% Approved '!$A35,'Applications Approved'!$A$6:$A$56,_xlfn.XLOOKUP('% Approved '!O$4,'Applications Approved'!$B$4:$U$4,'Applications Approved'!$B$6:$U$56))/_xlfn.XLOOKUP('% Approved '!$A35,'Applications Approved'!$A$6:$A$56,_xlfn.XLOOKUP('% Approved '!O$4,'Applications Received'!$B$4:$U$4,'Applications Received'!$B$6:$U$56))</f>
        <v>0.40805265195509099</v>
      </c>
      <c r="P35" s="79" cm="1">
        <f t="array" ref="P35">_xlfn.XLOOKUP('% Approved '!$A35,'Applications Approved'!$A$6:$A$56,_xlfn.XLOOKUP('% Approved '!P$4,'Applications Approved'!$B$4:$U$4,'Applications Approved'!$B$6:$U$56))/_xlfn.XLOOKUP('% Approved '!$A35,'Applications Approved'!$A$6:$A$56,_xlfn.XLOOKUP('% Approved '!P$4,'Applications Received'!$B$4:$U$4,'Applications Received'!$B$6:$U$56))</f>
        <v>0.38663282571912011</v>
      </c>
      <c r="Q35" s="79" cm="1">
        <f t="array" ref="Q35">_xlfn.XLOOKUP('% Approved '!$A35,'Applications Approved'!$A$6:$A$56,_xlfn.XLOOKUP('% Approved '!Q$4,'Applications Approved'!$B$4:$U$4,'Applications Approved'!$B$6:$U$56))/_xlfn.XLOOKUP('% Approved '!$A35,'Applications Approved'!$A$6:$A$56,_xlfn.XLOOKUP('% Approved '!Q$4,'Applications Received'!$B$4:$U$4,'Applications Received'!$B$6:$U$56))</f>
        <v>0.37122602696373191</v>
      </c>
      <c r="R35" s="79" cm="1">
        <f t="array" ref="R35">_xlfn.XLOOKUP('% Approved '!$A35,'Applications Approved'!$A$6:$A$56,_xlfn.XLOOKUP('% Approved '!R$4,'Applications Approved'!$B$4:$U$4,'Applications Approved'!$B$6:$U$56))/_xlfn.XLOOKUP('% Approved '!$A35,'Applications Approved'!$A$6:$A$56,_xlfn.XLOOKUP('% Approved '!R$4,'Applications Received'!$B$4:$U$4,'Applications Received'!$B$6:$U$56))</f>
        <v>0.40406836783822819</v>
      </c>
      <c r="S35" s="79" cm="1">
        <f t="array" ref="S35">_xlfn.XLOOKUP('% Approved '!$A35,'Applications Approved'!$A$6:$A$56,_xlfn.XLOOKUP('% Approved '!S$4,'Applications Approved'!$B$4:$U$4,'Applications Approved'!$B$6:$U$56))/_xlfn.XLOOKUP('% Approved '!$A35,'Applications Approved'!$A$6:$A$56,_xlfn.XLOOKUP('% Approved '!S$4,'Applications Received'!$B$4:$U$4,'Applications Received'!$B$6:$U$56))</f>
        <v>0.47483059051306875</v>
      </c>
      <c r="T35" s="79" cm="1">
        <f t="array" ref="T35">_xlfn.XLOOKUP('% Approved '!$A35,'Applications Approved'!$A$6:$A$56,_xlfn.XLOOKUP('% Approved '!T$4,'Applications Approved'!$B$4:$U$4,'Applications Approved'!$B$6:$U$56))/_xlfn.XLOOKUP('% Approved '!$A35,'Applications Approved'!$A$6:$A$56,_xlfn.XLOOKUP('% Approved '!T$4,'Applications Received'!$B$4:$U$4,'Applications Received'!$B$6:$U$56))</f>
        <v>0.51499814837674363</v>
      </c>
      <c r="U35" s="79" cm="1">
        <f t="array" ref="U35">_xlfn.XLOOKUP('% Approved '!$A35,'Applications Approved'!$A$6:$A$56,_xlfn.XLOOKUP('% Approved '!U$4,'Applications Approved'!$B$4:$U$4,'Applications Approved'!$B$6:$U$56))/_xlfn.XLOOKUP('% Approved '!$A35,'Applications Approved'!$A$6:$A$56,_xlfn.XLOOKUP('% Approved '!U$4,'Applications Received'!$B$4:$U$4,'Applications Received'!$B$6:$U$56))</f>
        <v>0.49736680955297002</v>
      </c>
      <c r="V35" s="79" cm="1">
        <f t="array" ref="V35">_xlfn.XLOOKUP('% Approved '!$A35,'Applications Approved'!$A$6:$A$56,_xlfn.XLOOKUP('% Approved '!V$4,'Applications Approved'!$B$4:$V$4,'Applications Approved'!$B$6:$V$56))/_xlfn.XLOOKUP('% Approved '!$A35,'Applications Approved'!$A$6:$A$56,_xlfn.XLOOKUP('% Approved '!V$4,'Applications Received'!$B$4:$V$4,'Applications Received'!$B$6:$V$56))</f>
        <v>0.37215751525235718</v>
      </c>
      <c r="W35" s="79">
        <f t="shared" si="0"/>
        <v>-0.17423695156687907</v>
      </c>
      <c r="X35" s="81">
        <f t="shared" si="1"/>
        <v>-0.12896630039877188</v>
      </c>
      <c r="Y35" s="81">
        <f t="shared" si="2"/>
        <v>-5.6898183702437183E-2</v>
      </c>
      <c r="Z35" s="99" t="s">
        <v>120</v>
      </c>
    </row>
    <row r="36" spans="1:26" s="30" customFormat="1">
      <c r="A36" s="94" t="s">
        <v>52</v>
      </c>
      <c r="B36" s="79" cm="1">
        <f t="array" ref="B36">_xlfn.XLOOKUP('% Approved '!$A36,'Applications Approved'!$A$6:$A$56,_xlfn.XLOOKUP('% Approved '!B$4,'Applications Approved'!$B$4:$U$4,'Applications Approved'!$B$6:$U$56))/_xlfn.XLOOKUP('% Approved '!$A36,'Applications Received'!$A$6:$A$56,_xlfn.XLOOKUP('% Approved '!B$4,'Applications Received'!$B$4:$U$4,'Applications Received'!$B$6:$U$56))</f>
        <v>0.8193350123616534</v>
      </c>
      <c r="C36" s="79" cm="1">
        <f t="array" ref="C36">_xlfn.XLOOKUP('% Approved '!$A36,'Applications Approved'!$A$6:$A$56,_xlfn.XLOOKUP('% Approved '!C$4,'Applications Approved'!$B$4:$U$4,'Applications Approved'!$B$6:$U$56))/_xlfn.XLOOKUP('% Approved '!$A36,'Applications Approved'!$A$6:$A$56,_xlfn.XLOOKUP('% Approved '!C$4,'Applications Received'!$B$4:$U$4,'Applications Received'!$B$6:$U$56))</f>
        <v>0.81220256801652146</v>
      </c>
      <c r="D36" s="79" cm="1">
        <f t="array" ref="D36">_xlfn.XLOOKUP('% Approved '!$A36,'Applications Approved'!$A$6:$A$56,_xlfn.XLOOKUP('% Approved '!D$4,'Applications Approved'!$B$4:$U$4,'Applications Approved'!$B$6:$U$56))/_xlfn.XLOOKUP('% Approved '!$A36,'Applications Approved'!$A$6:$A$56,_xlfn.XLOOKUP('% Approved '!D$4,'Applications Received'!$B$4:$U$4,'Applications Received'!$B$6:$U$56))</f>
        <v>0.83315473422430708</v>
      </c>
      <c r="E36" s="79" cm="1">
        <f t="array" ref="E36">_xlfn.XLOOKUP('% Approved '!$A36,'Applications Approved'!$A$6:$A$56,_xlfn.XLOOKUP('% Approved '!E$4,'Applications Approved'!$B$4:$U$4,'Applications Approved'!$B$6:$U$56))/_xlfn.XLOOKUP('% Approved '!$A36,'Applications Approved'!$A$6:$A$56,_xlfn.XLOOKUP('% Approved '!E$4,'Applications Received'!$B$4:$U$4,'Applications Received'!$B$6:$U$56))</f>
        <v>0.83433829287392325</v>
      </c>
      <c r="F36" s="79" cm="1">
        <f t="array" ref="F36">_xlfn.XLOOKUP('% Approved '!$A36,'Applications Approved'!$A$6:$A$56,_xlfn.XLOOKUP('% Approved '!F$4,'Applications Approved'!$B$4:$U$4,'Applications Approved'!$B$6:$U$56))/_xlfn.XLOOKUP('% Approved '!$A36,'Applications Approved'!$A$6:$A$56,_xlfn.XLOOKUP('% Approved '!F$4,'Applications Received'!$B$4:$U$4,'Applications Received'!$B$6:$U$56))</f>
        <v>0.89761949235207439</v>
      </c>
      <c r="G36" s="79" cm="1">
        <f t="array" ref="G36">_xlfn.XLOOKUP('% Approved '!$A36,'Applications Approved'!$A$6:$A$56,_xlfn.XLOOKUP('% Approved '!G$4,'Applications Approved'!$B$4:$U$4,'Applications Approved'!$B$6:$U$56))/_xlfn.XLOOKUP('% Approved '!$A36,'Applications Approved'!$A$6:$A$56,_xlfn.XLOOKUP('% Approved '!G$4,'Applications Received'!$B$4:$U$4,'Applications Received'!$B$6:$U$56))</f>
        <v>0.82167370081425595</v>
      </c>
      <c r="H36" s="79" cm="1">
        <f t="array" ref="H36">_xlfn.XLOOKUP('% Approved '!$A36,'Applications Approved'!$A$6:$A$56,_xlfn.XLOOKUP('% Approved '!H$4,'Applications Approved'!$B$4:$U$4,'Applications Approved'!$B$6:$U$56))/_xlfn.XLOOKUP('% Approved '!$A36,'Applications Approved'!$A$6:$A$56,_xlfn.XLOOKUP('% Approved '!H$4,'Applications Received'!$B$4:$U$4,'Applications Received'!$B$6:$U$56))</f>
        <v>0.84595695667939341</v>
      </c>
      <c r="I36" s="79" cm="1">
        <f t="array" ref="I36">_xlfn.XLOOKUP('% Approved '!$A36,'Applications Approved'!$A$6:$A$56,_xlfn.XLOOKUP('% Approved '!I$4,'Applications Approved'!$B$4:$U$4,'Applications Approved'!$B$6:$U$56))/_xlfn.XLOOKUP('% Approved '!$A36,'Applications Approved'!$A$6:$A$56,_xlfn.XLOOKUP('% Approved '!I$4,'Applications Received'!$B$4:$U$4,'Applications Received'!$B$6:$U$56))</f>
        <v>0.84124343824933567</v>
      </c>
      <c r="J36" s="79" cm="1">
        <f t="array" ref="J36">_xlfn.XLOOKUP('% Approved '!$A36,'Applications Approved'!$A$6:$A$56,_xlfn.XLOOKUP('% Approved '!J$4,'Applications Approved'!$B$4:$U$4,'Applications Approved'!$B$6:$U$56))/_xlfn.XLOOKUP('% Approved '!$A36,'Applications Approved'!$A$6:$A$56,_xlfn.XLOOKUP('% Approved '!J$4,'Applications Received'!$B$4:$U$4,'Applications Received'!$B$6:$U$56))</f>
        <v>0.85920818027539692</v>
      </c>
      <c r="K36" s="79" cm="1">
        <f t="array" ref="K36">_xlfn.XLOOKUP('% Approved '!$A36,'Applications Approved'!$A$6:$A$56,_xlfn.XLOOKUP('% Approved '!K$4,'Applications Approved'!$B$4:$U$4,'Applications Approved'!$B$6:$U$56))/_xlfn.XLOOKUP('% Approved '!$A36,'Applications Approved'!$A$6:$A$56,_xlfn.XLOOKUP('% Approved '!K$4,'Applications Received'!$B$4:$U$4,'Applications Received'!$B$6:$U$56))</f>
        <v>0.87147005054306914</v>
      </c>
      <c r="L36" s="79" cm="1">
        <f t="array" ref="L36">_xlfn.XLOOKUP('% Approved '!$A36,'Applications Approved'!$A$6:$A$56,_xlfn.XLOOKUP('% Approved '!L$4,'Applications Approved'!$B$4:$U$4,'Applications Approved'!$B$6:$U$56))/_xlfn.XLOOKUP('% Approved '!$A36,'Applications Approved'!$A$6:$A$56,_xlfn.XLOOKUP('% Approved '!L$4,'Applications Received'!$B$4:$U$4,'Applications Received'!$B$6:$U$56))</f>
        <v>0.87293088936687546</v>
      </c>
      <c r="M36" s="79" cm="1">
        <f t="array" ref="M36">_xlfn.XLOOKUP('% Approved '!$A36,'Applications Approved'!$A$6:$A$56,_xlfn.XLOOKUP('% Approved '!M$4,'Applications Approved'!$B$4:$U$4,'Applications Approved'!$B$6:$U$56))/_xlfn.XLOOKUP('% Approved '!$A36,'Applications Approved'!$A$6:$A$56,_xlfn.XLOOKUP('% Approved '!M$4,'Applications Received'!$B$4:$U$4,'Applications Received'!$B$6:$U$56))</f>
        <v>0.88482206692958787</v>
      </c>
      <c r="N36" s="79" cm="1">
        <f t="array" ref="N36">_xlfn.XLOOKUP('% Approved '!$A36,'Applications Approved'!$A$6:$A$56,_xlfn.XLOOKUP('% Approved '!N$4,'Applications Approved'!$B$4:$U$4,'Applications Approved'!$B$6:$U$56))/_xlfn.XLOOKUP('% Approved '!$A36,'Applications Approved'!$A$6:$A$56,_xlfn.XLOOKUP('% Approved '!N$4,'Applications Received'!$B$4:$U$4,'Applications Received'!$B$6:$U$56))</f>
        <v>0.5852963973983083</v>
      </c>
      <c r="O36" s="79" cm="1">
        <f t="array" ref="O36">_xlfn.XLOOKUP('% Approved '!$A36,'Applications Approved'!$A$6:$A$56,_xlfn.XLOOKUP('% Approved '!O$4,'Applications Approved'!$B$4:$U$4,'Applications Approved'!$B$6:$U$56))/_xlfn.XLOOKUP('% Approved '!$A36,'Applications Approved'!$A$6:$A$56,_xlfn.XLOOKUP('% Approved '!O$4,'Applications Received'!$B$4:$U$4,'Applications Received'!$B$6:$U$56))</f>
        <v>0.84873539537531517</v>
      </c>
      <c r="P36" s="79" cm="1">
        <f t="array" ref="P36">_xlfn.XLOOKUP('% Approved '!$A36,'Applications Approved'!$A$6:$A$56,_xlfn.XLOOKUP('% Approved '!P$4,'Applications Approved'!$B$4:$U$4,'Applications Approved'!$B$6:$U$56))/_xlfn.XLOOKUP('% Approved '!$A36,'Applications Approved'!$A$6:$A$56,_xlfn.XLOOKUP('% Approved '!P$4,'Applications Received'!$B$4:$U$4,'Applications Received'!$B$6:$U$56))</f>
        <v>0.68124566309901802</v>
      </c>
      <c r="Q36" s="79" cm="1">
        <f t="array" ref="Q36">_xlfn.XLOOKUP('% Approved '!$A36,'Applications Approved'!$A$6:$A$56,_xlfn.XLOOKUP('% Approved '!Q$4,'Applications Approved'!$B$4:$U$4,'Applications Approved'!$B$6:$U$56))/_xlfn.XLOOKUP('% Approved '!$A36,'Applications Approved'!$A$6:$A$56,_xlfn.XLOOKUP('% Approved '!Q$4,'Applications Received'!$B$4:$U$4,'Applications Received'!$B$6:$U$56))</f>
        <v>0.61931187569367374</v>
      </c>
      <c r="R36" s="79" cm="1">
        <f t="array" ref="R36">_xlfn.XLOOKUP('% Approved '!$A36,'Applications Approved'!$A$6:$A$56,_xlfn.XLOOKUP('% Approved '!R$4,'Applications Approved'!$B$4:$U$4,'Applications Approved'!$B$6:$U$56))/_xlfn.XLOOKUP('% Approved '!$A36,'Applications Approved'!$A$6:$A$56,_xlfn.XLOOKUP('% Approved '!R$4,'Applications Received'!$B$4:$U$4,'Applications Received'!$B$6:$U$56))</f>
        <v>0.56776344797178135</v>
      </c>
      <c r="S36" s="79" cm="1">
        <f t="array" ref="S36">_xlfn.XLOOKUP('% Approved '!$A36,'Applications Approved'!$A$6:$A$56,_xlfn.XLOOKUP('% Approved '!S$4,'Applications Approved'!$B$4:$U$4,'Applications Approved'!$B$6:$U$56))/_xlfn.XLOOKUP('% Approved '!$A36,'Applications Approved'!$A$6:$A$56,_xlfn.XLOOKUP('% Approved '!S$4,'Applications Received'!$B$4:$U$4,'Applications Received'!$B$6:$U$56))</f>
        <v>0.544811908320877</v>
      </c>
      <c r="T36" s="79" cm="1">
        <f t="array" ref="T36">_xlfn.XLOOKUP('% Approved '!$A36,'Applications Approved'!$A$6:$A$56,_xlfn.XLOOKUP('% Approved '!T$4,'Applications Approved'!$B$4:$U$4,'Applications Approved'!$B$6:$U$56))/_xlfn.XLOOKUP('% Approved '!$A36,'Applications Approved'!$A$6:$A$56,_xlfn.XLOOKUP('% Approved '!T$4,'Applications Received'!$B$4:$U$4,'Applications Received'!$B$6:$U$56))</f>
        <v>0.59524874913558146</v>
      </c>
      <c r="U36" s="79" cm="1">
        <f t="array" ref="U36">_xlfn.XLOOKUP('% Approved '!$A36,'Applications Approved'!$A$6:$A$56,_xlfn.XLOOKUP('% Approved '!U$4,'Applications Approved'!$B$4:$U$4,'Applications Approved'!$B$6:$U$56))/_xlfn.XLOOKUP('% Approved '!$A36,'Applications Approved'!$A$6:$A$56,_xlfn.XLOOKUP('% Approved '!U$4,'Applications Received'!$B$4:$U$4,'Applications Received'!$B$6:$U$56))</f>
        <v>0.64811775566724794</v>
      </c>
      <c r="V36" s="79" cm="1">
        <f t="array" ref="V36">_xlfn.XLOOKUP('% Approved '!$A36,'Applications Approved'!$A$6:$A$56,_xlfn.XLOOKUP('% Approved '!V$4,'Applications Approved'!$B$4:$V$4,'Applications Approved'!$B$6:$V$56))/_xlfn.XLOOKUP('% Approved '!$A36,'Applications Approved'!$A$6:$A$56,_xlfn.XLOOKUP('% Approved '!V$4,'Applications Received'!$B$4:$V$4,'Applications Received'!$B$6:$V$56))</f>
        <v>0.51841232360712874</v>
      </c>
      <c r="W36" s="79">
        <f t="shared" si="0"/>
        <v>-0.20897099978785039</v>
      </c>
      <c r="X36" s="81">
        <f t="shared" si="1"/>
        <v>-0.23386438216516012</v>
      </c>
      <c r="Y36" s="81">
        <f t="shared" si="2"/>
        <v>-0.2575382959155923</v>
      </c>
      <c r="Z36" s="99" t="s">
        <v>121</v>
      </c>
    </row>
    <row r="37" spans="1:26" s="30" customFormat="1">
      <c r="A37" s="32" t="s">
        <v>54</v>
      </c>
      <c r="B37" s="79" cm="1">
        <f t="array" ref="B37">_xlfn.XLOOKUP('% Approved '!$A37,'Applications Approved'!$A$6:$A$56,_xlfn.XLOOKUP('% Approved '!B$4,'Applications Approved'!$B$4:$U$4,'Applications Approved'!$B$6:$U$56))/_xlfn.XLOOKUP('% Approved '!$A37,'Applications Received'!$A$6:$A$56,_xlfn.XLOOKUP('% Approved '!B$4,'Applications Received'!$B$4:$U$4,'Applications Received'!$B$6:$U$56))</f>
        <v>0.6434543681862499</v>
      </c>
      <c r="C37" s="79" cm="1">
        <f t="array" ref="C37">_xlfn.XLOOKUP('% Approved '!$A37,'Applications Approved'!$A$6:$A$56,_xlfn.XLOOKUP('% Approved '!C$4,'Applications Approved'!$B$4:$U$4,'Applications Approved'!$B$6:$U$56))/_xlfn.XLOOKUP('% Approved '!$A37,'Applications Approved'!$A$6:$A$56,_xlfn.XLOOKUP('% Approved '!C$4,'Applications Received'!$B$4:$U$4,'Applications Received'!$B$6:$U$56))</f>
        <v>0.61336936090225558</v>
      </c>
      <c r="D37" s="79" cm="1">
        <f t="array" ref="D37">_xlfn.XLOOKUP('% Approved '!$A37,'Applications Approved'!$A$6:$A$56,_xlfn.XLOOKUP('% Approved '!D$4,'Applications Approved'!$B$4:$U$4,'Applications Approved'!$B$6:$U$56))/_xlfn.XLOOKUP('% Approved '!$A37,'Applications Approved'!$A$6:$A$56,_xlfn.XLOOKUP('% Approved '!D$4,'Applications Received'!$B$4:$U$4,'Applications Received'!$B$6:$U$56))</f>
        <v>0.56921871940473867</v>
      </c>
      <c r="E37" s="79" cm="1">
        <f t="array" ref="E37">_xlfn.XLOOKUP('% Approved '!$A37,'Applications Approved'!$A$6:$A$56,_xlfn.XLOOKUP('% Approved '!E$4,'Applications Approved'!$B$4:$U$4,'Applications Approved'!$B$6:$U$56))/_xlfn.XLOOKUP('% Approved '!$A37,'Applications Approved'!$A$6:$A$56,_xlfn.XLOOKUP('% Approved '!E$4,'Applications Received'!$B$4:$U$4,'Applications Received'!$B$6:$U$56))</f>
        <v>0.54849346954610112</v>
      </c>
      <c r="F37" s="79" cm="1">
        <f t="array" ref="F37">_xlfn.XLOOKUP('% Approved '!$A37,'Applications Approved'!$A$6:$A$56,_xlfn.XLOOKUP('% Approved '!F$4,'Applications Approved'!$B$4:$U$4,'Applications Approved'!$B$6:$U$56))/_xlfn.XLOOKUP('% Approved '!$A37,'Applications Approved'!$A$6:$A$56,_xlfn.XLOOKUP('% Approved '!F$4,'Applications Received'!$B$4:$U$4,'Applications Received'!$B$6:$U$56))</f>
        <v>0.54982817869415812</v>
      </c>
      <c r="G37" s="79" cm="1">
        <f t="array" ref="G37">_xlfn.XLOOKUP('% Approved '!$A37,'Applications Approved'!$A$6:$A$56,_xlfn.XLOOKUP('% Approved '!G$4,'Applications Approved'!$B$4:$U$4,'Applications Approved'!$B$6:$U$56))/_xlfn.XLOOKUP('% Approved '!$A37,'Applications Approved'!$A$6:$A$56,_xlfn.XLOOKUP('% Approved '!G$4,'Applications Received'!$B$4:$U$4,'Applications Received'!$B$6:$U$56))</f>
        <v>0.53207357247437781</v>
      </c>
      <c r="H37" s="79" cm="1">
        <f t="array" ref="H37">_xlfn.XLOOKUP('% Approved '!$A37,'Applications Approved'!$A$6:$A$56,_xlfn.XLOOKUP('% Approved '!H$4,'Applications Approved'!$B$4:$U$4,'Applications Approved'!$B$6:$U$56))/_xlfn.XLOOKUP('% Approved '!$A37,'Applications Approved'!$A$6:$A$56,_xlfn.XLOOKUP('% Approved '!H$4,'Applications Received'!$B$4:$U$4,'Applications Received'!$B$6:$U$56))</f>
        <v>0.51833544365442685</v>
      </c>
      <c r="I37" s="79" cm="1">
        <f t="array" ref="I37">_xlfn.XLOOKUP('% Approved '!$A37,'Applications Approved'!$A$6:$A$56,_xlfn.XLOOKUP('% Approved '!I$4,'Applications Approved'!$B$4:$U$4,'Applications Approved'!$B$6:$U$56))/_xlfn.XLOOKUP('% Approved '!$A37,'Applications Approved'!$A$6:$A$56,_xlfn.XLOOKUP('% Approved '!I$4,'Applications Received'!$B$4:$U$4,'Applications Received'!$B$6:$U$56))</f>
        <v>0.47195544103485071</v>
      </c>
      <c r="J37" s="79" cm="1">
        <f t="array" ref="J37">_xlfn.XLOOKUP('% Approved '!$A37,'Applications Approved'!$A$6:$A$56,_xlfn.XLOOKUP('% Approved '!J$4,'Applications Approved'!$B$4:$U$4,'Applications Approved'!$B$6:$U$56))/_xlfn.XLOOKUP('% Approved '!$A37,'Applications Approved'!$A$6:$A$56,_xlfn.XLOOKUP('% Approved '!J$4,'Applications Received'!$B$4:$U$4,'Applications Received'!$B$6:$U$56))</f>
        <v>0.46669175762137749</v>
      </c>
      <c r="K37" s="79" cm="1">
        <f t="array" ref="K37">_xlfn.XLOOKUP('% Approved '!$A37,'Applications Approved'!$A$6:$A$56,_xlfn.XLOOKUP('% Approved '!K$4,'Applications Approved'!$B$4:$U$4,'Applications Approved'!$B$6:$U$56))/_xlfn.XLOOKUP('% Approved '!$A37,'Applications Approved'!$A$6:$A$56,_xlfn.XLOOKUP('% Approved '!K$4,'Applications Received'!$B$4:$U$4,'Applications Received'!$B$6:$U$56))</f>
        <v>0.46701170117011698</v>
      </c>
      <c r="L37" s="79" cm="1">
        <f t="array" ref="L37">_xlfn.XLOOKUP('% Approved '!$A37,'Applications Approved'!$A$6:$A$56,_xlfn.XLOOKUP('% Approved '!L$4,'Applications Approved'!$B$4:$U$4,'Applications Approved'!$B$6:$U$56))/_xlfn.XLOOKUP('% Approved '!$A37,'Applications Approved'!$A$6:$A$56,_xlfn.XLOOKUP('% Approved '!L$4,'Applications Received'!$B$4:$U$4,'Applications Received'!$B$6:$U$56))</f>
        <v>0.4608994743331819</v>
      </c>
      <c r="M37" s="79" cm="1">
        <f t="array" ref="M37">_xlfn.XLOOKUP('% Approved '!$A37,'Applications Approved'!$A$6:$A$56,_xlfn.XLOOKUP('% Approved '!M$4,'Applications Approved'!$B$4:$U$4,'Applications Approved'!$B$6:$U$56))/_xlfn.XLOOKUP('% Approved '!$A37,'Applications Approved'!$A$6:$A$56,_xlfn.XLOOKUP('% Approved '!M$4,'Applications Received'!$B$4:$U$4,'Applications Received'!$B$6:$U$56))</f>
        <v>0.44422208880884084</v>
      </c>
      <c r="N37" s="79" cm="1">
        <f t="array" ref="N37">_xlfn.XLOOKUP('% Approved '!$A37,'Applications Approved'!$A$6:$A$56,_xlfn.XLOOKUP('% Approved '!N$4,'Applications Approved'!$B$4:$U$4,'Applications Approved'!$B$6:$U$56))/_xlfn.XLOOKUP('% Approved '!$A37,'Applications Approved'!$A$6:$A$56,_xlfn.XLOOKUP('% Approved '!N$4,'Applications Received'!$B$4:$U$4,'Applications Received'!$B$6:$U$56))</f>
        <v>0.4423191596715747</v>
      </c>
      <c r="O37" s="79" cm="1">
        <f t="array" ref="O37">_xlfn.XLOOKUP('% Approved '!$A37,'Applications Approved'!$A$6:$A$56,_xlfn.XLOOKUP('% Approved '!O$4,'Applications Approved'!$B$4:$U$4,'Applications Approved'!$B$6:$U$56))/_xlfn.XLOOKUP('% Approved '!$A37,'Applications Approved'!$A$6:$A$56,_xlfn.XLOOKUP('% Approved '!O$4,'Applications Received'!$B$4:$U$4,'Applications Received'!$B$6:$U$56))</f>
        <v>0.46680566224075498</v>
      </c>
      <c r="P37" s="79" cm="1">
        <f t="array" ref="P37">_xlfn.XLOOKUP('% Approved '!$A37,'Applications Approved'!$A$6:$A$56,_xlfn.XLOOKUP('% Approved '!P$4,'Applications Approved'!$B$4:$U$4,'Applications Approved'!$B$6:$U$56))/_xlfn.XLOOKUP('% Approved '!$A37,'Applications Approved'!$A$6:$A$56,_xlfn.XLOOKUP('% Approved '!P$4,'Applications Received'!$B$4:$U$4,'Applications Received'!$B$6:$U$56))</f>
        <v>0.6443921000181192</v>
      </c>
      <c r="Q37" s="79" cm="1">
        <f t="array" ref="Q37">_xlfn.XLOOKUP('% Approved '!$A37,'Applications Approved'!$A$6:$A$56,_xlfn.XLOOKUP('% Approved '!Q$4,'Applications Approved'!$B$4:$U$4,'Applications Approved'!$B$6:$U$56))/_xlfn.XLOOKUP('% Approved '!$A37,'Applications Approved'!$A$6:$A$56,_xlfn.XLOOKUP('% Approved '!Q$4,'Applications Received'!$B$4:$U$4,'Applications Received'!$B$6:$U$56))</f>
        <v>0.30267254800207583</v>
      </c>
      <c r="R37" s="79" cm="1">
        <f t="array" ref="R37">_xlfn.XLOOKUP('% Approved '!$A37,'Applications Approved'!$A$6:$A$56,_xlfn.XLOOKUP('% Approved '!R$4,'Applications Approved'!$B$4:$U$4,'Applications Approved'!$B$6:$U$56))/_xlfn.XLOOKUP('% Approved '!$A37,'Applications Approved'!$A$6:$A$56,_xlfn.XLOOKUP('% Approved '!R$4,'Applications Received'!$B$4:$U$4,'Applications Received'!$B$6:$U$56))</f>
        <v>0.28184983483617537</v>
      </c>
      <c r="S37" s="79" cm="1">
        <f t="array" ref="S37">_xlfn.XLOOKUP('% Approved '!$A37,'Applications Approved'!$A$6:$A$56,_xlfn.XLOOKUP('% Approved '!S$4,'Applications Approved'!$B$4:$U$4,'Applications Approved'!$B$6:$U$56))/_xlfn.XLOOKUP('% Approved '!$A37,'Applications Approved'!$A$6:$A$56,_xlfn.XLOOKUP('% Approved '!S$4,'Applications Received'!$B$4:$U$4,'Applications Received'!$B$6:$U$56))</f>
        <v>0.23648274443407125</v>
      </c>
      <c r="T37" s="79" cm="1">
        <f t="array" ref="T37">_xlfn.XLOOKUP('% Approved '!$A37,'Applications Approved'!$A$6:$A$56,_xlfn.XLOOKUP('% Approved '!T$4,'Applications Approved'!$B$4:$U$4,'Applications Approved'!$B$6:$U$56))/_xlfn.XLOOKUP('% Approved '!$A37,'Applications Approved'!$A$6:$A$56,_xlfn.XLOOKUP('% Approved '!T$4,'Applications Received'!$B$4:$U$4,'Applications Received'!$B$6:$U$56))</f>
        <v>0.23830352786796993</v>
      </c>
      <c r="U37" s="79" cm="1">
        <f t="array" ref="U37">_xlfn.XLOOKUP('% Approved '!$A37,'Applications Approved'!$A$6:$A$56,_xlfn.XLOOKUP('% Approved '!U$4,'Applications Approved'!$B$4:$U$4,'Applications Approved'!$B$6:$U$56))/_xlfn.XLOOKUP('% Approved '!$A37,'Applications Approved'!$A$6:$A$56,_xlfn.XLOOKUP('% Approved '!U$4,'Applications Received'!$B$4:$U$4,'Applications Received'!$B$6:$U$56))</f>
        <v>0.23122921297971705</v>
      </c>
      <c r="V37" s="79" cm="1">
        <f t="array" ref="V37">_xlfn.XLOOKUP('% Approved '!$A37,'Applications Approved'!$A$6:$A$56,_xlfn.XLOOKUP('% Approved '!V$4,'Applications Approved'!$B$4:$V$4,'Applications Approved'!$B$6:$V$56))/_xlfn.XLOOKUP('% Approved '!$A37,'Applications Approved'!$A$6:$A$56,_xlfn.XLOOKUP('% Approved '!V$4,'Applications Received'!$B$4:$V$4,'Applications Received'!$B$6:$V$56))</f>
        <v>0.18120461466385571</v>
      </c>
      <c r="W37" s="79">
        <f t="shared" si="0"/>
        <v>-0.64064396107606025</v>
      </c>
      <c r="X37" s="81">
        <f t="shared" si="1"/>
        <v>-0.5539004407078959</v>
      </c>
      <c r="Y37" s="81">
        <f t="shared" si="2"/>
        <v>-0.49830879431083358</v>
      </c>
      <c r="Z37" s="99" t="s">
        <v>120</v>
      </c>
    </row>
    <row r="38" spans="1:26" s="30" customFormat="1">
      <c r="A38" s="32" t="s">
        <v>56</v>
      </c>
      <c r="B38" s="79" cm="1">
        <f t="array" ref="B38">_xlfn.XLOOKUP('% Approved '!$A38,'Applications Approved'!$A$6:$A$56,_xlfn.XLOOKUP('% Approved '!B$4,'Applications Approved'!$B$4:$U$4,'Applications Approved'!$B$6:$U$56))/_xlfn.XLOOKUP('% Approved '!$A38,'Applications Received'!$A$6:$A$56,_xlfn.XLOOKUP('% Approved '!B$4,'Applications Received'!$B$4:$U$4,'Applications Received'!$B$6:$U$56))</f>
        <v>0.61735933415240218</v>
      </c>
      <c r="C38" s="79" cm="1">
        <f t="array" ref="C38">_xlfn.XLOOKUP('% Approved '!$A38,'Applications Approved'!$A$6:$A$56,_xlfn.XLOOKUP('% Approved '!C$4,'Applications Approved'!$B$4:$U$4,'Applications Approved'!$B$6:$U$56))/_xlfn.XLOOKUP('% Approved '!$A38,'Applications Received'!$A$6:$A$56,_xlfn.XLOOKUP('% Approved '!C$4,'Applications Received'!$B$4:$U$4,'Applications Received'!$B$6:$U$56))</f>
        <v>0.6161904677028377</v>
      </c>
      <c r="D38" s="79" cm="1">
        <f t="array" ref="D38">_xlfn.XLOOKUP('% Approved '!$A38,'Applications Approved'!$A$6:$A$56,_xlfn.XLOOKUP('% Approved '!D$4,'Applications Approved'!$B$4:$U$4,'Applications Approved'!$B$6:$U$56))/_xlfn.XLOOKUP('% Approved '!$A38,'Applications Received'!$A$6:$A$56,_xlfn.XLOOKUP('% Approved '!D$4,'Applications Received'!$B$4:$U$4,'Applications Received'!$B$6:$U$56))</f>
        <v>0.61513538943602908</v>
      </c>
      <c r="E38" s="79" cm="1">
        <f t="array" ref="E38">_xlfn.XLOOKUP('% Approved '!$A38,'Applications Approved'!$A$6:$A$56,_xlfn.XLOOKUP('% Approved '!E$4,'Applications Approved'!$B$4:$U$4,'Applications Approved'!$B$6:$U$56))/_xlfn.XLOOKUP('% Approved '!$A38,'Applications Received'!$A$6:$A$56,_xlfn.XLOOKUP('% Approved '!E$4,'Applications Received'!$B$4:$U$4,'Applications Received'!$B$6:$U$56))</f>
        <v>0.60996045608497507</v>
      </c>
      <c r="F38" s="79" cm="1">
        <f t="array" ref="F38">_xlfn.XLOOKUP('% Approved '!$A38,'Applications Approved'!$A$6:$A$56,_xlfn.XLOOKUP('% Approved '!F$4,'Applications Approved'!$B$4:$U$4,'Applications Approved'!$B$6:$U$56))/_xlfn.XLOOKUP('% Approved '!$A38,'Applications Received'!$A$6:$A$56,_xlfn.XLOOKUP('% Approved '!F$4,'Applications Received'!$B$4:$U$4,'Applications Received'!$B$6:$U$56))</f>
        <v>0.61804992916672585</v>
      </c>
      <c r="G38" s="79" cm="1">
        <f t="array" ref="G38">_xlfn.XLOOKUP('% Approved '!$A38,'Applications Approved'!$A$6:$A$56,_xlfn.XLOOKUP('% Approved '!G$4,'Applications Approved'!$B$4:$U$4,'Applications Approved'!$B$6:$U$56))/_xlfn.XLOOKUP('% Approved '!$A38,'Applications Received'!$A$6:$A$56,_xlfn.XLOOKUP('% Approved '!G$4,'Applications Received'!$B$4:$U$4,'Applications Received'!$B$6:$U$56))</f>
        <v>0.57778011456956291</v>
      </c>
      <c r="H38" s="79" cm="1">
        <f t="array" ref="H38">_xlfn.XLOOKUP('% Approved '!$A38,'Applications Approved'!$A$6:$A$56,_xlfn.XLOOKUP('% Approved '!H$4,'Applications Approved'!$B$4:$U$4,'Applications Approved'!$B$6:$U$56))/_xlfn.XLOOKUP('% Approved '!$A38,'Applications Received'!$A$6:$A$56,_xlfn.XLOOKUP('% Approved '!H$4,'Applications Received'!$B$4:$U$4,'Applications Received'!$B$6:$U$56))</f>
        <v>0.56376511520170935</v>
      </c>
      <c r="I38" s="79" cm="1">
        <f t="array" ref="I38">_xlfn.XLOOKUP('% Approved '!$A38,'Applications Approved'!$A$6:$A$56,_xlfn.XLOOKUP('% Approved '!I$4,'Applications Approved'!$B$4:$U$4,'Applications Approved'!$B$6:$U$56))/_xlfn.XLOOKUP('% Approved '!$A38,'Applications Received'!$A$6:$A$56,_xlfn.XLOOKUP('% Approved '!I$4,'Applications Received'!$B$4:$U$4,'Applications Received'!$B$6:$U$56))</f>
        <v>0.57221351970116885</v>
      </c>
      <c r="J38" s="79" cm="1">
        <f t="array" ref="J38">_xlfn.XLOOKUP('% Approved '!$A38,'Applications Approved'!$A$6:$A$56,_xlfn.XLOOKUP('% Approved '!J$4,'Applications Approved'!$B$4:$U$4,'Applications Approved'!$B$6:$U$56))/_xlfn.XLOOKUP('% Approved '!$A38,'Applications Received'!$A$6:$A$56,_xlfn.XLOOKUP('% Approved '!J$4,'Applications Received'!$B$4:$U$4,'Applications Received'!$B$6:$U$56))</f>
        <v>0.55432942868243718</v>
      </c>
      <c r="K38" s="79" cm="1">
        <f t="array" ref="K38">_xlfn.XLOOKUP('% Approved '!$A38,'Applications Approved'!$A$6:$A$56,_xlfn.XLOOKUP('% Approved '!K$4,'Applications Approved'!$B$4:$U$4,'Applications Approved'!$B$6:$U$56))/_xlfn.XLOOKUP('% Approved '!$A38,'Applications Received'!$A$6:$A$56,_xlfn.XLOOKUP('% Approved '!K$4,'Applications Received'!$B$4:$U$4,'Applications Received'!$B$6:$U$56))</f>
        <v>0.5595391413320151</v>
      </c>
      <c r="L38" s="79" cm="1">
        <f t="array" ref="L38">_xlfn.XLOOKUP('% Approved '!$A38,'Applications Approved'!$A$6:$A$56,_xlfn.XLOOKUP('% Approved '!L$4,'Applications Approved'!$B$4:$U$4,'Applications Approved'!$B$6:$U$56))/_xlfn.XLOOKUP('% Approved '!$A38,'Applications Received'!$A$6:$A$56,_xlfn.XLOOKUP('% Approved '!L$4,'Applications Received'!$B$4:$U$4,'Applications Received'!$B$6:$U$56))</f>
        <v>0.5593967507500075</v>
      </c>
      <c r="M38" s="79" cm="1">
        <f t="array" ref="M38">_xlfn.XLOOKUP('% Approved '!$A38,'Applications Approved'!$A$6:$A$56,_xlfn.XLOOKUP('% Approved '!M$4,'Applications Approved'!$B$4:$U$4,'Applications Approved'!$B$6:$U$56))/_xlfn.XLOOKUP('% Approved '!$A38,'Applications Received'!$A$6:$A$56,_xlfn.XLOOKUP('% Approved '!M$4,'Applications Received'!$B$4:$U$4,'Applications Received'!$B$6:$U$56))</f>
        <v>0.53634143839129989</v>
      </c>
      <c r="N38" s="79" cm="1">
        <f t="array" ref="N38">_xlfn.XLOOKUP('% Approved '!$A38,'Applications Approved'!$A$6:$A$56,_xlfn.XLOOKUP('% Approved '!N$4,'Applications Approved'!$B$4:$U$4,'Applications Approved'!$B$6:$U$56))/_xlfn.XLOOKUP('% Approved '!$A38,'Applications Received'!$A$6:$A$56,_xlfn.XLOOKUP('% Approved '!N$4,'Applications Received'!$B$4:$U$4,'Applications Received'!$B$6:$U$56))</f>
        <v>0.51504537953795382</v>
      </c>
      <c r="O38" s="79" cm="1">
        <f t="array" ref="O38">_xlfn.XLOOKUP('% Approved '!$A38,'Applications Approved'!$A$6:$A$56,_xlfn.XLOOKUP('% Approved '!O$4,'Applications Approved'!$B$4:$U$4,'Applications Approved'!$B$6:$U$56))/_xlfn.XLOOKUP('% Approved '!$A38,'Applications Received'!$A$6:$A$56,_xlfn.XLOOKUP('% Approved '!O$4,'Applications Received'!$B$4:$U$4,'Applications Received'!$B$6:$U$56))</f>
        <v>0.49544607303227989</v>
      </c>
      <c r="P38" s="79" cm="1">
        <f t="array" ref="P38">_xlfn.XLOOKUP('% Approved '!$A38,'Applications Approved'!$A$6:$A$56,_xlfn.XLOOKUP('% Approved '!P$4,'Applications Approved'!$B$4:$U$4,'Applications Approved'!$B$6:$U$56))/_xlfn.XLOOKUP('% Approved '!$A38,'Applications Received'!$A$6:$A$56,_xlfn.XLOOKUP('% Approved '!P$4,'Applications Received'!$B$4:$U$4,'Applications Received'!$B$6:$U$56))</f>
        <v>0.50576557864729221</v>
      </c>
      <c r="Q38" s="79" cm="1">
        <f t="array" ref="Q38">_xlfn.XLOOKUP('% Approved '!$A38,'Applications Approved'!$A$6:$A$56,_xlfn.XLOOKUP('% Approved '!Q$4,'Applications Approved'!$B$4:$U$4,'Applications Approved'!$B$6:$U$56))/_xlfn.XLOOKUP('% Approved '!$A38,'Applications Received'!$A$6:$A$56,_xlfn.XLOOKUP('% Approved '!Q$4,'Applications Received'!$B$4:$U$4,'Applications Received'!$B$6:$U$56))</f>
        <v>0.50832454067656396</v>
      </c>
      <c r="R38" s="79" cm="1">
        <f t="array" ref="R38">_xlfn.XLOOKUP('% Approved '!$A38,'Applications Approved'!$A$6:$A$56,_xlfn.XLOOKUP('% Approved '!R$4,'Applications Approved'!$B$4:$U$4,'Applications Approved'!$B$6:$U$56))/_xlfn.XLOOKUP('% Approved '!$A38,'Applications Received'!$A$6:$A$56,_xlfn.XLOOKUP('% Approved '!R$4,'Applications Received'!$B$4:$U$4,'Applications Received'!$B$6:$U$56))</f>
        <v>0.51760672778687622</v>
      </c>
      <c r="S38" s="79" cm="1">
        <f t="array" ref="S38">_xlfn.XLOOKUP('% Approved '!$A38,'Applications Approved'!$A$6:$A$56,_xlfn.XLOOKUP('% Approved '!S$4,'Applications Approved'!$B$4:$U$4,'Applications Approved'!$B$6:$U$56))/_xlfn.XLOOKUP('% Approved '!$A38,'Applications Received'!$A$6:$A$56,_xlfn.XLOOKUP('% Approved '!S$4,'Applications Received'!$B$4:$U$4,'Applications Received'!$B$6:$U$56))</f>
        <v>0.52280603627909017</v>
      </c>
      <c r="T38" s="79" cm="1">
        <f t="array" ref="T38">_xlfn.XLOOKUP('% Approved '!$A38,'Applications Approved'!$A$6:$A$56,_xlfn.XLOOKUP('% Approved '!T$4,'Applications Approved'!$B$4:$U$4,'Applications Approved'!$B$6:$U$56))/_xlfn.XLOOKUP('% Approved '!$A38,'Applications Received'!$A$6:$A$56,_xlfn.XLOOKUP('% Approved '!T$4,'Applications Received'!$B$4:$U$4,'Applications Received'!$B$6:$U$56))</f>
        <v>0.50513290666168364</v>
      </c>
      <c r="U38" s="79" cm="1">
        <f t="array" ref="U38">_xlfn.XLOOKUP('% Approved '!$A38,'Applications Approved'!$A$6:$A$56,_xlfn.XLOOKUP('% Approved '!U$4,'Applications Approved'!$B$4:$U$4,'Applications Approved'!$B$6:$U$56))/_xlfn.XLOOKUP('% Approved '!$A38,'Applications Received'!$A$6:$A$56,_xlfn.XLOOKUP('% Approved '!U$4,'Applications Received'!$B$4:$U$4,'Applications Received'!$B$6:$U$56))</f>
        <v>0.50103686339163811</v>
      </c>
      <c r="V38" s="79" cm="1">
        <f t="array" ref="V38">_xlfn.XLOOKUP('% Approved '!$A38,'Applications Approved'!$A$6:$A$56,_xlfn.XLOOKUP('% Approved '!V$4,'Applications Approved'!$B$4:$V$4,'Applications Approved'!$B$6:$V$56))/_xlfn.XLOOKUP('% Approved '!$A38,'Applications Approved'!$A$6:$A$56,_xlfn.XLOOKUP('% Approved '!V$4,'Applications Received'!$B$4:$V$4,'Applications Received'!$B$6:$V$56))</f>
        <v>0.4346127765377335</v>
      </c>
      <c r="W38" s="79">
        <f t="shared" si="0"/>
        <v>-0.18841939260620064</v>
      </c>
      <c r="X38" s="81">
        <f t="shared" si="1"/>
        <v>-0.11126664300189579</v>
      </c>
      <c r="Y38" s="81">
        <f t="shared" si="2"/>
        <v>-0.10432646825374613</v>
      </c>
      <c r="Z38" s="99" t="s">
        <v>119</v>
      </c>
    </row>
    <row r="39" spans="1:26" s="30" customFormat="1">
      <c r="A39" s="94" t="s">
        <v>57</v>
      </c>
      <c r="B39" s="79" cm="1">
        <f t="array" ref="B39">_xlfn.XLOOKUP('% Approved '!$A39,'Applications Approved'!$A$6:$A$56,_xlfn.XLOOKUP('% Approved '!B$4,'Applications Approved'!$B$4:$U$4,'Applications Approved'!$B$6:$U$56))/_xlfn.XLOOKUP('% Approved '!$A39,'Applications Received'!$A$6:$A$56,_xlfn.XLOOKUP('% Approved '!B$4,'Applications Received'!$B$4:$U$4,'Applications Received'!$B$6:$U$56))</f>
        <v>0.69212697226152653</v>
      </c>
      <c r="C39" s="79" cm="1">
        <f t="array" ref="C39">_xlfn.XLOOKUP('% Approved '!$A39,'Applications Approved'!$A$6:$A$56,_xlfn.XLOOKUP('% Approved '!C$4,'Applications Approved'!$B$4:$U$4,'Applications Approved'!$B$6:$U$56))/_xlfn.XLOOKUP('% Approved '!$A39,'Applications Received'!$A$6:$A$56,_xlfn.XLOOKUP('% Approved '!C$4,'Applications Received'!$B$4:$U$4,'Applications Received'!$B$6:$U$56))</f>
        <v>0.68714999450971792</v>
      </c>
      <c r="D39" s="79" cm="1">
        <f t="array" ref="D39">_xlfn.XLOOKUP('% Approved '!$A39,'Applications Approved'!$A$6:$A$56,_xlfn.XLOOKUP('% Approved '!D$4,'Applications Approved'!$B$4:$U$4,'Applications Approved'!$B$6:$U$56))/_xlfn.XLOOKUP('% Approved '!$A39,'Applications Received'!$A$6:$A$56,_xlfn.XLOOKUP('% Approved '!D$4,'Applications Received'!$B$4:$U$4,'Applications Received'!$B$6:$U$56))</f>
        <v>0.67474476939248629</v>
      </c>
      <c r="E39" s="79" cm="1">
        <f t="array" ref="E39">_xlfn.XLOOKUP('% Approved '!$A39,'Applications Approved'!$A$6:$A$56,_xlfn.XLOOKUP('% Approved '!E$4,'Applications Approved'!$B$4:$U$4,'Applications Approved'!$B$6:$U$56))/_xlfn.XLOOKUP('% Approved '!$A39,'Applications Received'!$A$6:$A$56,_xlfn.XLOOKUP('% Approved '!E$4,'Applications Received'!$B$4:$U$4,'Applications Received'!$B$6:$U$56))</f>
        <v>0.67423283152777125</v>
      </c>
      <c r="F39" s="79" cm="1">
        <f t="array" ref="F39">_xlfn.XLOOKUP('% Approved '!$A39,'Applications Approved'!$A$6:$A$56,_xlfn.XLOOKUP('% Approved '!F$4,'Applications Approved'!$B$4:$U$4,'Applications Approved'!$B$6:$U$56))/_xlfn.XLOOKUP('% Approved '!$A39,'Applications Received'!$A$6:$A$56,_xlfn.XLOOKUP('% Approved '!F$4,'Applications Received'!$B$4:$U$4,'Applications Received'!$B$6:$U$56))</f>
        <v>0.72471202468099083</v>
      </c>
      <c r="G39" s="79" cm="1">
        <f t="array" ref="G39">_xlfn.XLOOKUP('% Approved '!$A39,'Applications Approved'!$A$6:$A$56,_xlfn.XLOOKUP('% Approved '!G$4,'Applications Approved'!$B$4:$U$4,'Applications Approved'!$B$6:$U$56))/_xlfn.XLOOKUP('% Approved '!$A39,'Applications Received'!$A$6:$A$56,_xlfn.XLOOKUP('% Approved '!G$4,'Applications Received'!$B$4:$U$4,'Applications Received'!$B$6:$U$56))</f>
        <v>0.63371414355971445</v>
      </c>
      <c r="H39" s="79" cm="1">
        <f t="array" ref="H39">_xlfn.XLOOKUP('% Approved '!$A39,'Applications Approved'!$A$6:$A$56,_xlfn.XLOOKUP('% Approved '!H$4,'Applications Approved'!$B$4:$U$4,'Applications Approved'!$B$6:$U$56))/_xlfn.XLOOKUP('% Approved '!$A39,'Applications Received'!$A$6:$A$56,_xlfn.XLOOKUP('% Approved '!H$4,'Applications Received'!$B$4:$U$4,'Applications Received'!$B$6:$U$56))</f>
        <v>0.60357845064883997</v>
      </c>
      <c r="I39" s="79" cm="1">
        <f t="array" ref="I39">_xlfn.XLOOKUP('% Approved '!$A39,'Applications Approved'!$A$6:$A$56,_xlfn.XLOOKUP('% Approved '!I$4,'Applications Approved'!$B$4:$U$4,'Applications Approved'!$B$6:$U$56))/_xlfn.XLOOKUP('% Approved '!$A39,'Applications Received'!$A$6:$A$56,_xlfn.XLOOKUP('% Approved '!I$4,'Applications Received'!$B$4:$U$4,'Applications Received'!$B$6:$U$56))</f>
        <v>0.58627917640123151</v>
      </c>
      <c r="J39" s="79" cm="1">
        <f t="array" ref="J39">_xlfn.XLOOKUP('% Approved '!$A39,'Applications Approved'!$A$6:$A$56,_xlfn.XLOOKUP('% Approved '!J$4,'Applications Approved'!$B$4:$U$4,'Applications Approved'!$B$6:$U$56))/_xlfn.XLOOKUP('% Approved '!$A39,'Applications Received'!$A$6:$A$56,_xlfn.XLOOKUP('% Approved '!J$4,'Applications Received'!$B$4:$U$4,'Applications Received'!$B$6:$U$56))</f>
        <v>0.59966004461914368</v>
      </c>
      <c r="K39" s="79" cm="1">
        <f t="array" ref="K39">_xlfn.XLOOKUP('% Approved '!$A39,'Applications Approved'!$A$6:$A$56,_xlfn.XLOOKUP('% Approved '!K$4,'Applications Approved'!$B$4:$U$4,'Applications Approved'!$B$6:$U$56))/_xlfn.XLOOKUP('% Approved '!$A39,'Applications Received'!$A$6:$A$56,_xlfn.XLOOKUP('% Approved '!K$4,'Applications Received'!$B$4:$U$4,'Applications Received'!$B$6:$U$56))</f>
        <v>0.61454614870669078</v>
      </c>
      <c r="L39" s="79" cm="1">
        <f t="array" ref="L39">_xlfn.XLOOKUP('% Approved '!$A39,'Applications Approved'!$A$6:$A$56,_xlfn.XLOOKUP('% Approved '!L$4,'Applications Approved'!$B$4:$U$4,'Applications Approved'!$B$6:$U$56))/_xlfn.XLOOKUP('% Approved '!$A39,'Applications Received'!$A$6:$A$56,_xlfn.XLOOKUP('% Approved '!L$4,'Applications Received'!$B$4:$U$4,'Applications Received'!$B$6:$U$56))</f>
        <v>0.61599025974025967</v>
      </c>
      <c r="M39" s="79" cm="1">
        <f t="array" ref="M39">_xlfn.XLOOKUP('% Approved '!$A39,'Applications Approved'!$A$6:$A$56,_xlfn.XLOOKUP('% Approved '!M$4,'Applications Approved'!$B$4:$U$4,'Applications Approved'!$B$6:$U$56))/_xlfn.XLOOKUP('% Approved '!$A39,'Applications Received'!$A$6:$A$56,_xlfn.XLOOKUP('% Approved '!M$4,'Applications Received'!$B$4:$U$4,'Applications Received'!$B$6:$U$56))</f>
        <v>0.63237956462224576</v>
      </c>
      <c r="N39" s="79" cm="1">
        <f t="array" ref="N39">_xlfn.XLOOKUP('% Approved '!$A39,'Applications Approved'!$A$6:$A$56,_xlfn.XLOOKUP('% Approved '!N$4,'Applications Approved'!$B$4:$U$4,'Applications Approved'!$B$6:$U$56))/_xlfn.XLOOKUP('% Approved '!$A39,'Applications Received'!$A$6:$A$56,_xlfn.XLOOKUP('% Approved '!N$4,'Applications Received'!$B$4:$U$4,'Applications Received'!$B$6:$U$56))</f>
        <v>0.63512615384615378</v>
      </c>
      <c r="O39" s="79" cm="1">
        <f t="array" ref="O39">_xlfn.XLOOKUP('% Approved '!$A39,'Applications Approved'!$A$6:$A$56,_xlfn.XLOOKUP('% Approved '!O$4,'Applications Approved'!$B$4:$U$4,'Applications Approved'!$B$6:$U$56))/_xlfn.XLOOKUP('% Approved '!$A39,'Applications Received'!$A$6:$A$56,_xlfn.XLOOKUP('% Approved '!O$4,'Applications Received'!$B$4:$U$4,'Applications Received'!$B$6:$U$56))</f>
        <v>0.64339445228020686</v>
      </c>
      <c r="P39" s="79" cm="1">
        <f t="array" ref="P39">_xlfn.XLOOKUP('% Approved '!$A39,'Applications Approved'!$A$6:$A$56,_xlfn.XLOOKUP('% Approved '!P$4,'Applications Approved'!$B$4:$U$4,'Applications Approved'!$B$6:$U$56))/_xlfn.XLOOKUP('% Approved '!$A39,'Applications Received'!$A$6:$A$56,_xlfn.XLOOKUP('% Approved '!P$4,'Applications Received'!$B$4:$U$4,'Applications Received'!$B$6:$U$56))</f>
        <v>0.76044113142040237</v>
      </c>
      <c r="Q39" s="79" cm="1">
        <f t="array" ref="Q39">_xlfn.XLOOKUP('% Approved '!$A39,'Applications Approved'!$A$6:$A$56,_xlfn.XLOOKUP('% Approved '!Q$4,'Applications Approved'!$B$4:$U$4,'Applications Approved'!$B$6:$U$56))/_xlfn.XLOOKUP('% Approved '!$A39,'Applications Received'!$A$6:$A$56,_xlfn.XLOOKUP('% Approved '!Q$4,'Applications Received'!$B$4:$U$4,'Applications Received'!$B$6:$U$56))</f>
        <v>0.67583859300758808</v>
      </c>
      <c r="R39" s="79" cm="1">
        <f t="array" ref="R39">_xlfn.XLOOKUP('% Approved '!$A39,'Applications Approved'!$A$6:$A$56,_xlfn.XLOOKUP('% Approved '!R$4,'Applications Approved'!$B$4:$U$4,'Applications Approved'!$B$6:$U$56))/_xlfn.XLOOKUP('% Approved '!$A39,'Applications Received'!$A$6:$A$56,_xlfn.XLOOKUP('% Approved '!R$4,'Applications Received'!$B$4:$U$4,'Applications Received'!$B$6:$U$56))</f>
        <v>0.59606236327650275</v>
      </c>
      <c r="S39" s="79" cm="1">
        <f t="array" ref="S39">_xlfn.XLOOKUP('% Approved '!$A39,'Applications Approved'!$A$6:$A$56,_xlfn.XLOOKUP('% Approved '!S$4,'Applications Approved'!$B$4:$U$4,'Applications Approved'!$B$6:$U$56))/_xlfn.XLOOKUP('% Approved '!$A39,'Applications Received'!$A$6:$A$56,_xlfn.XLOOKUP('% Approved '!S$4,'Applications Received'!$B$4:$U$4,'Applications Received'!$B$6:$U$56))</f>
        <v>0.63165858523332996</v>
      </c>
      <c r="T39" s="79" cm="1">
        <f t="array" ref="T39">_xlfn.XLOOKUP('% Approved '!$A39,'Applications Approved'!$A$6:$A$56,_xlfn.XLOOKUP('% Approved '!T$4,'Applications Approved'!$B$4:$U$4,'Applications Approved'!$B$6:$U$56))/_xlfn.XLOOKUP('% Approved '!$A39,'Applications Received'!$A$6:$A$56,_xlfn.XLOOKUP('% Approved '!T$4,'Applications Received'!$B$4:$U$4,'Applications Received'!$B$6:$U$56))</f>
        <v>0.58986368136470946</v>
      </c>
      <c r="U39" s="79" cm="1">
        <f t="array" ref="U39">_xlfn.XLOOKUP('% Approved '!$A39,'Applications Approved'!$A$6:$A$56,_xlfn.XLOOKUP('% Approved '!U$4,'Applications Approved'!$B$4:$U$4,'Applications Approved'!$B$6:$U$56))/_xlfn.XLOOKUP('% Approved '!$A39,'Applications Received'!$A$6:$A$56,_xlfn.XLOOKUP('% Approved '!U$4,'Applications Received'!$B$4:$U$4,'Applications Received'!$B$6:$U$56))</f>
        <v>0.59144924946390276</v>
      </c>
      <c r="V39" s="79" cm="1">
        <f t="array" ref="V39">_xlfn.XLOOKUP('% Approved '!$A39,'Applications Approved'!$A$6:$A$56,_xlfn.XLOOKUP('% Approved '!V$4,'Applications Approved'!$B$4:$V$4,'Applications Approved'!$B$6:$V$56))/_xlfn.XLOOKUP('% Approved '!$A39,'Applications Approved'!$A$6:$A$56,_xlfn.XLOOKUP('% Approved '!V$4,'Applications Received'!$B$4:$V$4,'Applications Received'!$B$6:$V$56))</f>
        <v>0.57113850616388684</v>
      </c>
      <c r="W39" s="79">
        <f t="shared" si="0"/>
        <v>-0.1454613486144877</v>
      </c>
      <c r="X39" s="81">
        <f t="shared" si="1"/>
        <v>-2.0095484144436331E-2</v>
      </c>
      <c r="Y39" s="81">
        <f t="shared" si="2"/>
        <v>-3.9839932350074735E-2</v>
      </c>
      <c r="Z39" s="99" t="s">
        <v>120</v>
      </c>
    </row>
    <row r="40" spans="1:26" s="30" customFormat="1">
      <c r="A40" s="32" t="s">
        <v>59</v>
      </c>
      <c r="B40" s="79" cm="1">
        <f t="array" ref="B40">_xlfn.XLOOKUP('% Approved '!$A40,'Applications Approved'!$A$6:$A$56,_xlfn.XLOOKUP('% Approved '!B$4,'Applications Approved'!$B$4:$U$4,'Applications Approved'!$B$6:$U$56))/_xlfn.XLOOKUP('% Approved '!$A40,'Applications Received'!$A$6:$A$56,_xlfn.XLOOKUP('% Approved '!B$4,'Applications Received'!$B$4:$U$4,'Applications Received'!$B$6:$U$56))</f>
        <v>0.75220247872181567</v>
      </c>
      <c r="C40" s="79" cm="1">
        <f t="array" ref="C40">_xlfn.XLOOKUP('% Approved '!$A40,'Applications Approved'!$A$6:$A$56,_xlfn.XLOOKUP('% Approved '!C$4,'Applications Approved'!$B$4:$U$4,'Applications Approved'!$B$6:$U$56))/_xlfn.XLOOKUP('% Approved '!$A40,'Applications Received'!$A$6:$A$56,_xlfn.XLOOKUP('% Approved '!C$4,'Applications Received'!$B$4:$U$4,'Applications Received'!$B$6:$U$56))</f>
        <v>0.72423802612481858</v>
      </c>
      <c r="D40" s="79" cm="1">
        <f t="array" ref="D40">_xlfn.XLOOKUP('% Approved '!$A40,'Applications Approved'!$A$6:$A$56,_xlfn.XLOOKUP('% Approved '!D$4,'Applications Approved'!$B$4:$U$4,'Applications Approved'!$B$6:$U$56))/_xlfn.XLOOKUP('% Approved '!$A40,'Applications Received'!$A$6:$A$56,_xlfn.XLOOKUP('% Approved '!D$4,'Applications Received'!$B$4:$U$4,'Applications Received'!$B$6:$U$56))</f>
        <v>0.70672434633246384</v>
      </c>
      <c r="E40" s="79" cm="1">
        <f t="array" ref="E40">_xlfn.XLOOKUP('% Approved '!$A40,'Applications Approved'!$A$6:$A$56,_xlfn.XLOOKUP('% Approved '!E$4,'Applications Approved'!$B$4:$U$4,'Applications Approved'!$B$6:$U$56))/_xlfn.XLOOKUP('% Approved '!$A40,'Applications Received'!$A$6:$A$56,_xlfn.XLOOKUP('% Approved '!E$4,'Applications Received'!$B$4:$U$4,'Applications Received'!$B$6:$U$56))</f>
        <v>0.82329833583315482</v>
      </c>
      <c r="F40" s="79" cm="1">
        <f t="array" ref="F40">_xlfn.XLOOKUP('% Approved '!$A40,'Applications Approved'!$A$6:$A$56,_xlfn.XLOOKUP('% Approved '!F$4,'Applications Approved'!$B$4:$U$4,'Applications Approved'!$B$6:$U$56))/_xlfn.XLOOKUP('% Approved '!$A40,'Applications Received'!$A$6:$A$56,_xlfn.XLOOKUP('% Approved '!F$4,'Applications Received'!$B$4:$U$4,'Applications Received'!$B$6:$U$56))</f>
        <v>1.3957321559970568</v>
      </c>
      <c r="G40" s="79" cm="1">
        <f t="array" ref="G40">_xlfn.XLOOKUP('% Approved '!$A40,'Applications Approved'!$A$6:$A$56,_xlfn.XLOOKUP('% Approved '!G$4,'Applications Approved'!$B$4:$U$4,'Applications Approved'!$B$6:$U$56))/_xlfn.XLOOKUP('% Approved '!$A40,'Applications Received'!$A$6:$A$56,_xlfn.XLOOKUP('% Approved '!G$4,'Applications Received'!$B$4:$U$4,'Applications Received'!$B$6:$U$56))</f>
        <v>0.61425795845165143</v>
      </c>
      <c r="H40" s="79" cm="1">
        <f t="array" ref="H40">_xlfn.XLOOKUP('% Approved '!$A40,'Applications Approved'!$A$6:$A$56,_xlfn.XLOOKUP('% Approved '!H$4,'Applications Approved'!$B$4:$U$4,'Applications Approved'!$B$6:$U$56))/_xlfn.XLOOKUP('% Approved '!$A40,'Applications Received'!$A$6:$A$56,_xlfn.XLOOKUP('% Approved '!H$4,'Applications Received'!$B$4:$U$4,'Applications Received'!$B$6:$U$56))</f>
        <v>0.52993479549496147</v>
      </c>
      <c r="I40" s="79" cm="1">
        <f t="array" ref="I40">_xlfn.XLOOKUP('% Approved '!$A40,'Applications Approved'!$A$6:$A$56,_xlfn.XLOOKUP('% Approved '!I$4,'Applications Approved'!$B$4:$U$4,'Applications Approved'!$B$6:$U$56))/_xlfn.XLOOKUP('% Approved '!$A40,'Applications Received'!$A$6:$A$56,_xlfn.XLOOKUP('% Approved '!I$4,'Applications Received'!$B$4:$U$4,'Applications Received'!$B$6:$U$56))</f>
        <v>0.54740859783045404</v>
      </c>
      <c r="J40" s="79" cm="1">
        <f t="array" ref="J40">_xlfn.XLOOKUP('% Approved '!$A40,'Applications Approved'!$A$6:$A$56,_xlfn.XLOOKUP('% Approved '!J$4,'Applications Approved'!$B$4:$U$4,'Applications Approved'!$B$6:$U$56))/_xlfn.XLOOKUP('% Approved '!$A40,'Applications Received'!$A$6:$A$56,_xlfn.XLOOKUP('% Approved '!J$4,'Applications Received'!$B$4:$U$4,'Applications Received'!$B$6:$U$56))</f>
        <v>0.57030198115022124</v>
      </c>
      <c r="K40" s="79" cm="1">
        <f t="array" ref="K40">_xlfn.XLOOKUP('% Approved '!$A40,'Applications Approved'!$A$6:$A$56,_xlfn.XLOOKUP('% Approved '!K$4,'Applications Approved'!$B$4:$U$4,'Applications Approved'!$B$6:$U$56))/_xlfn.XLOOKUP('% Approved '!$A40,'Applications Received'!$A$6:$A$56,_xlfn.XLOOKUP('% Approved '!K$4,'Applications Received'!$B$4:$U$4,'Applications Received'!$B$6:$U$56))</f>
        <v>0.46812895627852197</v>
      </c>
      <c r="L40" s="79" cm="1">
        <f t="array" ref="L40">_xlfn.XLOOKUP('% Approved '!$A40,'Applications Approved'!$A$6:$A$56,_xlfn.XLOOKUP('% Approved '!L$4,'Applications Approved'!$B$4:$U$4,'Applications Approved'!$B$6:$U$56))/_xlfn.XLOOKUP('% Approved '!$A40,'Applications Received'!$A$6:$A$56,_xlfn.XLOOKUP('% Approved '!L$4,'Applications Received'!$B$4:$U$4,'Applications Received'!$B$6:$U$56))</f>
        <v>0.43168865005699397</v>
      </c>
      <c r="M40" s="79" cm="1">
        <f t="array" ref="M40">_xlfn.XLOOKUP('% Approved '!$A40,'Applications Approved'!$A$6:$A$56,_xlfn.XLOOKUP('% Approved '!M$4,'Applications Approved'!$B$4:$U$4,'Applications Approved'!$B$6:$U$56))/_xlfn.XLOOKUP('% Approved '!$A40,'Applications Received'!$A$6:$A$56,_xlfn.XLOOKUP('% Approved '!M$4,'Applications Received'!$B$4:$U$4,'Applications Received'!$B$6:$U$56))</f>
        <v>0.41765799256505576</v>
      </c>
      <c r="N40" s="79" cm="1">
        <f t="array" ref="N40">_xlfn.XLOOKUP('% Approved '!$A40,'Applications Approved'!$A$6:$A$56,_xlfn.XLOOKUP('% Approved '!N$4,'Applications Approved'!$B$4:$U$4,'Applications Approved'!$B$6:$U$56))/_xlfn.XLOOKUP('% Approved '!$A40,'Applications Received'!$A$6:$A$56,_xlfn.XLOOKUP('% Approved '!N$4,'Applications Received'!$B$4:$U$4,'Applications Received'!$B$6:$U$56))</f>
        <v>0.39381948370077252</v>
      </c>
      <c r="O40" s="79" cm="1">
        <f t="array" ref="O40">_xlfn.XLOOKUP('% Approved '!$A40,'Applications Approved'!$A$6:$A$56,_xlfn.XLOOKUP('% Approved '!O$4,'Applications Approved'!$B$4:$U$4,'Applications Approved'!$B$6:$U$56))/_xlfn.XLOOKUP('% Approved '!$A40,'Applications Received'!$A$6:$A$56,_xlfn.XLOOKUP('% Approved '!O$4,'Applications Received'!$B$4:$U$4,'Applications Received'!$B$6:$U$56))</f>
        <v>0.38661493695441324</v>
      </c>
      <c r="P40" s="79" cm="1">
        <f t="array" ref="P40">_xlfn.XLOOKUP('% Approved '!$A40,'Applications Approved'!$A$6:$A$56,_xlfn.XLOOKUP('% Approved '!P$4,'Applications Approved'!$B$4:$U$4,'Applications Approved'!$B$6:$U$56))/_xlfn.XLOOKUP('% Approved '!$A40,'Applications Received'!$A$6:$A$56,_xlfn.XLOOKUP('% Approved '!P$4,'Applications Received'!$B$4:$U$4,'Applications Received'!$B$6:$U$56))</f>
        <v>0.33945131375579596</v>
      </c>
      <c r="Q40" s="79" cm="1">
        <f t="array" ref="Q40">_xlfn.XLOOKUP('% Approved '!$A40,'Applications Approved'!$A$6:$A$56,_xlfn.XLOOKUP('% Approved '!Q$4,'Applications Approved'!$B$4:$U$4,'Applications Approved'!$B$6:$U$56))/_xlfn.XLOOKUP('% Approved '!$A40,'Applications Received'!$A$6:$A$56,_xlfn.XLOOKUP('% Approved '!Q$4,'Applications Received'!$B$4:$U$4,'Applications Received'!$B$6:$U$56))</f>
        <v>0.31942336874051597</v>
      </c>
      <c r="R40" s="79" cm="1">
        <f t="array" ref="R40">_xlfn.XLOOKUP('% Approved '!$A40,'Applications Approved'!$A$6:$A$56,_xlfn.XLOOKUP('% Approved '!R$4,'Applications Approved'!$B$4:$U$4,'Applications Approved'!$B$6:$U$56))/_xlfn.XLOOKUP('% Approved '!$A40,'Applications Received'!$A$6:$A$56,_xlfn.XLOOKUP('% Approved '!R$4,'Applications Received'!$B$4:$U$4,'Applications Received'!$B$6:$U$56))</f>
        <v>0.32083729781160797</v>
      </c>
      <c r="S40" s="79" cm="1">
        <f t="array" ref="S40">_xlfn.XLOOKUP('% Approved '!$A40,'Applications Approved'!$A$6:$A$56,_xlfn.XLOOKUP('% Approved '!S$4,'Applications Approved'!$B$4:$U$4,'Applications Approved'!$B$6:$U$56))/_xlfn.XLOOKUP('% Approved '!$A40,'Applications Received'!$A$6:$A$56,_xlfn.XLOOKUP('% Approved '!S$4,'Applications Received'!$B$4:$U$4,'Applications Received'!$B$6:$U$56))</f>
        <v>0.32504548211036993</v>
      </c>
      <c r="T40" s="79" cm="1">
        <f t="array" ref="T40">_xlfn.XLOOKUP('% Approved '!$A40,'Applications Approved'!$A$6:$A$56,_xlfn.XLOOKUP('% Approved '!T$4,'Applications Approved'!$B$4:$U$4,'Applications Approved'!$B$6:$U$56))/_xlfn.XLOOKUP('% Approved '!$A40,'Applications Received'!$A$6:$A$56,_xlfn.XLOOKUP('% Approved '!T$4,'Applications Received'!$B$4:$U$4,'Applications Received'!$B$6:$U$56))</f>
        <v>0.30006523157208087</v>
      </c>
      <c r="U40" s="79" cm="1">
        <f t="array" ref="U40">_xlfn.XLOOKUP('% Approved '!$A40,'Applications Approved'!$A$6:$A$56,_xlfn.XLOOKUP('% Approved '!U$4,'Applications Approved'!$B$4:$U$4,'Applications Approved'!$B$6:$U$56))/_xlfn.XLOOKUP('% Approved '!$A40,'Applications Received'!$A$6:$A$56,_xlfn.XLOOKUP('% Approved '!U$4,'Applications Received'!$B$4:$U$4,'Applications Received'!$B$6:$U$56))</f>
        <v>0.332347405216456</v>
      </c>
      <c r="V40" s="79" cm="1">
        <f t="array" ref="V40">_xlfn.XLOOKUP('% Approved '!$A40,'Applications Approved'!$A$6:$A$56,_xlfn.XLOOKUP('% Approved '!V$4,'Applications Approved'!$B$4:$V$4,'Applications Approved'!$B$6:$V$56))/_xlfn.XLOOKUP('% Approved '!$A40,'Applications Approved'!$A$6:$A$56,_xlfn.XLOOKUP('% Approved '!V$4,'Applications Received'!$B$4:$V$4,'Applications Received'!$B$6:$V$56))</f>
        <v>0.30965732087227416</v>
      </c>
      <c r="W40" s="79">
        <f t="shared" si="0"/>
        <v>-0.55816762824126931</v>
      </c>
      <c r="X40" s="81">
        <f t="shared" si="1"/>
        <v>-0.37285226778505448</v>
      </c>
      <c r="Y40" s="81">
        <f t="shared" si="2"/>
        <v>-0.23012243853856795</v>
      </c>
      <c r="Z40" s="99" t="s">
        <v>120</v>
      </c>
    </row>
    <row r="41" spans="1:26" s="30" customFormat="1">
      <c r="A41" s="32" t="s">
        <v>61</v>
      </c>
      <c r="B41" s="79" cm="1">
        <f t="array" ref="B41">_xlfn.XLOOKUP('% Approved '!$A41,'Applications Approved'!$A$6:$A$56,_xlfn.XLOOKUP('% Approved '!B$4,'Applications Approved'!$B$4:$U$4,'Applications Approved'!$B$6:$U$56))/_xlfn.XLOOKUP('% Approved '!$A41,'Applications Received'!$A$6:$A$56,_xlfn.XLOOKUP('% Approved '!B$4,'Applications Received'!$B$4:$U$4,'Applications Received'!$B$6:$U$56))</f>
        <v>0.13635543798472916</v>
      </c>
      <c r="C41" s="79" cm="1">
        <f t="array" ref="C41">_xlfn.XLOOKUP('% Approved '!$A41,'Applications Approved'!$A$6:$A$56,_xlfn.XLOOKUP('% Approved '!C$4,'Applications Approved'!$B$4:$U$4,'Applications Approved'!$B$6:$U$56))/_xlfn.XLOOKUP('% Approved '!$A41,'Applications Received'!$A$6:$A$56,_xlfn.XLOOKUP('% Approved '!C$4,'Applications Received'!$B$4:$U$4,'Applications Received'!$B$6:$U$56))</f>
        <v>0.47246777511974641</v>
      </c>
      <c r="D41" s="79" cm="1">
        <f t="array" ref="D41">_xlfn.XLOOKUP('% Approved '!$A41,'Applications Approved'!$A$6:$A$56,_xlfn.XLOOKUP('% Approved '!D$4,'Applications Approved'!$B$4:$U$4,'Applications Approved'!$B$6:$U$56))/_xlfn.XLOOKUP('% Approved '!$A41,'Applications Received'!$A$6:$A$56,_xlfn.XLOOKUP('% Approved '!D$4,'Applications Received'!$B$4:$U$4,'Applications Received'!$B$6:$U$56))</f>
        <v>0.43811808403621449</v>
      </c>
      <c r="E41" s="79" cm="1">
        <f t="array" ref="E41">_xlfn.XLOOKUP('% Approved '!$A41,'Applications Approved'!$A$6:$A$56,_xlfn.XLOOKUP('% Approved '!E$4,'Applications Approved'!$B$4:$U$4,'Applications Approved'!$B$6:$U$56))/_xlfn.XLOOKUP('% Approved '!$A41,'Applications Received'!$A$6:$A$56,_xlfn.XLOOKUP('% Approved '!E$4,'Applications Received'!$B$4:$U$4,'Applications Received'!$B$6:$U$56))</f>
        <v>0.33383550967270004</v>
      </c>
      <c r="F41" s="79" cm="1">
        <f t="array" ref="F41">_xlfn.XLOOKUP('% Approved '!$A41,'Applications Approved'!$A$6:$A$56,_xlfn.XLOOKUP('% Approved '!F$4,'Applications Approved'!$B$4:$U$4,'Applications Approved'!$B$6:$U$56))/_xlfn.XLOOKUP('% Approved '!$A41,'Applications Received'!$A$6:$A$56,_xlfn.XLOOKUP('% Approved '!F$4,'Applications Received'!$B$4:$U$4,'Applications Received'!$B$6:$U$56))</f>
        <v>0.35843568338738707</v>
      </c>
      <c r="G41" s="79" cm="1">
        <f t="array" ref="G41">_xlfn.XLOOKUP('% Approved '!$A41,'Applications Approved'!$A$6:$A$56,_xlfn.XLOOKUP('% Approved '!G$4,'Applications Approved'!$B$4:$U$4,'Applications Approved'!$B$6:$U$56))/_xlfn.XLOOKUP('% Approved '!$A41,'Applications Received'!$A$6:$A$56,_xlfn.XLOOKUP('% Approved '!G$4,'Applications Received'!$B$4:$U$4,'Applications Received'!$B$6:$U$56))</f>
        <v>0.34074939890758954</v>
      </c>
      <c r="H41" s="79" cm="1">
        <f t="array" ref="H41">_xlfn.XLOOKUP('% Approved '!$A41,'Applications Approved'!$A$6:$A$56,_xlfn.XLOOKUP('% Approved '!H$4,'Applications Approved'!$B$4:$U$4,'Applications Approved'!$B$6:$U$56))/_xlfn.XLOOKUP('% Approved '!$A41,'Applications Received'!$A$6:$A$56,_xlfn.XLOOKUP('% Approved '!H$4,'Applications Received'!$B$4:$U$4,'Applications Received'!$B$6:$U$56))</f>
        <v>0.35427474386865249</v>
      </c>
      <c r="I41" s="79" cm="1">
        <f t="array" ref="I41">_xlfn.XLOOKUP('% Approved '!$A41,'Applications Approved'!$A$6:$A$56,_xlfn.XLOOKUP('% Approved '!I$4,'Applications Approved'!$B$4:$U$4,'Applications Approved'!$B$6:$U$56))/_xlfn.XLOOKUP('% Approved '!$A41,'Applications Received'!$A$6:$A$56,_xlfn.XLOOKUP('% Approved '!I$4,'Applications Received'!$B$4:$U$4,'Applications Received'!$B$6:$U$56))</f>
        <v>0.36453126422789556</v>
      </c>
      <c r="J41" s="79" cm="1">
        <f t="array" ref="J41">_xlfn.XLOOKUP('% Approved '!$A41,'Applications Approved'!$A$6:$A$56,_xlfn.XLOOKUP('% Approved '!J$4,'Applications Approved'!$B$4:$U$4,'Applications Approved'!$B$6:$U$56))/_xlfn.XLOOKUP('% Approved '!$A41,'Applications Received'!$A$6:$A$56,_xlfn.XLOOKUP('% Approved '!J$4,'Applications Received'!$B$4:$U$4,'Applications Received'!$B$6:$U$56))</f>
        <v>0.40434039255020854</v>
      </c>
      <c r="K41" s="79" cm="1">
        <f t="array" ref="K41">_xlfn.XLOOKUP('% Approved '!$A41,'Applications Approved'!$A$6:$A$56,_xlfn.XLOOKUP('% Approved '!K$4,'Applications Approved'!$B$4:$U$4,'Applications Approved'!$B$6:$U$56))/_xlfn.XLOOKUP('% Approved '!$A41,'Applications Received'!$A$6:$A$56,_xlfn.XLOOKUP('% Approved '!K$4,'Applications Received'!$B$4:$U$4,'Applications Received'!$B$6:$U$56))</f>
        <v>0.40351562814758712</v>
      </c>
      <c r="L41" s="79" cm="1">
        <f t="array" ref="L41">_xlfn.XLOOKUP('% Approved '!$A41,'Applications Approved'!$A$6:$A$56,_xlfn.XLOOKUP('% Approved '!L$4,'Applications Approved'!$B$4:$U$4,'Applications Approved'!$B$6:$U$56))/_xlfn.XLOOKUP('% Approved '!$A41,'Applications Received'!$A$6:$A$56,_xlfn.XLOOKUP('% Approved '!L$4,'Applications Received'!$B$4:$U$4,'Applications Received'!$B$6:$U$56))</f>
        <v>0.43298991089810945</v>
      </c>
      <c r="M41" s="79" cm="1">
        <f t="array" ref="M41">_xlfn.XLOOKUP('% Approved '!$A41,'Applications Approved'!$A$6:$A$56,_xlfn.XLOOKUP('% Approved '!M$4,'Applications Approved'!$B$4:$U$4,'Applications Approved'!$B$6:$U$56))/_xlfn.XLOOKUP('% Approved '!$A41,'Applications Received'!$A$6:$A$56,_xlfn.XLOOKUP('% Approved '!M$4,'Applications Received'!$B$4:$U$4,'Applications Received'!$B$6:$U$56))</f>
        <v>0.40397871984738076</v>
      </c>
      <c r="N41" s="79" cm="1">
        <f t="array" ref="N41">_xlfn.XLOOKUP('% Approved '!$A41,'Applications Approved'!$A$6:$A$56,_xlfn.XLOOKUP('% Approved '!N$4,'Applications Approved'!$B$4:$U$4,'Applications Approved'!$B$6:$U$56))/_xlfn.XLOOKUP('% Approved '!$A41,'Applications Received'!$A$6:$A$56,_xlfn.XLOOKUP('% Approved '!N$4,'Applications Received'!$B$4:$U$4,'Applications Received'!$B$6:$U$56))</f>
        <v>0.33850933539653694</v>
      </c>
      <c r="O41" s="79" cm="1">
        <f t="array" ref="O41">_xlfn.XLOOKUP('% Approved '!$A41,'Applications Approved'!$A$6:$A$56,_xlfn.XLOOKUP('% Approved '!O$4,'Applications Approved'!$B$4:$U$4,'Applications Approved'!$B$6:$U$56))/_xlfn.XLOOKUP('% Approved '!$A41,'Applications Received'!$A$6:$A$56,_xlfn.XLOOKUP('% Approved '!O$4,'Applications Received'!$B$4:$U$4,'Applications Received'!$B$6:$U$56))</f>
        <v>0.33470147942509754</v>
      </c>
      <c r="P41" s="79" cm="1">
        <f t="array" ref="P41">_xlfn.XLOOKUP('% Approved '!$A41,'Applications Approved'!$A$6:$A$56,_xlfn.XLOOKUP('% Approved '!P$4,'Applications Approved'!$B$4:$U$4,'Applications Approved'!$B$6:$U$56))/_xlfn.XLOOKUP('% Approved '!$A41,'Applications Received'!$A$6:$A$56,_xlfn.XLOOKUP('% Approved '!P$4,'Applications Received'!$B$4:$U$4,'Applications Received'!$B$6:$U$56))</f>
        <v>0.29524206950575799</v>
      </c>
      <c r="Q41" s="79" cm="1">
        <f t="array" ref="Q41">_xlfn.XLOOKUP('% Approved '!$A41,'Applications Approved'!$A$6:$A$56,_xlfn.XLOOKUP('% Approved '!Q$4,'Applications Approved'!$B$4:$U$4,'Applications Approved'!$B$6:$U$56))/_xlfn.XLOOKUP('% Approved '!$A41,'Applications Received'!$A$6:$A$56,_xlfn.XLOOKUP('% Approved '!Q$4,'Applications Received'!$B$4:$U$4,'Applications Received'!$B$6:$U$56))</f>
        <v>0.26268040613588767</v>
      </c>
      <c r="R41" s="79" cm="1">
        <f t="array" ref="R41">_xlfn.XLOOKUP('% Approved '!$A41,'Applications Approved'!$A$6:$A$56,_xlfn.XLOOKUP('% Approved '!R$4,'Applications Approved'!$B$4:$U$4,'Applications Approved'!$B$6:$U$56))/_xlfn.XLOOKUP('% Approved '!$A41,'Applications Received'!$A$6:$A$56,_xlfn.XLOOKUP('% Approved '!R$4,'Applications Received'!$B$4:$U$4,'Applications Received'!$B$6:$U$56))</f>
        <v>0.25204378876151101</v>
      </c>
      <c r="S41" s="79" cm="1">
        <f t="array" ref="S41">_xlfn.XLOOKUP('% Approved '!$A41,'Applications Approved'!$A$6:$A$56,_xlfn.XLOOKUP('% Approved '!S$4,'Applications Approved'!$B$4:$U$4,'Applications Approved'!$B$6:$U$56))/_xlfn.XLOOKUP('% Approved '!$A41,'Applications Received'!$A$6:$A$56,_xlfn.XLOOKUP('% Approved '!S$4,'Applications Received'!$B$4:$U$4,'Applications Received'!$B$6:$U$56))</f>
        <v>0.2361813315205846</v>
      </c>
      <c r="T41" s="79" cm="1">
        <f t="array" ref="T41">_xlfn.XLOOKUP('% Approved '!$A41,'Applications Approved'!$A$6:$A$56,_xlfn.XLOOKUP('% Approved '!T$4,'Applications Approved'!$B$4:$U$4,'Applications Approved'!$B$6:$U$56))/_xlfn.XLOOKUP('% Approved '!$A41,'Applications Received'!$A$6:$A$56,_xlfn.XLOOKUP('% Approved '!T$4,'Applications Received'!$B$4:$U$4,'Applications Received'!$B$6:$U$56))</f>
        <v>0.26530796896559522</v>
      </c>
      <c r="U41" s="79" cm="1">
        <f t="array" ref="U41">_xlfn.XLOOKUP('% Approved '!$A41,'Applications Approved'!$A$6:$A$56,_xlfn.XLOOKUP('% Approved '!U$4,'Applications Approved'!$B$4:$U$4,'Applications Approved'!$B$6:$U$56))/_xlfn.XLOOKUP('% Approved '!$A41,'Applications Received'!$A$6:$A$56,_xlfn.XLOOKUP('% Approved '!U$4,'Applications Received'!$B$4:$U$4,'Applications Received'!$B$6:$U$56))</f>
        <v>0.23931799506984389</v>
      </c>
      <c r="V41" s="79" cm="1">
        <f t="array" ref="V41">_xlfn.XLOOKUP('% Approved '!$A41,'Applications Approved'!$A$6:$A$56,_xlfn.XLOOKUP('% Approved '!V$4,'Applications Approved'!$B$4:$V$4,'Applications Approved'!$B$6:$V$56))/_xlfn.XLOOKUP('% Approved '!$A41,'Applications Approved'!$A$6:$A$56,_xlfn.XLOOKUP('% Approved '!V$4,'Applications Received'!$B$4:$V$4,'Applications Received'!$B$6:$V$56))</f>
        <v>0.22345461658841939</v>
      </c>
      <c r="W41" s="79">
        <f t="shared" si="0"/>
        <v>0.75510414991036745</v>
      </c>
      <c r="X41" s="81">
        <f t="shared" si="1"/>
        <v>-0.32448474182350651</v>
      </c>
      <c r="Y41" s="81">
        <f t="shared" si="2"/>
        <v>-0.44728967339342962</v>
      </c>
      <c r="Z41" s="99" t="s">
        <v>120</v>
      </c>
    </row>
    <row r="42" spans="1:26" s="30" customFormat="1">
      <c r="A42" s="32" t="s">
        <v>62</v>
      </c>
      <c r="B42" s="79" cm="1">
        <f t="array" ref="B42">_xlfn.XLOOKUP('% Approved '!$A42,'Applications Approved'!$A$6:$A$56,_xlfn.XLOOKUP('% Approved '!B$4,'Applications Approved'!$B$4:$U$4,'Applications Approved'!$B$6:$U$56))/_xlfn.XLOOKUP('% Approved '!$A42,'Applications Received'!$A$6:$A$56,_xlfn.XLOOKUP('% Approved '!B$4,'Applications Received'!$B$4:$U$4,'Applications Received'!$B$6:$U$56))</f>
        <v>0.47951762675651244</v>
      </c>
      <c r="C42" s="79" cm="1">
        <f t="array" ref="C42">_xlfn.XLOOKUP('% Approved '!$A42,'Applications Approved'!$A$6:$A$56,_xlfn.XLOOKUP('% Approved '!C$4,'Applications Approved'!$B$4:$U$4,'Applications Approved'!$B$6:$U$56))/_xlfn.XLOOKUP('% Approved '!$A42,'Applications Received'!$A$6:$A$56,_xlfn.XLOOKUP('% Approved '!C$4,'Applications Received'!$B$4:$U$4,'Applications Received'!$B$6:$U$56))</f>
        <v>0.52904820766378247</v>
      </c>
      <c r="D42" s="79" cm="1">
        <f t="array" ref="D42">_xlfn.XLOOKUP('% Approved '!$A42,'Applications Approved'!$A$6:$A$56,_xlfn.XLOOKUP('% Approved '!D$4,'Applications Approved'!$B$4:$U$4,'Applications Approved'!$B$6:$U$56))/_xlfn.XLOOKUP('% Approved '!$A42,'Applications Received'!$A$6:$A$56,_xlfn.XLOOKUP('% Approved '!D$4,'Applications Received'!$B$4:$U$4,'Applications Received'!$B$6:$U$56))</f>
        <v>0.49138869174355337</v>
      </c>
      <c r="E42" s="79" cm="1">
        <f t="array" ref="E42">_xlfn.XLOOKUP('% Approved '!$A42,'Applications Approved'!$A$6:$A$56,_xlfn.XLOOKUP('% Approved '!E$4,'Applications Approved'!$B$4:$U$4,'Applications Approved'!$B$6:$U$56))/_xlfn.XLOOKUP('% Approved '!$A42,'Applications Received'!$A$6:$A$56,_xlfn.XLOOKUP('% Approved '!E$4,'Applications Received'!$B$4:$U$4,'Applications Received'!$B$6:$U$56))</f>
        <v>0.44784403980234211</v>
      </c>
      <c r="F42" s="79" cm="1">
        <f t="array" ref="F42">_xlfn.XLOOKUP('% Approved '!$A42,'Applications Approved'!$A$6:$A$56,_xlfn.XLOOKUP('% Approved '!F$4,'Applications Approved'!$B$4:$U$4,'Applications Approved'!$B$6:$U$56))/_xlfn.XLOOKUP('% Approved '!$A42,'Applications Received'!$A$6:$A$56,_xlfn.XLOOKUP('% Approved '!F$4,'Applications Received'!$B$4:$U$4,'Applications Received'!$B$6:$U$56))</f>
        <v>0.46922014316212485</v>
      </c>
      <c r="G42" s="79" cm="1">
        <f t="array" ref="G42">_xlfn.XLOOKUP('% Approved '!$A42,'Applications Approved'!$A$6:$A$56,_xlfn.XLOOKUP('% Approved '!G$4,'Applications Approved'!$B$4:$U$4,'Applications Approved'!$B$6:$U$56))/_xlfn.XLOOKUP('% Approved '!$A42,'Applications Received'!$A$6:$A$56,_xlfn.XLOOKUP('% Approved '!G$4,'Applications Received'!$B$4:$U$4,'Applications Received'!$B$6:$U$56))</f>
        <v>0.39133774834437079</v>
      </c>
      <c r="H42" s="79" cm="1">
        <f t="array" ref="H42">_xlfn.XLOOKUP('% Approved '!$A42,'Applications Approved'!$A$6:$A$56,_xlfn.XLOOKUP('% Approved '!H$4,'Applications Approved'!$B$4:$U$4,'Applications Approved'!$B$6:$U$56))/_xlfn.XLOOKUP('% Approved '!$A42,'Applications Received'!$A$6:$A$56,_xlfn.XLOOKUP('% Approved '!H$4,'Applications Received'!$B$4:$U$4,'Applications Received'!$B$6:$U$56))</f>
        <v>0.35983917155997808</v>
      </c>
      <c r="I42" s="79" cm="1">
        <f t="array" ref="I42">_xlfn.XLOOKUP('% Approved '!$A42,'Applications Approved'!$A$6:$A$56,_xlfn.XLOOKUP('% Approved '!I$4,'Applications Approved'!$B$4:$U$4,'Applications Approved'!$B$6:$U$56))/_xlfn.XLOOKUP('% Approved '!$A42,'Applications Received'!$A$6:$A$56,_xlfn.XLOOKUP('% Approved '!I$4,'Applications Received'!$B$4:$U$4,'Applications Received'!$B$6:$U$56))</f>
        <v>0.32479324300545492</v>
      </c>
      <c r="J42" s="79" cm="1">
        <f t="array" ref="J42">_xlfn.XLOOKUP('% Approved '!$A42,'Applications Approved'!$A$6:$A$56,_xlfn.XLOOKUP('% Approved '!J$4,'Applications Approved'!$B$4:$U$4,'Applications Approved'!$B$6:$U$56))/_xlfn.XLOOKUP('% Approved '!$A42,'Applications Received'!$A$6:$A$56,_xlfn.XLOOKUP('% Approved '!J$4,'Applications Received'!$B$4:$U$4,'Applications Received'!$B$6:$U$56))</f>
        <v>0.33640175923084792</v>
      </c>
      <c r="K42" s="79" cm="1">
        <f t="array" ref="K42">_xlfn.XLOOKUP('% Approved '!$A42,'Applications Approved'!$A$6:$A$56,_xlfn.XLOOKUP('% Approved '!K$4,'Applications Approved'!$B$4:$U$4,'Applications Approved'!$B$6:$U$56))/_xlfn.XLOOKUP('% Approved '!$A42,'Applications Received'!$A$6:$A$56,_xlfn.XLOOKUP('% Approved '!K$4,'Applications Received'!$B$4:$U$4,'Applications Received'!$B$6:$U$56))</f>
        <v>0.30972313416502517</v>
      </c>
      <c r="L42" s="79" cm="1">
        <f t="array" ref="L42">_xlfn.XLOOKUP('% Approved '!$A42,'Applications Approved'!$A$6:$A$56,_xlfn.XLOOKUP('% Approved '!L$4,'Applications Approved'!$B$4:$U$4,'Applications Approved'!$B$6:$U$56))/_xlfn.XLOOKUP('% Approved '!$A42,'Applications Received'!$A$6:$A$56,_xlfn.XLOOKUP('% Approved '!L$4,'Applications Received'!$B$4:$U$4,'Applications Received'!$B$6:$U$56))</f>
        <v>0.28969985809526361</v>
      </c>
      <c r="M42" s="79" cm="1">
        <f t="array" ref="M42">_xlfn.XLOOKUP('% Approved '!$A42,'Applications Approved'!$A$6:$A$56,_xlfn.XLOOKUP('% Approved '!M$4,'Applications Approved'!$B$4:$U$4,'Applications Approved'!$B$6:$U$56))/_xlfn.XLOOKUP('% Approved '!$A42,'Applications Received'!$A$6:$A$56,_xlfn.XLOOKUP('% Approved '!M$4,'Applications Received'!$B$4:$U$4,'Applications Received'!$B$6:$U$56))</f>
        <v>0.31010023643810986</v>
      </c>
      <c r="N42" s="79" cm="1">
        <f t="array" ref="N42">_xlfn.XLOOKUP('% Approved '!$A42,'Applications Approved'!$A$6:$A$56,_xlfn.XLOOKUP('% Approved '!N$4,'Applications Approved'!$B$4:$U$4,'Applications Approved'!$B$6:$U$56))/_xlfn.XLOOKUP('% Approved '!$A42,'Applications Received'!$A$6:$A$56,_xlfn.XLOOKUP('% Approved '!N$4,'Applications Received'!$B$4:$U$4,'Applications Received'!$B$6:$U$56))</f>
        <v>0.31813507027768256</v>
      </c>
      <c r="O42" s="79" cm="1">
        <f t="array" ref="O42">_xlfn.XLOOKUP('% Approved '!$A42,'Applications Approved'!$A$6:$A$56,_xlfn.XLOOKUP('% Approved '!O$4,'Applications Approved'!$B$4:$U$4,'Applications Approved'!$B$6:$U$56))/_xlfn.XLOOKUP('% Approved '!$A42,'Applications Received'!$A$6:$A$56,_xlfn.XLOOKUP('% Approved '!O$4,'Applications Received'!$B$4:$U$4,'Applications Received'!$B$6:$U$56))</f>
        <v>0.28641175396970253</v>
      </c>
      <c r="P42" s="79" cm="1">
        <f t="array" ref="P42">_xlfn.XLOOKUP('% Approved '!$A42,'Applications Approved'!$A$6:$A$56,_xlfn.XLOOKUP('% Approved '!P$4,'Applications Approved'!$B$4:$U$4,'Applications Approved'!$B$6:$U$56))/_xlfn.XLOOKUP('% Approved '!$A42,'Applications Received'!$A$6:$A$56,_xlfn.XLOOKUP('% Approved '!P$4,'Applications Received'!$B$4:$U$4,'Applications Received'!$B$6:$U$56))</f>
        <v>0.29687423806505092</v>
      </c>
      <c r="Q42" s="79" cm="1">
        <f t="array" ref="Q42">_xlfn.XLOOKUP('% Approved '!$A42,'Applications Approved'!$A$6:$A$56,_xlfn.XLOOKUP('% Approved '!Q$4,'Applications Approved'!$B$4:$U$4,'Applications Approved'!$B$6:$U$56))/_xlfn.XLOOKUP('% Approved '!$A42,'Applications Received'!$A$6:$A$56,_xlfn.XLOOKUP('% Approved '!Q$4,'Applications Received'!$B$4:$U$4,'Applications Received'!$B$6:$U$56))</f>
        <v>0.30576428463361743</v>
      </c>
      <c r="R42" s="79" cm="1">
        <f t="array" ref="R42">_xlfn.XLOOKUP('% Approved '!$A42,'Applications Approved'!$A$6:$A$56,_xlfn.XLOOKUP('% Approved '!R$4,'Applications Approved'!$B$4:$U$4,'Applications Approved'!$B$6:$U$56))/_xlfn.XLOOKUP('% Approved '!$A42,'Applications Received'!$A$6:$A$56,_xlfn.XLOOKUP('% Approved '!R$4,'Applications Received'!$B$4:$U$4,'Applications Received'!$B$6:$U$56))</f>
        <v>0.34638890714332654</v>
      </c>
      <c r="S42" s="79" cm="1">
        <f t="array" ref="S42">_xlfn.XLOOKUP('% Approved '!$A42,'Applications Approved'!$A$6:$A$56,_xlfn.XLOOKUP('% Approved '!S$4,'Applications Approved'!$B$4:$U$4,'Applications Approved'!$B$6:$U$56))/_xlfn.XLOOKUP('% Approved '!$A42,'Applications Received'!$A$6:$A$56,_xlfn.XLOOKUP('% Approved '!S$4,'Applications Received'!$B$4:$U$4,'Applications Received'!$B$6:$U$56))</f>
        <v>0.39823592449097356</v>
      </c>
      <c r="T42" s="79" cm="1">
        <f t="array" ref="T42">_xlfn.XLOOKUP('% Approved '!$A42,'Applications Approved'!$A$6:$A$56,_xlfn.XLOOKUP('% Approved '!T$4,'Applications Approved'!$B$4:$U$4,'Applications Approved'!$B$6:$U$56))/_xlfn.XLOOKUP('% Approved '!$A42,'Applications Received'!$A$6:$A$56,_xlfn.XLOOKUP('% Approved '!T$4,'Applications Received'!$B$4:$U$4,'Applications Received'!$B$6:$U$56))</f>
        <v>0.30888143502989646</v>
      </c>
      <c r="U42" s="79" cm="1">
        <f t="array" ref="U42">_xlfn.XLOOKUP('% Approved '!$A42,'Applications Approved'!$A$6:$A$56,_xlfn.XLOOKUP('% Approved '!U$4,'Applications Approved'!$B$4:$U$4,'Applications Approved'!$B$6:$U$56))/_xlfn.XLOOKUP('% Approved '!$A42,'Applications Received'!$A$6:$A$56,_xlfn.XLOOKUP('% Approved '!U$4,'Applications Received'!$B$4:$U$4,'Applications Received'!$B$6:$U$56))</f>
        <v>0.19867281292740996</v>
      </c>
      <c r="V42" s="79" cm="1">
        <f t="array" ref="V42">_xlfn.XLOOKUP('% Approved '!$A42,'Applications Approved'!$A$6:$A$56,_xlfn.XLOOKUP('% Approved '!V$4,'Applications Approved'!$B$4:$V$4,'Applications Approved'!$B$6:$V$56))/_xlfn.XLOOKUP('% Approved '!$A42,'Applications Approved'!$A$6:$A$56,_xlfn.XLOOKUP('% Approved '!V$4,'Applications Received'!$B$4:$V$4,'Applications Received'!$B$6:$V$56))</f>
        <v>0.13908355795148247</v>
      </c>
      <c r="W42" s="79">
        <f t="shared" si="0"/>
        <v>-0.58568193984599604</v>
      </c>
      <c r="X42" s="81">
        <f t="shared" si="1"/>
        <v>-0.4478844199587228</v>
      </c>
      <c r="Y42" s="81">
        <f t="shared" si="2"/>
        <v>-0.31421156284419277</v>
      </c>
      <c r="Z42" s="99" t="s">
        <v>120</v>
      </c>
    </row>
    <row r="43" spans="1:26" s="30" customFormat="1">
      <c r="A43" s="32" t="s">
        <v>63</v>
      </c>
      <c r="B43" s="79" cm="1">
        <f t="array" ref="B43">_xlfn.XLOOKUP('% Approved '!$A43,'Applications Approved'!$A$6:$A$56,_xlfn.XLOOKUP('% Approved '!B$4,'Applications Approved'!$B$4:$U$4,'Applications Approved'!$B$6:$U$56))/_xlfn.XLOOKUP('% Approved '!$A43,'Applications Received'!$A$6:$A$56,_xlfn.XLOOKUP('% Approved '!B$4,'Applications Received'!$B$4:$U$4,'Applications Received'!$B$6:$U$56))</f>
        <v>0.76569354106791709</v>
      </c>
      <c r="C43" s="79" cm="1">
        <f t="array" ref="C43">_xlfn.XLOOKUP('% Approved '!$A43,'Applications Approved'!$A$6:$A$56,_xlfn.XLOOKUP('% Approved '!C$4,'Applications Approved'!$B$4:$U$4,'Applications Approved'!$B$6:$U$56))/_xlfn.XLOOKUP('% Approved '!$A43,'Applications Received'!$A$6:$A$56,_xlfn.XLOOKUP('% Approved '!C$4,'Applications Received'!$B$4:$U$4,'Applications Received'!$B$6:$U$56))</f>
        <v>0.77845120781372634</v>
      </c>
      <c r="D43" s="79" cm="1">
        <f t="array" ref="D43">_xlfn.XLOOKUP('% Approved '!$A43,'Applications Approved'!$A$6:$A$56,_xlfn.XLOOKUP('% Approved '!D$4,'Applications Approved'!$B$4:$U$4,'Applications Approved'!$B$6:$U$56))/_xlfn.XLOOKUP('% Approved '!$A43,'Applications Received'!$A$6:$A$56,_xlfn.XLOOKUP('% Approved '!D$4,'Applications Received'!$B$4:$U$4,'Applications Received'!$B$6:$U$56))</f>
        <v>0.78958811946176577</v>
      </c>
      <c r="E43" s="79" cm="1">
        <f t="array" ref="E43">_xlfn.XLOOKUP('% Approved '!$A43,'Applications Approved'!$A$6:$A$56,_xlfn.XLOOKUP('% Approved '!E$4,'Applications Approved'!$B$4:$U$4,'Applications Approved'!$B$6:$U$56))/_xlfn.XLOOKUP('% Approved '!$A43,'Applications Received'!$A$6:$A$56,_xlfn.XLOOKUP('% Approved '!E$4,'Applications Received'!$B$4:$U$4,'Applications Received'!$B$6:$U$56))</f>
        <v>0.80698410415018351</v>
      </c>
      <c r="F43" s="79" cm="1">
        <f t="array" ref="F43">_xlfn.XLOOKUP('% Approved '!$A43,'Applications Approved'!$A$6:$A$56,_xlfn.XLOOKUP('% Approved '!F$4,'Applications Approved'!$B$4:$U$4,'Applications Approved'!$B$6:$U$56))/_xlfn.XLOOKUP('% Approved '!$A43,'Applications Received'!$A$6:$A$56,_xlfn.XLOOKUP('% Approved '!F$4,'Applications Received'!$B$4:$U$4,'Applications Received'!$B$6:$U$56))</f>
        <v>0.8609752917400092</v>
      </c>
      <c r="G43" s="79" cm="1">
        <f t="array" ref="G43">_xlfn.XLOOKUP('% Approved '!$A43,'Applications Approved'!$A$6:$A$56,_xlfn.XLOOKUP('% Approved '!G$4,'Applications Approved'!$B$4:$U$4,'Applications Approved'!$B$6:$U$56))/_xlfn.XLOOKUP('% Approved '!$A43,'Applications Received'!$A$6:$A$56,_xlfn.XLOOKUP('% Approved '!G$4,'Applications Received'!$B$4:$U$4,'Applications Received'!$B$6:$U$56))</f>
        <v>0.88081141088609294</v>
      </c>
      <c r="H43" s="79" cm="1">
        <f t="array" ref="H43">_xlfn.XLOOKUP('% Approved '!$A43,'Applications Approved'!$A$6:$A$56,_xlfn.XLOOKUP('% Approved '!H$4,'Applications Approved'!$B$4:$U$4,'Applications Approved'!$B$6:$U$56))/_xlfn.XLOOKUP('% Approved '!$A43,'Applications Received'!$A$6:$A$56,_xlfn.XLOOKUP('% Approved '!H$4,'Applications Received'!$B$4:$U$4,'Applications Received'!$B$6:$U$56))</f>
        <v>0.87914105066868675</v>
      </c>
      <c r="I43" s="79" cm="1">
        <f t="array" ref="I43">_xlfn.XLOOKUP('% Approved '!$A43,'Applications Approved'!$A$6:$A$56,_xlfn.XLOOKUP('% Approved '!I$4,'Applications Approved'!$B$4:$U$4,'Applications Approved'!$B$6:$U$56))/_xlfn.XLOOKUP('% Approved '!$A43,'Applications Received'!$A$6:$A$56,_xlfn.XLOOKUP('% Approved '!I$4,'Applications Received'!$B$4:$U$4,'Applications Received'!$B$6:$U$56))</f>
        <v>0.89575774889301518</v>
      </c>
      <c r="J43" s="79" cm="1">
        <f t="array" ref="J43">_xlfn.XLOOKUP('% Approved '!$A43,'Applications Approved'!$A$6:$A$56,_xlfn.XLOOKUP('% Approved '!J$4,'Applications Approved'!$B$4:$U$4,'Applications Approved'!$B$6:$U$56))/_xlfn.XLOOKUP('% Approved '!$A43,'Applications Received'!$A$6:$A$56,_xlfn.XLOOKUP('% Approved '!J$4,'Applications Received'!$B$4:$U$4,'Applications Received'!$B$6:$U$56))</f>
        <v>0.91035291214215197</v>
      </c>
      <c r="K43" s="79" cm="1">
        <f t="array" ref="K43">_xlfn.XLOOKUP('% Approved '!$A43,'Applications Approved'!$A$6:$A$56,_xlfn.XLOOKUP('% Approved '!K$4,'Applications Approved'!$B$4:$U$4,'Applications Approved'!$B$6:$U$56))/_xlfn.XLOOKUP('% Approved '!$A43,'Applications Received'!$A$6:$A$56,_xlfn.XLOOKUP('% Approved '!K$4,'Applications Received'!$B$4:$U$4,'Applications Received'!$B$6:$U$56))</f>
        <v>0.90685072157891722</v>
      </c>
      <c r="L43" s="79" cm="1">
        <f t="array" ref="L43">_xlfn.XLOOKUP('% Approved '!$A43,'Applications Approved'!$A$6:$A$56,_xlfn.XLOOKUP('% Approved '!L$4,'Applications Approved'!$B$4:$U$4,'Applications Approved'!$B$6:$U$56))/_xlfn.XLOOKUP('% Approved '!$A43,'Applications Received'!$A$6:$A$56,_xlfn.XLOOKUP('% Approved '!L$4,'Applications Received'!$B$4:$U$4,'Applications Received'!$B$6:$U$56))</f>
        <v>0.73735528253695992</v>
      </c>
      <c r="M43" s="79" cm="1">
        <f t="array" ref="M43">_xlfn.XLOOKUP('% Approved '!$A43,'Applications Approved'!$A$6:$A$56,_xlfn.XLOOKUP('% Approved '!M$4,'Applications Approved'!$B$4:$U$4,'Applications Approved'!$B$6:$U$56))/_xlfn.XLOOKUP('% Approved '!$A43,'Applications Received'!$A$6:$A$56,_xlfn.XLOOKUP('% Approved '!M$4,'Applications Received'!$B$4:$U$4,'Applications Received'!$B$6:$U$56))</f>
        <v>0.66547531448193709</v>
      </c>
      <c r="N43" s="79" cm="1">
        <f t="array" ref="N43">_xlfn.XLOOKUP('% Approved '!$A43,'Applications Approved'!$A$6:$A$56,_xlfn.XLOOKUP('% Approved '!N$4,'Applications Approved'!$B$4:$U$4,'Applications Approved'!$B$6:$U$56))/_xlfn.XLOOKUP('% Approved '!$A43,'Applications Received'!$A$6:$A$56,_xlfn.XLOOKUP('% Approved '!N$4,'Applications Received'!$B$4:$U$4,'Applications Received'!$B$6:$U$56))</f>
        <v>0.99848805563955256</v>
      </c>
      <c r="O43" s="79" cm="1">
        <f t="array" ref="O43">_xlfn.XLOOKUP('% Approved '!$A43,'Applications Approved'!$A$6:$A$56,_xlfn.XLOOKUP('% Approved '!O$4,'Applications Approved'!$B$4:$U$4,'Applications Approved'!$B$6:$U$56))/_xlfn.XLOOKUP('% Approved '!$A43,'Applications Received'!$A$6:$A$56,_xlfn.XLOOKUP('% Approved '!O$4,'Applications Received'!$B$4:$U$4,'Applications Received'!$B$6:$U$56))</f>
        <v>0.85709276292719772</v>
      </c>
      <c r="P43" s="79" cm="1">
        <f t="array" ref="P43">_xlfn.XLOOKUP('% Approved '!$A43,'Applications Approved'!$A$6:$A$56,_xlfn.XLOOKUP('% Approved '!P$4,'Applications Approved'!$B$4:$U$4,'Applications Approved'!$B$6:$U$56))/_xlfn.XLOOKUP('% Approved '!$A43,'Applications Received'!$A$6:$A$56,_xlfn.XLOOKUP('% Approved '!P$4,'Applications Received'!$B$4:$U$4,'Applications Received'!$B$6:$U$56))</f>
        <v>0.86214750093171555</v>
      </c>
      <c r="Q43" s="79" cm="1">
        <f t="array" ref="Q43">_xlfn.XLOOKUP('% Approved '!$A43,'Applications Approved'!$A$6:$A$56,_xlfn.XLOOKUP('% Approved '!Q$4,'Applications Approved'!$B$4:$U$4,'Applications Approved'!$B$6:$U$56))/_xlfn.XLOOKUP('% Approved '!$A43,'Applications Received'!$A$6:$A$56,_xlfn.XLOOKUP('% Approved '!Q$4,'Applications Received'!$B$4:$U$4,'Applications Received'!$B$6:$U$56))</f>
        <v>0.85359035058054333</v>
      </c>
      <c r="R43" s="79" cm="1">
        <f t="array" ref="R43">_xlfn.XLOOKUP('% Approved '!$A43,'Applications Approved'!$A$6:$A$56,_xlfn.XLOOKUP('% Approved '!R$4,'Applications Approved'!$B$4:$U$4,'Applications Approved'!$B$6:$U$56))/_xlfn.XLOOKUP('% Approved '!$A43,'Applications Received'!$A$6:$A$56,_xlfn.XLOOKUP('% Approved '!R$4,'Applications Received'!$B$4:$U$4,'Applications Received'!$B$6:$U$56))</f>
        <v>0.89395500816890794</v>
      </c>
      <c r="S43" s="79" cm="1">
        <f t="array" ref="S43">_xlfn.XLOOKUP('% Approved '!$A43,'Applications Approved'!$A$6:$A$56,_xlfn.XLOOKUP('% Approved '!S$4,'Applications Approved'!$B$4:$U$4,'Applications Approved'!$B$6:$U$56))/_xlfn.XLOOKUP('% Approved '!$A43,'Applications Received'!$A$6:$A$56,_xlfn.XLOOKUP('% Approved '!S$4,'Applications Received'!$B$4:$U$4,'Applications Received'!$B$6:$U$56))</f>
        <v>0.90345670835774516</v>
      </c>
      <c r="T43" s="79" cm="1">
        <f t="array" ref="T43">_xlfn.XLOOKUP('% Approved '!$A43,'Applications Approved'!$A$6:$A$56,_xlfn.XLOOKUP('% Approved '!T$4,'Applications Approved'!$B$4:$U$4,'Applications Approved'!$B$6:$U$56))/_xlfn.XLOOKUP('% Approved '!$A43,'Applications Received'!$A$6:$A$56,_xlfn.XLOOKUP('% Approved '!T$4,'Applications Received'!$B$4:$U$4,'Applications Received'!$B$6:$U$56))</f>
        <v>0.91132139619220298</v>
      </c>
      <c r="U43" s="79" cm="1">
        <f t="array" ref="U43">_xlfn.XLOOKUP('% Approved '!$A43,'Applications Approved'!$A$6:$A$56,_xlfn.XLOOKUP('% Approved '!U$4,'Applications Approved'!$B$4:$U$4,'Applications Approved'!$B$6:$U$56))/_xlfn.XLOOKUP('% Approved '!$A43,'Applications Received'!$A$6:$A$56,_xlfn.XLOOKUP('% Approved '!U$4,'Applications Received'!$B$4:$U$4,'Applications Received'!$B$6:$U$56))</f>
        <v>0.933733843073002</v>
      </c>
      <c r="V43" s="79" cm="1">
        <f t="array" ref="V43">_xlfn.XLOOKUP('% Approved '!$A43,'Applications Approved'!$A$6:$A$56,_xlfn.XLOOKUP('% Approved '!V$4,'Applications Approved'!$B$4:$V$4,'Applications Approved'!$B$6:$V$56))/_xlfn.XLOOKUP('% Approved '!$A43,'Applications Approved'!$A$6:$A$56,_xlfn.XLOOKUP('% Approved '!V$4,'Applications Received'!$B$4:$V$4,'Applications Received'!$B$6:$V$56))</f>
        <v>0.87813832015177273</v>
      </c>
      <c r="W43" s="79">
        <f t="shared" si="0"/>
        <v>0.21946156391853344</v>
      </c>
      <c r="X43" s="81">
        <f t="shared" si="1"/>
        <v>6.2097876515709534E-2</v>
      </c>
      <c r="Y43" s="81">
        <f t="shared" si="2"/>
        <v>0.26632827510284857</v>
      </c>
      <c r="Z43" s="99" t="s">
        <v>120</v>
      </c>
    </row>
    <row r="44" spans="1:26" s="30" customFormat="1">
      <c r="A44" s="32" t="s">
        <v>65</v>
      </c>
      <c r="B44" s="79" cm="1">
        <f t="array" ref="B44">_xlfn.XLOOKUP('% Approved '!$A44,'Applications Approved'!$A$6:$A$56,_xlfn.XLOOKUP('% Approved '!B$4,'Applications Approved'!$B$4:$U$4,'Applications Approved'!$B$6:$U$56))/_xlfn.XLOOKUP('% Approved '!$A44,'Applications Received'!$A$6:$A$56,_xlfn.XLOOKUP('% Approved '!B$4,'Applications Received'!$B$4:$U$4,'Applications Received'!$B$6:$U$56))</f>
        <v>0.69647355163727953</v>
      </c>
      <c r="C44" s="79" cm="1">
        <f t="array" ref="C44">_xlfn.XLOOKUP('% Approved '!$A44,'Applications Approved'!$A$6:$A$56,_xlfn.XLOOKUP('% Approved '!C$4,'Applications Approved'!$B$4:$U$4,'Applications Approved'!$B$6:$U$56))/_xlfn.XLOOKUP('% Approved '!$A44,'Applications Received'!$A$6:$A$56,_xlfn.XLOOKUP('% Approved '!C$4,'Applications Received'!$B$4:$U$4,'Applications Received'!$B$6:$U$56))</f>
        <v>0.68403146149625027</v>
      </c>
      <c r="D44" s="79" cm="1">
        <f t="array" ref="D44">_xlfn.XLOOKUP('% Approved '!$A44,'Applications Approved'!$A$6:$A$56,_xlfn.XLOOKUP('% Approved '!D$4,'Applications Approved'!$B$4:$U$4,'Applications Approved'!$B$6:$U$56))/_xlfn.XLOOKUP('% Approved '!$A44,'Applications Received'!$A$6:$A$56,_xlfn.XLOOKUP('% Approved '!D$4,'Applications Received'!$B$4:$U$4,'Applications Received'!$B$6:$U$56))</f>
        <v>0.66847998052817337</v>
      </c>
      <c r="E44" s="79" cm="1">
        <f t="array" ref="E44">_xlfn.XLOOKUP('% Approved '!$A44,'Applications Approved'!$A$6:$A$56,_xlfn.XLOOKUP('% Approved '!E$4,'Applications Approved'!$B$4:$U$4,'Applications Approved'!$B$6:$U$56))/_xlfn.XLOOKUP('% Approved '!$A44,'Applications Received'!$A$6:$A$56,_xlfn.XLOOKUP('% Approved '!E$4,'Applications Received'!$B$4:$U$4,'Applications Received'!$B$6:$U$56))</f>
        <v>0.65009090316887852</v>
      </c>
      <c r="F44" s="79" cm="1">
        <f t="array" ref="F44">_xlfn.XLOOKUP('% Approved '!$A44,'Applications Approved'!$A$6:$A$56,_xlfn.XLOOKUP('% Approved '!F$4,'Applications Approved'!$B$4:$U$4,'Applications Approved'!$B$6:$U$56))/_xlfn.XLOOKUP('% Approved '!$A44,'Applications Received'!$A$6:$A$56,_xlfn.XLOOKUP('% Approved '!F$4,'Applications Received'!$B$4:$U$4,'Applications Received'!$B$6:$U$56))</f>
        <v>0.64898479256090869</v>
      </c>
      <c r="G44" s="79" cm="1">
        <f t="array" ref="G44">_xlfn.XLOOKUP('% Approved '!$A44,'Applications Approved'!$A$6:$A$56,_xlfn.XLOOKUP('% Approved '!G$4,'Applications Approved'!$B$4:$U$4,'Applications Approved'!$B$6:$U$56))/_xlfn.XLOOKUP('% Approved '!$A44,'Applications Received'!$A$6:$A$56,_xlfn.XLOOKUP('% Approved '!G$4,'Applications Received'!$B$4:$U$4,'Applications Received'!$B$6:$U$56))</f>
        <v>0.65019253486338457</v>
      </c>
      <c r="H44" s="79" cm="1">
        <f t="array" ref="H44">_xlfn.XLOOKUP('% Approved '!$A44,'Applications Approved'!$A$6:$A$56,_xlfn.XLOOKUP('% Approved '!H$4,'Applications Approved'!$B$4:$U$4,'Applications Approved'!$B$6:$U$56))/_xlfn.XLOOKUP('% Approved '!$A44,'Applications Received'!$A$6:$A$56,_xlfn.XLOOKUP('% Approved '!H$4,'Applications Received'!$B$4:$U$4,'Applications Received'!$B$6:$U$56))</f>
        <v>0.57571478206292093</v>
      </c>
      <c r="I44" s="79" cm="1">
        <f t="array" ref="I44">_xlfn.XLOOKUP('% Approved '!$A44,'Applications Approved'!$A$6:$A$56,_xlfn.XLOOKUP('% Approved '!I$4,'Applications Approved'!$B$4:$U$4,'Applications Approved'!$B$6:$U$56))/_xlfn.XLOOKUP('% Approved '!$A44,'Applications Received'!$A$6:$A$56,_xlfn.XLOOKUP('% Approved '!I$4,'Applications Received'!$B$4:$U$4,'Applications Received'!$B$6:$U$56))</f>
        <v>0.54668702826820192</v>
      </c>
      <c r="J44" s="79" cm="1">
        <f t="array" ref="J44">_xlfn.XLOOKUP('% Approved '!$A44,'Applications Approved'!$A$6:$A$56,_xlfn.XLOOKUP('% Approved '!J$4,'Applications Approved'!$B$4:$U$4,'Applications Approved'!$B$6:$U$56))/_xlfn.XLOOKUP('% Approved '!$A44,'Applications Received'!$A$6:$A$56,_xlfn.XLOOKUP('% Approved '!J$4,'Applications Received'!$B$4:$U$4,'Applications Received'!$B$6:$U$56))</f>
        <v>0.52862733820146046</v>
      </c>
      <c r="K44" s="79" cm="1">
        <f t="array" ref="K44">_xlfn.XLOOKUP('% Approved '!$A44,'Applications Approved'!$A$6:$A$56,_xlfn.XLOOKUP('% Approved '!K$4,'Applications Approved'!$B$4:$U$4,'Applications Approved'!$B$6:$U$56))/_xlfn.XLOOKUP('% Approved '!$A44,'Applications Received'!$A$6:$A$56,_xlfn.XLOOKUP('% Approved '!K$4,'Applications Received'!$B$4:$U$4,'Applications Received'!$B$6:$U$56))</f>
        <v>0.5861540189855643</v>
      </c>
      <c r="L44" s="79" cm="1">
        <f t="array" ref="L44">_xlfn.XLOOKUP('% Approved '!$A44,'Applications Approved'!$A$6:$A$56,_xlfn.XLOOKUP('% Approved '!L$4,'Applications Approved'!$B$4:$U$4,'Applications Approved'!$B$6:$U$56))/_xlfn.XLOOKUP('% Approved '!$A44,'Applications Received'!$A$6:$A$56,_xlfn.XLOOKUP('% Approved '!L$4,'Applications Received'!$B$4:$U$4,'Applications Received'!$B$6:$U$56))</f>
        <v>0.91158821291460601</v>
      </c>
      <c r="M44" s="79" cm="1">
        <f t="array" ref="M44">_xlfn.XLOOKUP('% Approved '!$A44,'Applications Approved'!$A$6:$A$56,_xlfn.XLOOKUP('% Approved '!M$4,'Applications Approved'!$B$4:$U$4,'Applications Approved'!$B$6:$U$56))/_xlfn.XLOOKUP('% Approved '!$A44,'Applications Received'!$A$6:$A$56,_xlfn.XLOOKUP('% Approved '!M$4,'Applications Received'!$B$4:$U$4,'Applications Received'!$B$6:$U$56))</f>
        <v>0.92421644236553158</v>
      </c>
      <c r="N44" s="79" cm="1">
        <f t="array" ref="N44">_xlfn.XLOOKUP('% Approved '!$A44,'Applications Approved'!$A$6:$A$56,_xlfn.XLOOKUP('% Approved '!N$4,'Applications Approved'!$B$4:$U$4,'Applications Approved'!$B$6:$U$56))/_xlfn.XLOOKUP('% Approved '!$A44,'Applications Received'!$A$6:$A$56,_xlfn.XLOOKUP('% Approved '!N$4,'Applications Received'!$B$4:$U$4,'Applications Received'!$B$6:$U$56))</f>
        <v>0.87170699954051145</v>
      </c>
      <c r="O44" s="79" cm="1">
        <f t="array" ref="O44">_xlfn.XLOOKUP('% Approved '!$A44,'Applications Approved'!$A$6:$A$56,_xlfn.XLOOKUP('% Approved '!O$4,'Applications Approved'!$B$4:$U$4,'Applications Approved'!$B$6:$U$56))/_xlfn.XLOOKUP('% Approved '!$A44,'Applications Received'!$A$6:$A$56,_xlfn.XLOOKUP('% Approved '!O$4,'Applications Received'!$B$4:$U$4,'Applications Received'!$B$6:$U$56))</f>
        <v>0.76841040636077773</v>
      </c>
      <c r="P44" s="79" cm="1">
        <f t="array" ref="P44">_xlfn.XLOOKUP('% Approved '!$A44,'Applications Approved'!$A$6:$A$56,_xlfn.XLOOKUP('% Approved '!P$4,'Applications Approved'!$B$4:$U$4,'Applications Approved'!$B$6:$U$56))/_xlfn.XLOOKUP('% Approved '!$A44,'Applications Received'!$A$6:$A$56,_xlfn.XLOOKUP('% Approved '!P$4,'Applications Received'!$B$4:$U$4,'Applications Received'!$B$6:$U$56))</f>
        <v>0.7788955125020699</v>
      </c>
      <c r="Q44" s="79" cm="1">
        <f t="array" ref="Q44">_xlfn.XLOOKUP('% Approved '!$A44,'Applications Approved'!$A$6:$A$56,_xlfn.XLOOKUP('% Approved '!Q$4,'Applications Approved'!$B$4:$U$4,'Applications Approved'!$B$6:$U$56))/_xlfn.XLOOKUP('% Approved '!$A44,'Applications Received'!$A$6:$A$56,_xlfn.XLOOKUP('% Approved '!Q$4,'Applications Received'!$B$4:$U$4,'Applications Received'!$B$6:$U$56))</f>
        <v>0.7759859474161378</v>
      </c>
      <c r="R44" s="79" cm="1">
        <f t="array" ref="R44">_xlfn.XLOOKUP('% Approved '!$A44,'Applications Approved'!$A$6:$A$56,_xlfn.XLOOKUP('% Approved '!R$4,'Applications Approved'!$B$4:$U$4,'Applications Approved'!$B$6:$U$56))/_xlfn.XLOOKUP('% Approved '!$A44,'Applications Received'!$A$6:$A$56,_xlfn.XLOOKUP('% Approved '!R$4,'Applications Received'!$B$4:$U$4,'Applications Received'!$B$6:$U$56))</f>
        <v>0.75456900612341016</v>
      </c>
      <c r="S44" s="79" cm="1">
        <f t="array" ref="S44">_xlfn.XLOOKUP('% Approved '!$A44,'Applications Approved'!$A$6:$A$56,_xlfn.XLOOKUP('% Approved '!S$4,'Applications Approved'!$B$4:$U$4,'Applications Approved'!$B$6:$U$56))/_xlfn.XLOOKUP('% Approved '!$A44,'Applications Received'!$A$6:$A$56,_xlfn.XLOOKUP('% Approved '!S$4,'Applications Received'!$B$4:$U$4,'Applications Received'!$B$6:$U$56))</f>
        <v>0.7322237462395832</v>
      </c>
      <c r="T44" s="79" cm="1">
        <f t="array" ref="T44">_xlfn.XLOOKUP('% Approved '!$A44,'Applications Approved'!$A$6:$A$56,_xlfn.XLOOKUP('% Approved '!T$4,'Applications Approved'!$B$4:$U$4,'Applications Approved'!$B$6:$U$56))/_xlfn.XLOOKUP('% Approved '!$A44,'Applications Received'!$A$6:$A$56,_xlfn.XLOOKUP('% Approved '!T$4,'Applications Received'!$B$4:$U$4,'Applications Received'!$B$6:$U$56))</f>
        <v>0.72178990703526802</v>
      </c>
      <c r="U44" s="79" cm="1">
        <f t="array" ref="U44">_xlfn.XLOOKUP('% Approved '!$A44,'Applications Approved'!$A$6:$A$56,_xlfn.XLOOKUP('% Approved '!U$4,'Applications Approved'!$B$4:$U$4,'Applications Approved'!$B$6:$U$56))/_xlfn.XLOOKUP('% Approved '!$A44,'Applications Received'!$A$6:$A$56,_xlfn.XLOOKUP('% Approved '!U$4,'Applications Received'!$B$4:$U$4,'Applications Received'!$B$6:$U$56))</f>
        <v>0.7266395904241626</v>
      </c>
      <c r="V44" s="79" cm="1">
        <f t="array" ref="V44">_xlfn.XLOOKUP('% Approved '!$A44,'Applications Approved'!$A$6:$A$56,_xlfn.XLOOKUP('% Approved '!V$4,'Applications Approved'!$B$4:$V$4,'Applications Approved'!$B$6:$V$56))/_xlfn.XLOOKUP('% Approved '!$A44,'Applications Approved'!$A$6:$A$56,_xlfn.XLOOKUP('% Approved '!V$4,'Applications Received'!$B$4:$V$4,'Applications Received'!$B$6:$V$56))</f>
        <v>0.50897810107431574</v>
      </c>
      <c r="W44" s="79">
        <f t="shared" si="0"/>
        <v>4.3312540319683825E-2</v>
      </c>
      <c r="X44" s="81">
        <f t="shared" si="1"/>
        <v>0.2621520465749424</v>
      </c>
      <c r="Y44" s="81">
        <f t="shared" si="2"/>
        <v>-0.20288614954674569</v>
      </c>
      <c r="Z44" s="99" t="s">
        <v>120</v>
      </c>
    </row>
    <row r="45" spans="1:26" s="30" customFormat="1">
      <c r="A45" s="94" t="s">
        <v>67</v>
      </c>
      <c r="B45" s="79" cm="1">
        <f t="array" ref="B45">_xlfn.XLOOKUP('% Approved '!$A45,'Applications Approved'!$A$6:$A$56,_xlfn.XLOOKUP('% Approved '!B$4,'Applications Approved'!$B$4:$U$4,'Applications Approved'!$B$6:$U$56))/_xlfn.XLOOKUP('% Approved '!$A45,'Applications Received'!$A$6:$A$56,_xlfn.XLOOKUP('% Approved '!B$4,'Applications Received'!$B$4:$U$4,'Applications Received'!$B$6:$U$56))</f>
        <v>0.4775070290534208</v>
      </c>
      <c r="C45" s="79" cm="1">
        <f t="array" ref="C45">_xlfn.XLOOKUP('% Approved '!$A45,'Applications Approved'!$A$6:$A$56,_xlfn.XLOOKUP('% Approved '!C$4,'Applications Approved'!$B$4:$U$4,'Applications Approved'!$B$6:$U$56))/_xlfn.XLOOKUP('% Approved '!$A45,'Applications Received'!$A$6:$A$56,_xlfn.XLOOKUP('% Approved '!C$4,'Applications Received'!$B$4:$U$4,'Applications Received'!$B$6:$U$56))</f>
        <v>0.44774050457443865</v>
      </c>
      <c r="D45" s="79" cm="1">
        <f t="array" ref="D45">_xlfn.XLOOKUP('% Approved '!$A45,'Applications Approved'!$A$6:$A$56,_xlfn.XLOOKUP('% Approved '!D$4,'Applications Approved'!$B$4:$U$4,'Applications Approved'!$B$6:$U$56))/_xlfn.XLOOKUP('% Approved '!$A45,'Applications Received'!$A$6:$A$56,_xlfn.XLOOKUP('% Approved '!D$4,'Applications Received'!$B$4:$U$4,'Applications Received'!$B$6:$U$56))</f>
        <v>0.4321167883211679</v>
      </c>
      <c r="E45" s="79" cm="1">
        <f t="array" ref="E45">_xlfn.XLOOKUP('% Approved '!$A45,'Applications Approved'!$A$6:$A$56,_xlfn.XLOOKUP('% Approved '!E$4,'Applications Approved'!$B$4:$U$4,'Applications Approved'!$B$6:$U$56))/_xlfn.XLOOKUP('% Approved '!$A45,'Applications Received'!$A$6:$A$56,_xlfn.XLOOKUP('% Approved '!E$4,'Applications Received'!$B$4:$U$4,'Applications Received'!$B$6:$U$56))</f>
        <v>0.4101718213058419</v>
      </c>
      <c r="F45" s="79" cm="1">
        <f t="array" ref="F45">_xlfn.XLOOKUP('% Approved '!$A45,'Applications Approved'!$A$6:$A$56,_xlfn.XLOOKUP('% Approved '!F$4,'Applications Approved'!$B$4:$U$4,'Applications Approved'!$B$6:$U$56))/_xlfn.XLOOKUP('% Approved '!$A45,'Applications Received'!$A$6:$A$56,_xlfn.XLOOKUP('% Approved '!F$4,'Applications Received'!$B$4:$U$4,'Applications Received'!$B$6:$U$56))</f>
        <v>0.3812868783366114</v>
      </c>
      <c r="G45" s="79" cm="1">
        <f t="array" ref="G45">_xlfn.XLOOKUP('% Approved '!$A45,'Applications Approved'!$A$6:$A$56,_xlfn.XLOOKUP('% Approved '!G$4,'Applications Approved'!$B$4:$U$4,'Applications Approved'!$B$6:$U$56))/_xlfn.XLOOKUP('% Approved '!$A45,'Applications Received'!$A$6:$A$56,_xlfn.XLOOKUP('% Approved '!G$4,'Applications Received'!$B$4:$U$4,'Applications Received'!$B$6:$U$56))</f>
        <v>0.34659090909090906</v>
      </c>
      <c r="H45" s="79" cm="1">
        <f t="array" ref="H45">_xlfn.XLOOKUP('% Approved '!$A45,'Applications Approved'!$A$6:$A$56,_xlfn.XLOOKUP('% Approved '!H$4,'Applications Approved'!$B$4:$U$4,'Applications Approved'!$B$6:$U$56))/_xlfn.XLOOKUP('% Approved '!$A45,'Applications Received'!$A$6:$A$56,_xlfn.XLOOKUP('% Approved '!H$4,'Applications Received'!$B$4:$U$4,'Applications Received'!$B$6:$U$56))</f>
        <v>0.26488826488826489</v>
      </c>
      <c r="I45" s="79" cm="1">
        <f t="array" ref="I45">_xlfn.XLOOKUP('% Approved '!$A45,'Applications Approved'!$A$6:$A$56,_xlfn.XLOOKUP('% Approved '!I$4,'Applications Approved'!$B$4:$U$4,'Applications Approved'!$B$6:$U$56))/_xlfn.XLOOKUP('% Approved '!$A45,'Applications Received'!$A$6:$A$56,_xlfn.XLOOKUP('% Approved '!I$4,'Applications Received'!$B$4:$U$4,'Applications Received'!$B$6:$U$56))</f>
        <v>0.24733924611973393</v>
      </c>
      <c r="J45" s="79" cm="1">
        <f t="array" ref="J45">_xlfn.XLOOKUP('% Approved '!$A45,'Applications Approved'!$A$6:$A$56,_xlfn.XLOOKUP('% Approved '!J$4,'Applications Approved'!$B$4:$U$4,'Applications Approved'!$B$6:$U$56))/_xlfn.XLOOKUP('% Approved '!$A45,'Applications Received'!$A$6:$A$56,_xlfn.XLOOKUP('% Approved '!J$4,'Applications Received'!$B$4:$U$4,'Applications Received'!$B$6:$U$56))</f>
        <v>0.2448890346561714</v>
      </c>
      <c r="K45" s="79" cm="1">
        <f t="array" ref="K45">_xlfn.XLOOKUP('% Approved '!$A45,'Applications Approved'!$A$6:$A$56,_xlfn.XLOOKUP('% Approved '!K$4,'Applications Approved'!$B$4:$U$4,'Applications Approved'!$B$6:$U$56))/_xlfn.XLOOKUP('% Approved '!$A45,'Applications Received'!$A$6:$A$56,_xlfn.XLOOKUP('% Approved '!K$4,'Applications Received'!$B$4:$U$4,'Applications Received'!$B$6:$U$56))</f>
        <v>0.23941782898726499</v>
      </c>
      <c r="L45" s="79" cm="1">
        <f t="array" ref="L45">_xlfn.XLOOKUP('% Approved '!$A45,'Applications Approved'!$A$6:$A$56,_xlfn.XLOOKUP('% Approved '!L$4,'Applications Approved'!$B$4:$U$4,'Applications Approved'!$B$6:$U$56))/_xlfn.XLOOKUP('% Approved '!$A45,'Applications Received'!$A$6:$A$56,_xlfn.XLOOKUP('% Approved '!L$4,'Applications Received'!$B$4:$U$4,'Applications Received'!$B$6:$U$56))</f>
        <v>0.29179397642950677</v>
      </c>
      <c r="M45" s="79" cm="1">
        <f t="array" ref="M45">_xlfn.XLOOKUP('% Approved '!$A45,'Applications Approved'!$A$6:$A$56,_xlfn.XLOOKUP('% Approved '!M$4,'Applications Approved'!$B$4:$U$4,'Applications Approved'!$B$6:$U$56))/_xlfn.XLOOKUP('% Approved '!$A45,'Applications Received'!$A$6:$A$56,_xlfn.XLOOKUP('% Approved '!M$4,'Applications Received'!$B$4:$U$4,'Applications Received'!$B$6:$U$56))</f>
        <v>0.28613636363636363</v>
      </c>
      <c r="N45" s="79" cm="1">
        <f t="array" ref="N45">_xlfn.XLOOKUP('% Approved '!$A45,'Applications Approved'!$A$6:$A$56,_xlfn.XLOOKUP('% Approved '!N$4,'Applications Approved'!$B$4:$U$4,'Applications Approved'!$B$6:$U$56))/_xlfn.XLOOKUP('% Approved '!$A45,'Applications Received'!$A$6:$A$56,_xlfn.XLOOKUP('% Approved '!N$4,'Applications Received'!$B$4:$U$4,'Applications Received'!$B$6:$U$56))</f>
        <v>0.28984052637448421</v>
      </c>
      <c r="O45" s="79" cm="1">
        <f t="array" ref="O45">_xlfn.XLOOKUP('% Approved '!$A45,'Applications Approved'!$A$6:$A$56,_xlfn.XLOOKUP('% Approved '!O$4,'Applications Approved'!$B$4:$U$4,'Applications Approved'!$B$6:$U$56))/_xlfn.XLOOKUP('% Approved '!$A45,'Applications Received'!$A$6:$A$56,_xlfn.XLOOKUP('% Approved '!O$4,'Applications Received'!$B$4:$U$4,'Applications Received'!$B$6:$U$56))</f>
        <v>0.33360465116279076</v>
      </c>
      <c r="P45" s="79" cm="1">
        <f t="array" ref="P45">_xlfn.XLOOKUP('% Approved '!$A45,'Applications Approved'!$A$6:$A$56,_xlfn.XLOOKUP('% Approved '!P$4,'Applications Approved'!$B$4:$U$4,'Applications Approved'!$B$6:$U$56))/_xlfn.XLOOKUP('% Approved '!$A45,'Applications Received'!$A$6:$A$56,_xlfn.XLOOKUP('% Approved '!P$4,'Applications Received'!$B$4:$U$4,'Applications Received'!$B$6:$U$56))</f>
        <v>0.33847538243990227</v>
      </c>
      <c r="Q45" s="79" cm="1">
        <f t="array" ref="Q45">_xlfn.XLOOKUP('% Approved '!$A45,'Applications Approved'!$A$6:$A$56,_xlfn.XLOOKUP('% Approved '!Q$4,'Applications Approved'!$B$4:$U$4,'Applications Approved'!$B$6:$U$56))/_xlfn.XLOOKUP('% Approved '!$A45,'Applications Received'!$A$6:$A$56,_xlfn.XLOOKUP('% Approved '!Q$4,'Applications Received'!$B$4:$U$4,'Applications Received'!$B$6:$U$56))</f>
        <v>0.3781652767247915</v>
      </c>
      <c r="R45" s="79" cm="1">
        <f t="array" ref="R45">_xlfn.XLOOKUP('% Approved '!$A45,'Applications Approved'!$A$6:$A$56,_xlfn.XLOOKUP('% Approved '!R$4,'Applications Approved'!$B$4:$U$4,'Applications Approved'!$B$6:$U$56))/_xlfn.XLOOKUP('% Approved '!$A45,'Applications Received'!$A$6:$A$56,_xlfn.XLOOKUP('% Approved '!R$4,'Applications Received'!$B$4:$U$4,'Applications Received'!$B$6:$U$56))</f>
        <v>0.42251530852567121</v>
      </c>
      <c r="S45" s="79" cm="1">
        <f t="array" ref="S45">_xlfn.XLOOKUP('% Approved '!$A45,'Applications Approved'!$A$6:$A$56,_xlfn.XLOOKUP('% Approved '!S$4,'Applications Approved'!$B$4:$U$4,'Applications Approved'!$B$6:$U$56))/_xlfn.XLOOKUP('% Approved '!$A45,'Applications Received'!$A$6:$A$56,_xlfn.XLOOKUP('% Approved '!S$4,'Applications Received'!$B$4:$U$4,'Applications Received'!$B$6:$U$56))</f>
        <v>0.55308036665956084</v>
      </c>
      <c r="T45" s="79" cm="1">
        <f t="array" ref="T45">_xlfn.XLOOKUP('% Approved '!$A45,'Applications Approved'!$A$6:$A$56,_xlfn.XLOOKUP('% Approved '!T$4,'Applications Approved'!$B$4:$U$4,'Applications Approved'!$B$6:$U$56))/_xlfn.XLOOKUP('% Approved '!$A45,'Applications Received'!$A$6:$A$56,_xlfn.XLOOKUP('% Approved '!T$4,'Applications Received'!$B$4:$U$4,'Applications Received'!$B$6:$U$56))</f>
        <v>0.52612796329339784</v>
      </c>
      <c r="U45" s="79" cm="1">
        <f t="array" ref="U45">_xlfn.XLOOKUP('% Approved '!$A45,'Applications Approved'!$A$6:$A$56,_xlfn.XLOOKUP('% Approved '!U$4,'Applications Approved'!$B$4:$U$4,'Applications Approved'!$B$6:$U$56))/_xlfn.XLOOKUP('% Approved '!$A45,'Applications Received'!$A$6:$A$56,_xlfn.XLOOKUP('% Approved '!U$4,'Applications Received'!$B$4:$U$4,'Applications Received'!$B$6:$U$56))</f>
        <v>0.58693361433087465</v>
      </c>
      <c r="V45" s="79" cm="1">
        <f t="array" ref="V45">_xlfn.XLOOKUP('% Approved '!$A45,'Applications Approved'!$A$6:$A$56,_xlfn.XLOOKUP('% Approved '!V$4,'Applications Approved'!$B$4:$V$4,'Applications Approved'!$B$6:$V$56))/_xlfn.XLOOKUP('% Approved '!$A45,'Applications Approved'!$A$6:$A$56,_xlfn.XLOOKUP('% Approved '!V$4,'Applications Received'!$B$4:$V$4,'Applications Received'!$B$6:$V$56))</f>
        <v>0.37420821828812728</v>
      </c>
      <c r="W45" s="79">
        <f t="shared" si="0"/>
        <v>0.22916225022775913</v>
      </c>
      <c r="X45" s="81">
        <f t="shared" si="1"/>
        <v>1.2157780926174848</v>
      </c>
      <c r="Y45" s="81">
        <f t="shared" si="2"/>
        <v>1.0114658346028926</v>
      </c>
      <c r="Z45" s="99" t="s">
        <v>120</v>
      </c>
    </row>
    <row r="46" spans="1:26" s="30" customFormat="1">
      <c r="A46" s="32" t="s">
        <v>68</v>
      </c>
      <c r="B46" s="79" cm="1">
        <f t="array" ref="B46">_xlfn.XLOOKUP('% Approved '!$A46,'Applications Approved'!$A$6:$A$56,_xlfn.XLOOKUP('% Approved '!B$4,'Applications Approved'!$B$4:$U$4,'Applications Approved'!$B$6:$U$56))/_xlfn.XLOOKUP('% Approved '!$A46,'Applications Received'!$A$6:$A$56,_xlfn.XLOOKUP('% Approved '!B$4,'Applications Received'!$B$4:$U$4,'Applications Received'!$B$6:$U$56))</f>
        <v>0.42423647469458986</v>
      </c>
      <c r="C46" s="79" cm="1">
        <f t="array" ref="C46">_xlfn.XLOOKUP('% Approved '!$A46,'Applications Approved'!$A$6:$A$56,_xlfn.XLOOKUP('% Approved '!C$4,'Applications Approved'!$B$4:$U$4,'Applications Approved'!$B$6:$U$56))/_xlfn.XLOOKUP('% Approved '!$A46,'Applications Received'!$A$6:$A$56,_xlfn.XLOOKUP('% Approved '!C$4,'Applications Received'!$B$4:$U$4,'Applications Received'!$B$6:$U$56))</f>
        <v>0.4662192835290635</v>
      </c>
      <c r="D46" s="79" cm="1">
        <f t="array" ref="D46">_xlfn.XLOOKUP('% Approved '!$A46,'Applications Approved'!$A$6:$A$56,_xlfn.XLOOKUP('% Approved '!D$4,'Applications Approved'!$B$4:$U$4,'Applications Approved'!$B$6:$U$56))/_xlfn.XLOOKUP('% Approved '!$A46,'Applications Received'!$A$6:$A$56,_xlfn.XLOOKUP('% Approved '!D$4,'Applications Received'!$B$4:$U$4,'Applications Received'!$B$6:$U$56))</f>
        <v>0.49742554681385676</v>
      </c>
      <c r="E46" s="79" cm="1">
        <f t="array" ref="E46">_xlfn.XLOOKUP('% Approved '!$A46,'Applications Approved'!$A$6:$A$56,_xlfn.XLOOKUP('% Approved '!E$4,'Applications Approved'!$B$4:$U$4,'Applications Approved'!$B$6:$U$56))/_xlfn.XLOOKUP('% Approved '!$A46,'Applications Received'!$A$6:$A$56,_xlfn.XLOOKUP('% Approved '!E$4,'Applications Received'!$B$4:$U$4,'Applications Received'!$B$6:$U$56))</f>
        <v>0.48524104150554265</v>
      </c>
      <c r="F46" s="79" cm="1">
        <f t="array" ref="F46">_xlfn.XLOOKUP('% Approved '!$A46,'Applications Approved'!$A$6:$A$56,_xlfn.XLOOKUP('% Approved '!F$4,'Applications Approved'!$B$4:$U$4,'Applications Approved'!$B$6:$U$56))/_xlfn.XLOOKUP('% Approved '!$A46,'Applications Received'!$A$6:$A$56,_xlfn.XLOOKUP('% Approved '!F$4,'Applications Received'!$B$4:$U$4,'Applications Received'!$B$6:$U$56))</f>
        <v>0.46601208459214499</v>
      </c>
      <c r="G46" s="79" cm="1">
        <f t="array" ref="G46">_xlfn.XLOOKUP('% Approved '!$A46,'Applications Approved'!$A$6:$A$56,_xlfn.XLOOKUP('% Approved '!G$4,'Applications Approved'!$B$4:$U$4,'Applications Approved'!$B$6:$U$56))/_xlfn.XLOOKUP('% Approved '!$A46,'Applications Received'!$A$6:$A$56,_xlfn.XLOOKUP('% Approved '!G$4,'Applications Received'!$B$4:$U$4,'Applications Received'!$B$6:$U$56))</f>
        <v>0.43394119836248607</v>
      </c>
      <c r="H46" s="79" cm="1">
        <f t="array" ref="H46">_xlfn.XLOOKUP('% Approved '!$A46,'Applications Approved'!$A$6:$A$56,_xlfn.XLOOKUP('% Approved '!H$4,'Applications Approved'!$B$4:$U$4,'Applications Approved'!$B$6:$U$56))/_xlfn.XLOOKUP('% Approved '!$A46,'Applications Received'!$A$6:$A$56,_xlfn.XLOOKUP('% Approved '!H$4,'Applications Received'!$B$4:$U$4,'Applications Received'!$B$6:$U$56))</f>
        <v>0.41155698934106416</v>
      </c>
      <c r="I46" s="79" cm="1">
        <f t="array" ref="I46">_xlfn.XLOOKUP('% Approved '!$A46,'Applications Approved'!$A$6:$A$56,_xlfn.XLOOKUP('% Approved '!I$4,'Applications Approved'!$B$4:$U$4,'Applications Approved'!$B$6:$U$56))/_xlfn.XLOOKUP('% Approved '!$A46,'Applications Received'!$A$6:$A$56,_xlfn.XLOOKUP('% Approved '!I$4,'Applications Received'!$B$4:$U$4,'Applications Received'!$B$6:$U$56))</f>
        <v>0.39927016755916395</v>
      </c>
      <c r="J46" s="79" cm="1">
        <f t="array" ref="J46">_xlfn.XLOOKUP('% Approved '!$A46,'Applications Approved'!$A$6:$A$56,_xlfn.XLOOKUP('% Approved '!J$4,'Applications Approved'!$B$4:$U$4,'Applications Approved'!$B$6:$U$56))/_xlfn.XLOOKUP('% Approved '!$A46,'Applications Received'!$A$6:$A$56,_xlfn.XLOOKUP('% Approved '!J$4,'Applications Received'!$B$4:$U$4,'Applications Received'!$B$6:$U$56))</f>
        <v>0.46589597428657686</v>
      </c>
      <c r="K46" s="79" cm="1">
        <f t="array" ref="K46">_xlfn.XLOOKUP('% Approved '!$A46,'Applications Approved'!$A$6:$A$56,_xlfn.XLOOKUP('% Approved '!K$4,'Applications Approved'!$B$4:$U$4,'Applications Approved'!$B$6:$U$56))/_xlfn.XLOOKUP('% Approved '!$A46,'Applications Received'!$A$6:$A$56,_xlfn.XLOOKUP('% Approved '!K$4,'Applications Received'!$B$4:$U$4,'Applications Received'!$B$6:$U$56))</f>
        <v>0.50980564080081836</v>
      </c>
      <c r="L46" s="79" cm="1">
        <f t="array" ref="L46">_xlfn.XLOOKUP('% Approved '!$A46,'Applications Approved'!$A$6:$A$56,_xlfn.XLOOKUP('% Approved '!L$4,'Applications Approved'!$B$4:$U$4,'Applications Approved'!$B$6:$U$56))/_xlfn.XLOOKUP('% Approved '!$A46,'Applications Received'!$A$6:$A$56,_xlfn.XLOOKUP('% Approved '!L$4,'Applications Received'!$B$4:$U$4,'Applications Received'!$B$6:$U$56))</f>
        <v>0.4757831025402523</v>
      </c>
      <c r="M46" s="79" cm="1">
        <f t="array" ref="M46">_xlfn.XLOOKUP('% Approved '!$A46,'Applications Approved'!$A$6:$A$56,_xlfn.XLOOKUP('% Approved '!M$4,'Applications Approved'!$B$4:$U$4,'Applications Approved'!$B$6:$U$56))/_xlfn.XLOOKUP('% Approved '!$A46,'Applications Received'!$A$6:$A$56,_xlfn.XLOOKUP('% Approved '!M$4,'Applications Received'!$B$4:$U$4,'Applications Received'!$B$6:$U$56))</f>
        <v>0.40195709990749307</v>
      </c>
      <c r="N46" s="79" cm="1">
        <f t="array" ref="N46">_xlfn.XLOOKUP('% Approved '!$A46,'Applications Approved'!$A$6:$A$56,_xlfn.XLOOKUP('% Approved '!N$4,'Applications Approved'!$B$4:$U$4,'Applications Approved'!$B$6:$U$56))/_xlfn.XLOOKUP('% Approved '!$A46,'Applications Received'!$A$6:$A$56,_xlfn.XLOOKUP('% Approved '!N$4,'Applications Received'!$B$4:$U$4,'Applications Received'!$B$6:$U$56))</f>
        <v>0.29554971857410883</v>
      </c>
      <c r="O46" s="79" cm="1">
        <f t="array" ref="O46">_xlfn.XLOOKUP('% Approved '!$A46,'Applications Approved'!$A$6:$A$56,_xlfn.XLOOKUP('% Approved '!O$4,'Applications Approved'!$B$4:$U$4,'Applications Approved'!$B$6:$U$56))/_xlfn.XLOOKUP('% Approved '!$A46,'Applications Received'!$A$6:$A$56,_xlfn.XLOOKUP('% Approved '!O$4,'Applications Received'!$B$4:$U$4,'Applications Received'!$B$6:$U$56))</f>
        <v>0.27975624304760677</v>
      </c>
      <c r="P46" s="79" cm="1">
        <f t="array" ref="P46">_xlfn.XLOOKUP('% Approved '!$A46,'Applications Approved'!$A$6:$A$56,_xlfn.XLOOKUP('% Approved '!P$4,'Applications Approved'!$B$4:$U$4,'Applications Approved'!$B$6:$U$56))/_xlfn.XLOOKUP('% Approved '!$A46,'Applications Received'!$A$6:$A$56,_xlfn.XLOOKUP('% Approved '!P$4,'Applications Received'!$B$4:$U$4,'Applications Received'!$B$6:$U$56))</f>
        <v>0.2317636351378683</v>
      </c>
      <c r="Q46" s="79" cm="1">
        <f t="array" ref="Q46">_xlfn.XLOOKUP('% Approved '!$A46,'Applications Approved'!$A$6:$A$56,_xlfn.XLOOKUP('% Approved '!Q$4,'Applications Approved'!$B$4:$U$4,'Applications Approved'!$B$6:$U$56))/_xlfn.XLOOKUP('% Approved '!$A46,'Applications Received'!$A$6:$A$56,_xlfn.XLOOKUP('% Approved '!Q$4,'Applications Received'!$B$4:$U$4,'Applications Received'!$B$6:$U$56))</f>
        <v>0.23295798967651868</v>
      </c>
      <c r="R46" s="79" cm="1">
        <f t="array" ref="R46">_xlfn.XLOOKUP('% Approved '!$A46,'Applications Approved'!$A$6:$A$56,_xlfn.XLOOKUP('% Approved '!R$4,'Applications Approved'!$B$4:$U$4,'Applications Approved'!$B$6:$U$56))/_xlfn.XLOOKUP('% Approved '!$A46,'Applications Received'!$A$6:$A$56,_xlfn.XLOOKUP('% Approved '!R$4,'Applications Received'!$B$4:$U$4,'Applications Received'!$B$6:$U$56))</f>
        <v>0.39574868986633693</v>
      </c>
      <c r="S46" s="79" cm="1">
        <f t="array" ref="S46">_xlfn.XLOOKUP('% Approved '!$A46,'Applications Approved'!$A$6:$A$56,_xlfn.XLOOKUP('% Approved '!S$4,'Applications Approved'!$B$4:$U$4,'Applications Approved'!$B$6:$U$56))/_xlfn.XLOOKUP('% Approved '!$A46,'Applications Received'!$A$6:$A$56,_xlfn.XLOOKUP('% Approved '!S$4,'Applications Received'!$B$4:$U$4,'Applications Received'!$B$6:$U$56))</f>
        <v>0.22099282296650716</v>
      </c>
      <c r="T46" s="79" cm="1">
        <f t="array" ref="T46">_xlfn.XLOOKUP('% Approved '!$A46,'Applications Approved'!$A$6:$A$56,_xlfn.XLOOKUP('% Approved '!T$4,'Applications Approved'!$B$4:$U$4,'Applications Approved'!$B$6:$U$56))/_xlfn.XLOOKUP('% Approved '!$A46,'Applications Received'!$A$6:$A$56,_xlfn.XLOOKUP('% Approved '!T$4,'Applications Received'!$B$4:$U$4,'Applications Received'!$B$6:$U$56))</f>
        <v>0.24878764959736621</v>
      </c>
      <c r="U46" s="79" cm="1">
        <f t="array" ref="U46">_xlfn.XLOOKUP('% Approved '!$A46,'Applications Approved'!$A$6:$A$56,_xlfn.XLOOKUP('% Approved '!U$4,'Applications Approved'!$B$4:$U$4,'Applications Approved'!$B$6:$U$56))/_xlfn.XLOOKUP('% Approved '!$A46,'Applications Received'!$A$6:$A$56,_xlfn.XLOOKUP('% Approved '!U$4,'Applications Received'!$B$4:$U$4,'Applications Received'!$B$6:$U$56))</f>
        <v>0.2404801521274067</v>
      </c>
      <c r="V46" s="79" cm="1">
        <f t="array" ref="V46">_xlfn.XLOOKUP('% Approved '!$A46,'Applications Approved'!$A$6:$A$56,_xlfn.XLOOKUP('% Approved '!V$4,'Applications Approved'!$B$4:$V$4,'Applications Approved'!$B$6:$V$56))/_xlfn.XLOOKUP('% Approved '!$A46,'Applications Approved'!$A$6:$A$56,_xlfn.XLOOKUP('% Approved '!V$4,'Applications Received'!$B$4:$V$4,'Applications Received'!$B$6:$V$56))</f>
        <v>0.18478395905284867</v>
      </c>
      <c r="W46" s="79">
        <f t="shared" si="0"/>
        <v>-0.43314597760475532</v>
      </c>
      <c r="X46" s="81">
        <f t="shared" si="1"/>
        <v>-0.41568201159106843</v>
      </c>
      <c r="Y46" s="81">
        <f t="shared" si="2"/>
        <v>-0.49455928375039016</v>
      </c>
      <c r="Z46" s="99" t="s">
        <v>119</v>
      </c>
    </row>
    <row r="47" spans="1:26" s="30" customFormat="1">
      <c r="A47" s="32" t="s">
        <v>69</v>
      </c>
      <c r="B47" s="79" cm="1">
        <f t="array" ref="B47">_xlfn.XLOOKUP('% Approved '!$A47,'Applications Approved'!$A$6:$A$56,_xlfn.XLOOKUP('% Approved '!B$4,'Applications Approved'!$B$4:$U$4,'Applications Approved'!$B$6:$U$56))/_xlfn.XLOOKUP('% Approved '!$A47,'Applications Received'!$A$6:$A$56,_xlfn.XLOOKUP('% Approved '!B$4,'Applications Received'!$B$4:$U$4,'Applications Received'!$B$6:$U$56))</f>
        <v>0.6077202243483999</v>
      </c>
      <c r="C47" s="79" cm="1">
        <f t="array" ref="C47">_xlfn.XLOOKUP('% Approved '!$A47,'Applications Approved'!$A$6:$A$56,_xlfn.XLOOKUP('% Approved '!C$4,'Applications Approved'!$B$4:$U$4,'Applications Approved'!$B$6:$U$56))/_xlfn.XLOOKUP('% Approved '!$A47,'Applications Received'!$A$6:$A$56,_xlfn.XLOOKUP('% Approved '!C$4,'Applications Received'!$B$4:$U$4,'Applications Received'!$B$6:$U$56))</f>
        <v>0.623796423658872</v>
      </c>
      <c r="D47" s="79" cm="1">
        <f t="array" ref="D47">_xlfn.XLOOKUP('% Approved '!$A47,'Applications Approved'!$A$6:$A$56,_xlfn.XLOOKUP('% Approved '!D$4,'Applications Approved'!$B$4:$U$4,'Applications Approved'!$B$6:$U$56))/_xlfn.XLOOKUP('% Approved '!$A47,'Applications Received'!$A$6:$A$56,_xlfn.XLOOKUP('% Approved '!D$4,'Applications Received'!$B$4:$U$4,'Applications Received'!$B$6:$U$56))</f>
        <v>0.62084107414288126</v>
      </c>
      <c r="E47" s="79" cm="1">
        <f t="array" ref="E47">_xlfn.XLOOKUP('% Approved '!$A47,'Applications Approved'!$A$6:$A$56,_xlfn.XLOOKUP('% Approved '!E$4,'Applications Approved'!$B$4:$U$4,'Applications Approved'!$B$6:$U$56))/_xlfn.XLOOKUP('% Approved '!$A47,'Applications Received'!$A$6:$A$56,_xlfn.XLOOKUP('% Approved '!E$4,'Applications Received'!$B$4:$U$4,'Applications Received'!$B$6:$U$56))</f>
        <v>0.60278004905968929</v>
      </c>
      <c r="F47" s="79" cm="1">
        <f t="array" ref="F47">_xlfn.XLOOKUP('% Approved '!$A47,'Applications Approved'!$A$6:$A$56,_xlfn.XLOOKUP('% Approved '!F$4,'Applications Approved'!$B$4:$U$4,'Applications Approved'!$B$6:$U$56))/_xlfn.XLOOKUP('% Approved '!$A47,'Applications Received'!$A$6:$A$56,_xlfn.XLOOKUP('% Approved '!F$4,'Applications Received'!$B$4:$U$4,'Applications Received'!$B$6:$U$56))</f>
        <v>0.54466268146883001</v>
      </c>
      <c r="G47" s="79" cm="1">
        <f t="array" ref="G47">_xlfn.XLOOKUP('% Approved '!$A47,'Applications Approved'!$A$6:$A$56,_xlfn.XLOOKUP('% Approved '!G$4,'Applications Approved'!$B$4:$U$4,'Applications Approved'!$B$6:$U$56))/_xlfn.XLOOKUP('% Approved '!$A47,'Applications Received'!$A$6:$A$56,_xlfn.XLOOKUP('% Approved '!G$4,'Applications Received'!$B$4:$U$4,'Applications Received'!$B$6:$U$56))</f>
        <v>0.6028193832599118</v>
      </c>
      <c r="H47" s="79" cm="1">
        <f t="array" ref="H47">_xlfn.XLOOKUP('% Approved '!$A47,'Applications Approved'!$A$6:$A$56,_xlfn.XLOOKUP('% Approved '!H$4,'Applications Approved'!$B$4:$U$4,'Applications Approved'!$B$6:$U$56))/_xlfn.XLOOKUP('% Approved '!$A47,'Applications Received'!$A$6:$A$56,_xlfn.XLOOKUP('% Approved '!H$4,'Applications Received'!$B$4:$U$4,'Applications Received'!$B$6:$U$56))</f>
        <v>0.64002578150177247</v>
      </c>
      <c r="I47" s="79" cm="1">
        <f t="array" ref="I47">_xlfn.XLOOKUP('% Approved '!$A47,'Applications Approved'!$A$6:$A$56,_xlfn.XLOOKUP('% Approved '!I$4,'Applications Approved'!$B$4:$U$4,'Applications Approved'!$B$6:$U$56))/_xlfn.XLOOKUP('% Approved '!$A47,'Applications Received'!$A$6:$A$56,_xlfn.XLOOKUP('% Approved '!I$4,'Applications Received'!$B$4:$U$4,'Applications Received'!$B$6:$U$56))</f>
        <v>0.61596437136005489</v>
      </c>
      <c r="J47" s="79" cm="1">
        <f t="array" ref="J47">_xlfn.XLOOKUP('% Approved '!$A47,'Applications Approved'!$A$6:$A$56,_xlfn.XLOOKUP('% Approved '!J$4,'Applications Approved'!$B$4:$U$4,'Applications Approved'!$B$6:$U$56))/_xlfn.XLOOKUP('% Approved '!$A47,'Applications Received'!$A$6:$A$56,_xlfn.XLOOKUP('% Approved '!J$4,'Applications Received'!$B$4:$U$4,'Applications Received'!$B$6:$U$56))</f>
        <v>0.61010273972602747</v>
      </c>
      <c r="K47" s="79" cm="1">
        <f t="array" ref="K47">_xlfn.XLOOKUP('% Approved '!$A47,'Applications Approved'!$A$6:$A$56,_xlfn.XLOOKUP('% Approved '!K$4,'Applications Approved'!$B$4:$U$4,'Applications Approved'!$B$6:$U$56))/_xlfn.XLOOKUP('% Approved '!$A47,'Applications Received'!$A$6:$A$56,_xlfn.XLOOKUP('% Approved '!K$4,'Applications Received'!$B$4:$U$4,'Applications Received'!$B$6:$U$56))</f>
        <v>0.61357074109720888</v>
      </c>
      <c r="L47" s="79" cm="1">
        <f t="array" ref="L47">_xlfn.XLOOKUP('% Approved '!$A47,'Applications Approved'!$A$6:$A$56,_xlfn.XLOOKUP('% Approved '!L$4,'Applications Approved'!$B$4:$U$4,'Applications Approved'!$B$6:$U$56))/_xlfn.XLOOKUP('% Approved '!$A47,'Applications Received'!$A$6:$A$56,_xlfn.XLOOKUP('% Approved '!L$4,'Applications Received'!$B$4:$U$4,'Applications Received'!$B$6:$U$56))</f>
        <v>0.62253027405991068</v>
      </c>
      <c r="M47" s="79" cm="1">
        <f t="array" ref="M47">_xlfn.XLOOKUP('% Approved '!$A47,'Applications Approved'!$A$6:$A$56,_xlfn.XLOOKUP('% Approved '!M$4,'Applications Approved'!$B$4:$U$4,'Applications Approved'!$B$6:$U$56))/_xlfn.XLOOKUP('% Approved '!$A47,'Applications Received'!$A$6:$A$56,_xlfn.XLOOKUP('% Approved '!M$4,'Applications Received'!$B$4:$U$4,'Applications Received'!$B$6:$U$56))</f>
        <v>0.63594175068010883</v>
      </c>
      <c r="N47" s="79" cm="1">
        <f t="array" ref="N47">_xlfn.XLOOKUP('% Approved '!$A47,'Applications Approved'!$A$6:$A$56,_xlfn.XLOOKUP('% Approved '!N$4,'Applications Approved'!$B$4:$U$4,'Applications Approved'!$B$6:$U$56))/_xlfn.XLOOKUP('% Approved '!$A47,'Applications Received'!$A$6:$A$56,_xlfn.XLOOKUP('% Approved '!N$4,'Applications Received'!$B$4:$U$4,'Applications Received'!$B$6:$U$56))</f>
        <v>0.63084353976194585</v>
      </c>
      <c r="O47" s="79" cm="1">
        <f t="array" ref="O47">_xlfn.XLOOKUP('% Approved '!$A47,'Applications Approved'!$A$6:$A$56,_xlfn.XLOOKUP('% Approved '!O$4,'Applications Approved'!$B$4:$U$4,'Applications Approved'!$B$6:$U$56))/_xlfn.XLOOKUP('% Approved '!$A47,'Applications Received'!$A$6:$A$56,_xlfn.XLOOKUP('% Approved '!O$4,'Applications Received'!$B$4:$U$4,'Applications Received'!$B$6:$U$56))</f>
        <v>0.63216061889850794</v>
      </c>
      <c r="P47" s="79" cm="1">
        <f t="array" ref="P47">_xlfn.XLOOKUP('% Approved '!$A47,'Applications Approved'!$A$6:$A$56,_xlfn.XLOOKUP('% Approved '!P$4,'Applications Approved'!$B$4:$U$4,'Applications Approved'!$B$6:$U$56))/_xlfn.XLOOKUP('% Approved '!$A47,'Applications Received'!$A$6:$A$56,_xlfn.XLOOKUP('% Approved '!P$4,'Applications Received'!$B$4:$U$4,'Applications Received'!$B$6:$U$56))</f>
        <v>0.62953619250921788</v>
      </c>
      <c r="Q47" s="79" cm="1">
        <f t="array" ref="Q47">_xlfn.XLOOKUP('% Approved '!$A47,'Applications Approved'!$A$6:$A$56,_xlfn.XLOOKUP('% Approved '!Q$4,'Applications Approved'!$B$4:$U$4,'Applications Approved'!$B$6:$U$56))/_xlfn.XLOOKUP('% Approved '!$A47,'Applications Received'!$A$6:$A$56,_xlfn.XLOOKUP('% Approved '!Q$4,'Applications Received'!$B$4:$U$4,'Applications Received'!$B$6:$U$56))</f>
        <v>0.63090298360007901</v>
      </c>
      <c r="R47" s="79" cm="1">
        <f t="array" ref="R47">_xlfn.XLOOKUP('% Approved '!$A47,'Applications Approved'!$A$6:$A$56,_xlfn.XLOOKUP('% Approved '!R$4,'Applications Approved'!$B$4:$U$4,'Applications Approved'!$B$6:$U$56))/_xlfn.XLOOKUP('% Approved '!$A47,'Applications Received'!$A$6:$A$56,_xlfn.XLOOKUP('% Approved '!R$4,'Applications Received'!$B$4:$U$4,'Applications Received'!$B$6:$U$56))</f>
        <v>0.62005442746493622</v>
      </c>
      <c r="S47" s="79" cm="1">
        <f t="array" ref="S47">_xlfn.XLOOKUP('% Approved '!$A47,'Applications Approved'!$A$6:$A$56,_xlfn.XLOOKUP('% Approved '!S$4,'Applications Approved'!$B$4:$U$4,'Applications Approved'!$B$6:$U$56))/_xlfn.XLOOKUP('% Approved '!$A47,'Applications Received'!$A$6:$A$56,_xlfn.XLOOKUP('% Approved '!S$4,'Applications Received'!$B$4:$U$4,'Applications Received'!$B$6:$U$56))</f>
        <v>0.6232451093210587</v>
      </c>
      <c r="T47" s="79" cm="1">
        <f t="array" ref="T47">_xlfn.XLOOKUP('% Approved '!$A47,'Applications Approved'!$A$6:$A$56,_xlfn.XLOOKUP('% Approved '!T$4,'Applications Approved'!$B$4:$U$4,'Applications Approved'!$B$6:$U$56))/_xlfn.XLOOKUP('% Approved '!$A47,'Applications Received'!$A$6:$A$56,_xlfn.XLOOKUP('% Approved '!T$4,'Applications Received'!$B$4:$U$4,'Applications Received'!$B$6:$U$56))</f>
        <v>0.61442841287458372</v>
      </c>
      <c r="U47" s="79" cm="1">
        <f t="array" ref="U47">_xlfn.XLOOKUP('% Approved '!$A47,'Applications Approved'!$A$6:$A$56,_xlfn.XLOOKUP('% Approved '!U$4,'Applications Approved'!$B$4:$U$4,'Applications Approved'!$B$6:$U$56))/_xlfn.XLOOKUP('% Approved '!$A47,'Applications Received'!$A$6:$A$56,_xlfn.XLOOKUP('% Approved '!U$4,'Applications Received'!$B$4:$U$4,'Applications Received'!$B$6:$U$56))</f>
        <v>0.61962890625</v>
      </c>
      <c r="V47" s="79" cm="1">
        <f t="array" ref="V47">_xlfn.XLOOKUP('% Approved '!$A47,'Applications Approved'!$A$6:$A$56,_xlfn.XLOOKUP('% Approved '!V$4,'Applications Approved'!$B$4:$V$4,'Applications Approved'!$B$6:$V$56))/_xlfn.XLOOKUP('% Approved '!$A47,'Applications Approved'!$A$6:$A$56,_xlfn.XLOOKUP('% Approved '!V$4,'Applications Received'!$B$4:$V$4,'Applications Received'!$B$6:$V$56))</f>
        <v>0.56928406466512704</v>
      </c>
      <c r="W47" s="79">
        <f t="shared" si="0"/>
        <v>1.9595664953175849E-2</v>
      </c>
      <c r="X47" s="81">
        <f t="shared" si="1"/>
        <v>-3.1868833789652558E-2</v>
      </c>
      <c r="Y47" s="81">
        <f t="shared" si="2"/>
        <v>-4.660605163808406E-3</v>
      </c>
      <c r="Z47" s="99" t="s">
        <v>120</v>
      </c>
    </row>
    <row r="48" spans="1:26" s="30" customFormat="1">
      <c r="A48" s="32" t="s">
        <v>70</v>
      </c>
      <c r="B48" s="79" cm="1">
        <f t="array" ref="B48">_xlfn.XLOOKUP('% Approved '!$A48,'Applications Approved'!$A$6:$A$56,_xlfn.XLOOKUP('% Approved '!B$4,'Applications Approved'!$B$4:$U$4,'Applications Approved'!$B$6:$U$56))/_xlfn.XLOOKUP('% Approved '!$A48,'Applications Received'!$A$6:$A$56,_xlfn.XLOOKUP('% Approved '!B$4,'Applications Received'!$B$4:$U$4,'Applications Received'!$B$6:$U$56))</f>
        <v>0.60092700280495315</v>
      </c>
      <c r="C48" s="79" cm="1">
        <f t="array" ref="C48">_xlfn.XLOOKUP('% Approved '!$A48,'Applications Approved'!$A$6:$A$56,_xlfn.XLOOKUP('% Approved '!C$4,'Applications Approved'!$B$4:$U$4,'Applications Approved'!$B$6:$U$56))/_xlfn.XLOOKUP('% Approved '!$A48,'Applications Received'!$A$6:$A$56,_xlfn.XLOOKUP('% Approved '!C$4,'Applications Received'!$B$4:$U$4,'Applications Received'!$B$6:$U$56))</f>
        <v>0.65507098529286745</v>
      </c>
      <c r="D48" s="79" cm="1">
        <f t="array" ref="D48">_xlfn.XLOOKUP('% Approved '!$A48,'Applications Approved'!$A$6:$A$56,_xlfn.XLOOKUP('% Approved '!D$4,'Applications Approved'!$B$4:$U$4,'Applications Approved'!$B$6:$U$56))/_xlfn.XLOOKUP('% Approved '!$A48,'Applications Received'!$A$6:$A$56,_xlfn.XLOOKUP('% Approved '!D$4,'Applications Received'!$B$4:$U$4,'Applications Received'!$B$6:$U$56))</f>
        <v>0.66079925216171997</v>
      </c>
      <c r="E48" s="79" cm="1">
        <f t="array" ref="E48">_xlfn.XLOOKUP('% Approved '!$A48,'Applications Approved'!$A$6:$A$56,_xlfn.XLOOKUP('% Approved '!E$4,'Applications Approved'!$B$4:$U$4,'Applications Approved'!$B$6:$U$56))/_xlfn.XLOOKUP('% Approved '!$A48,'Applications Received'!$A$6:$A$56,_xlfn.XLOOKUP('% Approved '!E$4,'Applications Received'!$B$4:$U$4,'Applications Received'!$B$6:$U$56))</f>
        <v>0.57057537262368729</v>
      </c>
      <c r="F48" s="79" cm="1">
        <f t="array" ref="F48">_xlfn.XLOOKUP('% Approved '!$A48,'Applications Approved'!$A$6:$A$56,_xlfn.XLOOKUP('% Approved '!F$4,'Applications Approved'!$B$4:$U$4,'Applications Approved'!$B$6:$U$56))/_xlfn.XLOOKUP('% Approved '!$A48,'Applications Received'!$A$6:$A$56,_xlfn.XLOOKUP('% Approved '!F$4,'Applications Received'!$B$4:$U$4,'Applications Received'!$B$6:$U$56))</f>
        <v>0.44932935916542471</v>
      </c>
      <c r="G48" s="79" cm="1">
        <f t="array" ref="G48">_xlfn.XLOOKUP('% Approved '!$A48,'Applications Approved'!$A$6:$A$56,_xlfn.XLOOKUP('% Approved '!G$4,'Applications Approved'!$B$4:$U$4,'Applications Approved'!$B$6:$U$56))/_xlfn.XLOOKUP('% Approved '!$A48,'Applications Received'!$A$6:$A$56,_xlfn.XLOOKUP('% Approved '!G$4,'Applications Received'!$B$4:$U$4,'Applications Received'!$B$6:$U$56))</f>
        <v>0.48927443285153632</v>
      </c>
      <c r="H48" s="79" cm="1">
        <f t="array" ref="H48">_xlfn.XLOOKUP('% Approved '!$A48,'Applications Approved'!$A$6:$A$56,_xlfn.XLOOKUP('% Approved '!H$4,'Applications Approved'!$B$4:$U$4,'Applications Approved'!$B$6:$U$56))/_xlfn.XLOOKUP('% Approved '!$A48,'Applications Received'!$A$6:$A$56,_xlfn.XLOOKUP('% Approved '!H$4,'Applications Received'!$B$4:$U$4,'Applications Received'!$B$6:$U$56))</f>
        <v>0.530948720845141</v>
      </c>
      <c r="I48" s="79" cm="1">
        <f t="array" ref="I48">_xlfn.XLOOKUP('% Approved '!$A48,'Applications Approved'!$A$6:$A$56,_xlfn.XLOOKUP('% Approved '!I$4,'Applications Approved'!$B$4:$U$4,'Applications Approved'!$B$6:$U$56))/_xlfn.XLOOKUP('% Approved '!$A48,'Applications Received'!$A$6:$A$56,_xlfn.XLOOKUP('% Approved '!I$4,'Applications Received'!$B$4:$U$4,'Applications Received'!$B$6:$U$56))</f>
        <v>0.55386831176936557</v>
      </c>
      <c r="J48" s="79" cm="1">
        <f t="array" ref="J48">_xlfn.XLOOKUP('% Approved '!$A48,'Applications Approved'!$A$6:$A$56,_xlfn.XLOOKUP('% Approved '!J$4,'Applications Approved'!$B$4:$U$4,'Applications Approved'!$B$6:$U$56))/_xlfn.XLOOKUP('% Approved '!$A48,'Applications Received'!$A$6:$A$56,_xlfn.XLOOKUP('% Approved '!J$4,'Applications Received'!$B$4:$U$4,'Applications Received'!$B$6:$U$56))</f>
        <v>0.63915878708836005</v>
      </c>
      <c r="K48" s="79" cm="1">
        <f t="array" ref="K48">_xlfn.XLOOKUP('% Approved '!$A48,'Applications Approved'!$A$6:$A$56,_xlfn.XLOOKUP('% Approved '!K$4,'Applications Approved'!$B$4:$U$4,'Applications Approved'!$B$6:$U$56))/_xlfn.XLOOKUP('% Approved '!$A48,'Applications Received'!$A$6:$A$56,_xlfn.XLOOKUP('% Approved '!K$4,'Applications Received'!$B$4:$U$4,'Applications Received'!$B$6:$U$56))</f>
        <v>0.66908093864615603</v>
      </c>
      <c r="L48" s="79" cm="1">
        <f t="array" ref="L48">_xlfn.XLOOKUP('% Approved '!$A48,'Applications Approved'!$A$6:$A$56,_xlfn.XLOOKUP('% Approved '!L$4,'Applications Approved'!$B$4:$U$4,'Applications Approved'!$B$6:$U$56))/_xlfn.XLOOKUP('% Approved '!$A48,'Applications Received'!$A$6:$A$56,_xlfn.XLOOKUP('% Approved '!L$4,'Applications Received'!$B$4:$U$4,'Applications Received'!$B$6:$U$56))</f>
        <v>0.68911208151382819</v>
      </c>
      <c r="M48" s="79" cm="1">
        <f t="array" ref="M48">_xlfn.XLOOKUP('% Approved '!$A48,'Applications Approved'!$A$6:$A$56,_xlfn.XLOOKUP('% Approved '!M$4,'Applications Approved'!$B$4:$U$4,'Applications Approved'!$B$6:$U$56))/_xlfn.XLOOKUP('% Approved '!$A48,'Applications Received'!$A$6:$A$56,_xlfn.XLOOKUP('% Approved '!M$4,'Applications Received'!$B$4:$U$4,'Applications Received'!$B$6:$U$56))</f>
        <v>0.69705282300891724</v>
      </c>
      <c r="N48" s="79" cm="1">
        <f t="array" ref="N48">_xlfn.XLOOKUP('% Approved '!$A48,'Applications Approved'!$A$6:$A$56,_xlfn.XLOOKUP('% Approved '!N$4,'Applications Approved'!$B$4:$U$4,'Applications Approved'!$B$6:$U$56))/_xlfn.XLOOKUP('% Approved '!$A48,'Applications Received'!$A$6:$A$56,_xlfn.XLOOKUP('% Approved '!N$4,'Applications Received'!$B$4:$U$4,'Applications Received'!$B$6:$U$56))</f>
        <v>0.71363346690062768</v>
      </c>
      <c r="O48" s="79" cm="1">
        <f t="array" ref="O48">_xlfn.XLOOKUP('% Approved '!$A48,'Applications Approved'!$A$6:$A$56,_xlfn.XLOOKUP('% Approved '!O$4,'Applications Approved'!$B$4:$U$4,'Applications Approved'!$B$6:$U$56))/_xlfn.XLOOKUP('% Approved '!$A48,'Applications Received'!$A$6:$A$56,_xlfn.XLOOKUP('% Approved '!O$4,'Applications Received'!$B$4:$U$4,'Applications Received'!$B$6:$U$56))</f>
        <v>0.65771261598400566</v>
      </c>
      <c r="P48" s="79" cm="1">
        <f t="array" ref="P48">_xlfn.XLOOKUP('% Approved '!$A48,'Applications Approved'!$A$6:$A$56,_xlfn.XLOOKUP('% Approved '!P$4,'Applications Approved'!$B$4:$U$4,'Applications Approved'!$B$6:$U$56))/_xlfn.XLOOKUP('% Approved '!$A48,'Applications Received'!$A$6:$A$56,_xlfn.XLOOKUP('% Approved '!P$4,'Applications Received'!$B$4:$U$4,'Applications Received'!$B$6:$U$56))</f>
        <v>0.68130323041639296</v>
      </c>
      <c r="Q48" s="79" cm="1">
        <f t="array" ref="Q48">_xlfn.XLOOKUP('% Approved '!$A48,'Applications Approved'!$A$6:$A$56,_xlfn.XLOOKUP('% Approved '!Q$4,'Applications Approved'!$B$4:$U$4,'Applications Approved'!$B$6:$U$56))/_xlfn.XLOOKUP('% Approved '!$A48,'Applications Received'!$A$6:$A$56,_xlfn.XLOOKUP('% Approved '!Q$4,'Applications Received'!$B$4:$U$4,'Applications Received'!$B$6:$U$56))</f>
        <v>0.63736624164650901</v>
      </c>
      <c r="R48" s="79" cm="1">
        <f t="array" ref="R48">_xlfn.XLOOKUP('% Approved '!$A48,'Applications Approved'!$A$6:$A$56,_xlfn.XLOOKUP('% Approved '!R$4,'Applications Approved'!$B$4:$U$4,'Applications Approved'!$B$6:$U$56))/_xlfn.XLOOKUP('% Approved '!$A48,'Applications Received'!$A$6:$A$56,_xlfn.XLOOKUP('% Approved '!R$4,'Applications Received'!$B$4:$U$4,'Applications Received'!$B$6:$U$56))</f>
        <v>0.59950144064229982</v>
      </c>
      <c r="S48" s="79" cm="1">
        <f t="array" ref="S48">_xlfn.XLOOKUP('% Approved '!$A48,'Applications Approved'!$A$6:$A$56,_xlfn.XLOOKUP('% Approved '!S$4,'Applications Approved'!$B$4:$U$4,'Applications Approved'!$B$6:$U$56))/_xlfn.XLOOKUP('% Approved '!$A48,'Applications Received'!$A$6:$A$56,_xlfn.XLOOKUP('% Approved '!S$4,'Applications Received'!$B$4:$U$4,'Applications Received'!$B$6:$U$56))</f>
        <v>0.56151917541090168</v>
      </c>
      <c r="T48" s="79" cm="1">
        <f t="array" ref="T48">_xlfn.XLOOKUP('% Approved '!$A48,'Applications Approved'!$A$6:$A$56,_xlfn.XLOOKUP('% Approved '!T$4,'Applications Approved'!$B$4:$U$4,'Applications Approved'!$B$6:$U$56))/_xlfn.XLOOKUP('% Approved '!$A48,'Applications Received'!$A$6:$A$56,_xlfn.XLOOKUP('% Approved '!T$4,'Applications Received'!$B$4:$U$4,'Applications Received'!$B$6:$U$56))</f>
        <v>0.52719879025666172</v>
      </c>
      <c r="U48" s="79" cm="1">
        <f t="array" ref="U48">_xlfn.XLOOKUP('% Approved '!$A48,'Applications Approved'!$A$6:$A$56,_xlfn.XLOOKUP('% Approved '!U$4,'Applications Approved'!$B$4:$U$4,'Applications Approved'!$B$6:$U$56))/_xlfn.XLOOKUP('% Approved '!$A48,'Applications Received'!$A$6:$A$56,_xlfn.XLOOKUP('% Approved '!U$4,'Applications Received'!$B$4:$U$4,'Applications Received'!$B$6:$U$56))</f>
        <v>0.48078099164193977</v>
      </c>
      <c r="V48" s="79" cm="1">
        <f t="array" ref="V48">_xlfn.XLOOKUP('% Approved '!$A48,'Applications Approved'!$A$6:$A$56,_xlfn.XLOOKUP('% Approved '!V$4,'Applications Approved'!$B$4:$V$4,'Applications Approved'!$B$6:$V$56))/_xlfn.XLOOKUP('% Approved '!$A48,'Applications Approved'!$A$6:$A$56,_xlfn.XLOOKUP('% Approved '!V$4,'Applications Received'!$B$4:$V$4,'Applications Received'!$B$6:$V$56))</f>
        <v>0.34740861235371201</v>
      </c>
      <c r="W48" s="79">
        <f t="shared" si="0"/>
        <v>-0.19993445227491294</v>
      </c>
      <c r="X48" s="81">
        <f t="shared" si="1"/>
        <v>-9.4486957466149324E-2</v>
      </c>
      <c r="Y48" s="81">
        <f t="shared" si="2"/>
        <v>-0.3023181503569502</v>
      </c>
      <c r="Z48" s="99" t="s">
        <v>120</v>
      </c>
    </row>
    <row r="49" spans="1:26" s="30" customFormat="1">
      <c r="A49" s="32" t="s">
        <v>72</v>
      </c>
      <c r="B49" s="79" cm="1">
        <f t="array" ref="B49">_xlfn.XLOOKUP('% Approved '!$A49,'Applications Approved'!$A$6:$A$56,_xlfn.XLOOKUP('% Approved '!B$4,'Applications Approved'!$B$4:$U$4,'Applications Approved'!$B$6:$U$56))/_xlfn.XLOOKUP('% Approved '!$A49,'Applications Received'!$A$6:$A$56,_xlfn.XLOOKUP('% Approved '!B$4,'Applications Received'!$B$4:$U$4,'Applications Received'!$B$6:$U$56))</f>
        <v>0.42927731984134343</v>
      </c>
      <c r="C49" s="79" cm="1">
        <f t="array" ref="C49">_xlfn.XLOOKUP('% Approved '!$A49,'Applications Approved'!$A$6:$A$56,_xlfn.XLOOKUP('% Approved '!C$4,'Applications Approved'!$B$4:$U$4,'Applications Approved'!$B$6:$U$56))/_xlfn.XLOOKUP('% Approved '!$A49,'Applications Received'!$A$6:$A$56,_xlfn.XLOOKUP('% Approved '!C$4,'Applications Received'!$B$4:$U$4,'Applications Received'!$B$6:$U$56))</f>
        <v>0.3991882824461857</v>
      </c>
      <c r="D49" s="79" cm="1">
        <f t="array" ref="D49">_xlfn.XLOOKUP('% Approved '!$A49,'Applications Approved'!$A$6:$A$56,_xlfn.XLOOKUP('% Approved '!D$4,'Applications Approved'!$B$4:$U$4,'Applications Approved'!$B$6:$U$56))/_xlfn.XLOOKUP('% Approved '!$A49,'Applications Received'!$A$6:$A$56,_xlfn.XLOOKUP('% Approved '!D$4,'Applications Received'!$B$4:$U$4,'Applications Received'!$B$6:$U$56))</f>
        <v>0.37017810492630099</v>
      </c>
      <c r="E49" s="79" cm="1">
        <f t="array" ref="E49">_xlfn.XLOOKUP('% Approved '!$A49,'Applications Approved'!$A$6:$A$56,_xlfn.XLOOKUP('% Approved '!E$4,'Applications Approved'!$B$4:$U$4,'Applications Approved'!$B$6:$U$56))/_xlfn.XLOOKUP('% Approved '!$A49,'Applications Received'!$A$6:$A$56,_xlfn.XLOOKUP('% Approved '!E$4,'Applications Received'!$B$4:$U$4,'Applications Received'!$B$6:$U$56))</f>
        <v>0.34108503230335746</v>
      </c>
      <c r="F49" s="79" cm="1">
        <f t="array" ref="F49">_xlfn.XLOOKUP('% Approved '!$A49,'Applications Approved'!$A$6:$A$56,_xlfn.XLOOKUP('% Approved '!F$4,'Applications Approved'!$B$4:$U$4,'Applications Approved'!$B$6:$U$56))/_xlfn.XLOOKUP('% Approved '!$A49,'Applications Received'!$A$6:$A$56,_xlfn.XLOOKUP('% Approved '!F$4,'Applications Received'!$B$4:$U$4,'Applications Received'!$B$6:$U$56))</f>
        <v>0.32464500550254821</v>
      </c>
      <c r="G49" s="79" cm="1">
        <f t="array" ref="G49">_xlfn.XLOOKUP('% Approved '!$A49,'Applications Approved'!$A$6:$A$56,_xlfn.XLOOKUP('% Approved '!G$4,'Applications Approved'!$B$4:$U$4,'Applications Approved'!$B$6:$U$56))/_xlfn.XLOOKUP('% Approved '!$A49,'Applications Received'!$A$6:$A$56,_xlfn.XLOOKUP('% Approved '!G$4,'Applications Received'!$B$4:$U$4,'Applications Received'!$B$6:$U$56))</f>
        <v>0.25255824891876699</v>
      </c>
      <c r="H49" s="79" cm="1">
        <f t="array" ref="H49">_xlfn.XLOOKUP('% Approved '!$A49,'Applications Approved'!$A$6:$A$56,_xlfn.XLOOKUP('% Approved '!H$4,'Applications Approved'!$B$4:$U$4,'Applications Approved'!$B$6:$U$56))/_xlfn.XLOOKUP('% Approved '!$A49,'Applications Received'!$A$6:$A$56,_xlfn.XLOOKUP('% Approved '!H$4,'Applications Received'!$B$4:$U$4,'Applications Received'!$B$6:$U$56))</f>
        <v>0.2617346060353154</v>
      </c>
      <c r="I49" s="79" cm="1">
        <f t="array" ref="I49">_xlfn.XLOOKUP('% Approved '!$A49,'Applications Approved'!$A$6:$A$56,_xlfn.XLOOKUP('% Approved '!I$4,'Applications Approved'!$B$4:$U$4,'Applications Approved'!$B$6:$U$56))/_xlfn.XLOOKUP('% Approved '!$A49,'Applications Received'!$A$6:$A$56,_xlfn.XLOOKUP('% Approved '!I$4,'Applications Received'!$B$4:$U$4,'Applications Received'!$B$6:$U$56))</f>
        <v>0.25386772738937569</v>
      </c>
      <c r="J49" s="79" cm="1">
        <f t="array" ref="J49">_xlfn.XLOOKUP('% Approved '!$A49,'Applications Approved'!$A$6:$A$56,_xlfn.XLOOKUP('% Approved '!J$4,'Applications Approved'!$B$4:$U$4,'Applications Approved'!$B$6:$U$56))/_xlfn.XLOOKUP('% Approved '!$A49,'Applications Received'!$A$6:$A$56,_xlfn.XLOOKUP('% Approved '!J$4,'Applications Received'!$B$4:$U$4,'Applications Received'!$B$6:$U$56))</f>
        <v>0.25923400631849142</v>
      </c>
      <c r="K49" s="79" cm="1">
        <f t="array" ref="K49">_xlfn.XLOOKUP('% Approved '!$A49,'Applications Approved'!$A$6:$A$56,_xlfn.XLOOKUP('% Approved '!K$4,'Applications Approved'!$B$4:$U$4,'Applications Approved'!$B$6:$U$56))/_xlfn.XLOOKUP('% Approved '!$A49,'Applications Received'!$A$6:$A$56,_xlfn.XLOOKUP('% Approved '!K$4,'Applications Received'!$B$4:$U$4,'Applications Received'!$B$6:$U$56))</f>
        <v>0.27163421626468015</v>
      </c>
      <c r="L49" s="79" cm="1">
        <f t="array" ref="L49">_xlfn.XLOOKUP('% Approved '!$A49,'Applications Approved'!$A$6:$A$56,_xlfn.XLOOKUP('% Approved '!L$4,'Applications Approved'!$B$4:$U$4,'Applications Approved'!$B$6:$U$56))/_xlfn.XLOOKUP('% Approved '!$A49,'Applications Received'!$A$6:$A$56,_xlfn.XLOOKUP('% Approved '!L$4,'Applications Received'!$B$4:$U$4,'Applications Received'!$B$6:$U$56))</f>
        <v>0.3151605874623688</v>
      </c>
      <c r="M49" s="79" cm="1">
        <f t="array" ref="M49">_xlfn.XLOOKUP('% Approved '!$A49,'Applications Approved'!$A$6:$A$56,_xlfn.XLOOKUP('% Approved '!M$4,'Applications Approved'!$B$4:$U$4,'Applications Approved'!$B$6:$U$56))/_xlfn.XLOOKUP('% Approved '!$A49,'Applications Received'!$A$6:$A$56,_xlfn.XLOOKUP('% Approved '!M$4,'Applications Received'!$B$4:$U$4,'Applications Received'!$B$6:$U$56))</f>
        <v>0.76388770916503868</v>
      </c>
      <c r="N49" s="79" cm="1">
        <f t="array" ref="N49">_xlfn.XLOOKUP('% Approved '!$A49,'Applications Approved'!$A$6:$A$56,_xlfn.XLOOKUP('% Approved '!N$4,'Applications Approved'!$B$4:$U$4,'Applications Approved'!$B$6:$U$56))/_xlfn.XLOOKUP('% Approved '!$A49,'Applications Received'!$A$6:$A$56,_xlfn.XLOOKUP('% Approved '!N$4,'Applications Received'!$B$4:$U$4,'Applications Received'!$B$6:$U$56))</f>
        <v>0.12671767225145539</v>
      </c>
      <c r="O49" s="79" cm="1">
        <f t="array" ref="O49">_xlfn.XLOOKUP('% Approved '!$A49,'Applications Approved'!$A$6:$A$56,_xlfn.XLOOKUP('% Approved '!O$4,'Applications Approved'!$B$4:$U$4,'Applications Approved'!$B$6:$U$56))/_xlfn.XLOOKUP('% Approved '!$A49,'Applications Received'!$A$6:$A$56,_xlfn.XLOOKUP('% Approved '!O$4,'Applications Received'!$B$4:$U$4,'Applications Received'!$B$6:$U$56))</f>
        <v>0.11083952268256614</v>
      </c>
      <c r="P49" s="79" cm="1">
        <f t="array" ref="P49">_xlfn.XLOOKUP('% Approved '!$A49,'Applications Approved'!$A$6:$A$56,_xlfn.XLOOKUP('% Approved '!P$4,'Applications Approved'!$B$4:$U$4,'Applications Approved'!$B$6:$U$56))/_xlfn.XLOOKUP('% Approved '!$A49,'Applications Received'!$A$6:$A$56,_xlfn.XLOOKUP('% Approved '!P$4,'Applications Received'!$B$4:$U$4,'Applications Received'!$B$6:$U$56))</f>
        <v>0.10254641706532729</v>
      </c>
      <c r="Q49" s="79" cm="1">
        <f t="array" ref="Q49">_xlfn.XLOOKUP('% Approved '!$A49,'Applications Approved'!$A$6:$A$56,_xlfn.XLOOKUP('% Approved '!Q$4,'Applications Approved'!$B$4:$U$4,'Applications Approved'!$B$6:$U$56))/_xlfn.XLOOKUP('% Approved '!$A49,'Applications Received'!$A$6:$A$56,_xlfn.XLOOKUP('% Approved '!Q$4,'Applications Received'!$B$4:$U$4,'Applications Received'!$B$6:$U$56))</f>
        <v>0.10075123335640446</v>
      </c>
      <c r="R49" s="79" cm="1">
        <f t="array" ref="R49">_xlfn.XLOOKUP('% Approved '!$A49,'Applications Approved'!$A$6:$A$56,_xlfn.XLOOKUP('% Approved '!R$4,'Applications Approved'!$B$4:$U$4,'Applications Approved'!$B$6:$U$56))/_xlfn.XLOOKUP('% Approved '!$A49,'Applications Received'!$A$6:$A$56,_xlfn.XLOOKUP('% Approved '!R$4,'Applications Received'!$B$4:$U$4,'Applications Received'!$B$6:$U$56))</f>
        <v>0.10405657495336336</v>
      </c>
      <c r="S49" s="79" cm="1">
        <f t="array" ref="S49">_xlfn.XLOOKUP('% Approved '!$A49,'Applications Approved'!$A$6:$A$56,_xlfn.XLOOKUP('% Approved '!S$4,'Applications Approved'!$B$4:$U$4,'Applications Approved'!$B$6:$U$56))/_xlfn.XLOOKUP('% Approved '!$A49,'Applications Received'!$A$6:$A$56,_xlfn.XLOOKUP('% Approved '!S$4,'Applications Received'!$B$4:$U$4,'Applications Received'!$B$6:$U$56))</f>
        <v>0.12460759281737893</v>
      </c>
      <c r="T49" s="79" cm="1">
        <f t="array" ref="T49">_xlfn.XLOOKUP('% Approved '!$A49,'Applications Approved'!$A$6:$A$56,_xlfn.XLOOKUP('% Approved '!T$4,'Applications Approved'!$B$4:$U$4,'Applications Approved'!$B$6:$U$56))/_xlfn.XLOOKUP('% Approved '!$A49,'Applications Received'!$A$6:$A$56,_xlfn.XLOOKUP('% Approved '!T$4,'Applications Received'!$B$4:$U$4,'Applications Received'!$B$6:$U$56))</f>
        <v>0.12149361811066818</v>
      </c>
      <c r="U49" s="79" cm="1">
        <f t="array" ref="U49">_xlfn.XLOOKUP('% Approved '!$A49,'Applications Approved'!$A$6:$A$56,_xlfn.XLOOKUP('% Approved '!U$4,'Applications Approved'!$B$4:$U$4,'Applications Approved'!$B$6:$U$56))/_xlfn.XLOOKUP('% Approved '!$A49,'Applications Received'!$A$6:$A$56,_xlfn.XLOOKUP('% Approved '!U$4,'Applications Received'!$B$4:$U$4,'Applications Received'!$B$6:$U$56))</f>
        <v>9.5703935588678221E-2</v>
      </c>
      <c r="V49" s="79" cm="1">
        <f t="array" ref="V49">_xlfn.XLOOKUP('% Approved '!$A49,'Applications Approved'!$A$6:$A$56,_xlfn.XLOOKUP('% Approved '!V$4,'Applications Approved'!$B$4:$V$4,'Applications Approved'!$B$6:$V$56))/_xlfn.XLOOKUP('% Approved '!$A49,'Applications Approved'!$A$6:$A$56,_xlfn.XLOOKUP('% Approved '!V$4,'Applications Received'!$B$4:$V$4,'Applications Received'!$B$6:$V$56))</f>
        <v>7.2297839982165268E-2</v>
      </c>
      <c r="W49" s="79">
        <f t="shared" si="0"/>
        <v>-0.77705802015338377</v>
      </c>
      <c r="X49" s="81">
        <f t="shared" si="1"/>
        <v>-0.63434741382358484</v>
      </c>
      <c r="Y49" s="81">
        <f t="shared" si="2"/>
        <v>-0.6963327922464112</v>
      </c>
      <c r="Z49" s="99" t="s">
        <v>120</v>
      </c>
    </row>
    <row r="50" spans="1:26" s="30" customFormat="1">
      <c r="A50" s="32" t="s">
        <v>74</v>
      </c>
      <c r="B50" s="79" cm="1">
        <f t="array" ref="B50">_xlfn.XLOOKUP('% Approved '!$A50,'Applications Approved'!$A$6:$A$56,_xlfn.XLOOKUP('% Approved '!B$4,'Applications Approved'!$B$4:$U$4,'Applications Approved'!$B$6:$U$56))/_xlfn.XLOOKUP('% Approved '!$A50,'Applications Received'!$A$6:$A$56,_xlfn.XLOOKUP('% Approved '!B$4,'Applications Received'!$B$4:$U$4,'Applications Received'!$B$6:$U$56))</f>
        <v>0.43042552137514245</v>
      </c>
      <c r="C50" s="79" cm="1">
        <f t="array" ref="C50">_xlfn.XLOOKUP('% Approved '!$A50,'Applications Approved'!$A$6:$A$56,_xlfn.XLOOKUP('% Approved '!C$4,'Applications Approved'!$B$4:$U$4,'Applications Approved'!$B$6:$U$56))/_xlfn.XLOOKUP('% Approved '!$A50,'Applications Received'!$A$6:$A$56,_xlfn.XLOOKUP('% Approved '!C$4,'Applications Received'!$B$4:$U$4,'Applications Received'!$B$6:$U$56))</f>
        <v>0.26197727538948112</v>
      </c>
      <c r="D50" s="79" cm="1">
        <f t="array" ref="D50">_xlfn.XLOOKUP('% Approved '!$A50,'Applications Approved'!$A$6:$A$56,_xlfn.XLOOKUP('% Approved '!D$4,'Applications Approved'!$B$4:$U$4,'Applications Approved'!$B$6:$U$56))/_xlfn.XLOOKUP('% Approved '!$A50,'Applications Received'!$A$6:$A$56,_xlfn.XLOOKUP('% Approved '!D$4,'Applications Received'!$B$4:$U$4,'Applications Received'!$B$6:$U$56))</f>
        <v>0.27944711538461542</v>
      </c>
      <c r="E50" s="79" cm="1">
        <f t="array" ref="E50">_xlfn.XLOOKUP('% Approved '!$A50,'Applications Approved'!$A$6:$A$56,_xlfn.XLOOKUP('% Approved '!E$4,'Applications Approved'!$B$4:$U$4,'Applications Approved'!$B$6:$U$56))/_xlfn.XLOOKUP('% Approved '!$A50,'Applications Received'!$A$6:$A$56,_xlfn.XLOOKUP('% Approved '!E$4,'Applications Received'!$B$4:$U$4,'Applications Received'!$B$6:$U$56))</f>
        <v>0.42653613830451986</v>
      </c>
      <c r="F50" s="79" cm="1">
        <f t="array" ref="F50">_xlfn.XLOOKUP('% Approved '!$A50,'Applications Approved'!$A$6:$A$56,_xlfn.XLOOKUP('% Approved '!F$4,'Applications Approved'!$B$4:$U$4,'Applications Approved'!$B$6:$U$56))/_xlfn.XLOOKUP('% Approved '!$A50,'Applications Received'!$A$6:$A$56,_xlfn.XLOOKUP('% Approved '!F$4,'Applications Received'!$B$4:$U$4,'Applications Received'!$B$6:$U$56))</f>
        <v>0.42881188931767794</v>
      </c>
      <c r="G50" s="79" cm="1">
        <f t="array" ref="G50">_xlfn.XLOOKUP('% Approved '!$A50,'Applications Approved'!$A$6:$A$56,_xlfn.XLOOKUP('% Approved '!G$4,'Applications Approved'!$B$4:$U$4,'Applications Approved'!$B$6:$U$56))/_xlfn.XLOOKUP('% Approved '!$A50,'Applications Received'!$A$6:$A$56,_xlfn.XLOOKUP('% Approved '!G$4,'Applications Received'!$B$4:$U$4,'Applications Received'!$B$6:$U$56))</f>
        <v>0.37657268612714362</v>
      </c>
      <c r="H50" s="79" cm="1">
        <f t="array" ref="H50">_xlfn.XLOOKUP('% Approved '!$A50,'Applications Approved'!$A$6:$A$56,_xlfn.XLOOKUP('% Approved '!H$4,'Applications Approved'!$B$4:$U$4,'Applications Approved'!$B$6:$U$56))/_xlfn.XLOOKUP('% Approved '!$A50,'Applications Received'!$A$6:$A$56,_xlfn.XLOOKUP('% Approved '!H$4,'Applications Received'!$B$4:$U$4,'Applications Received'!$B$6:$U$56))</f>
        <v>0.29344741594290136</v>
      </c>
      <c r="I50" s="79" cm="1">
        <f t="array" ref="I50">_xlfn.XLOOKUP('% Approved '!$A50,'Applications Approved'!$A$6:$A$56,_xlfn.XLOOKUP('% Approved '!I$4,'Applications Approved'!$B$4:$U$4,'Applications Approved'!$B$6:$U$56))/_xlfn.XLOOKUP('% Approved '!$A50,'Applications Received'!$A$6:$A$56,_xlfn.XLOOKUP('% Approved '!I$4,'Applications Received'!$B$4:$U$4,'Applications Received'!$B$6:$U$56))</f>
        <v>0.29995697074010325</v>
      </c>
      <c r="J50" s="79" cm="1">
        <f t="array" ref="J50">_xlfn.XLOOKUP('% Approved '!$A50,'Applications Approved'!$A$6:$A$56,_xlfn.XLOOKUP('% Approved '!J$4,'Applications Approved'!$B$4:$U$4,'Applications Approved'!$B$6:$U$56))/_xlfn.XLOOKUP('% Approved '!$A50,'Applications Received'!$A$6:$A$56,_xlfn.XLOOKUP('% Approved '!J$4,'Applications Received'!$B$4:$U$4,'Applications Received'!$B$6:$U$56))</f>
        <v>0.29416120552408459</v>
      </c>
      <c r="K50" s="79" cm="1">
        <f t="array" ref="K50">_xlfn.XLOOKUP('% Approved '!$A50,'Applications Approved'!$A$6:$A$56,_xlfn.XLOOKUP('% Approved '!K$4,'Applications Approved'!$B$4:$U$4,'Applications Approved'!$B$6:$U$56))/_xlfn.XLOOKUP('% Approved '!$A50,'Applications Received'!$A$6:$A$56,_xlfn.XLOOKUP('% Approved '!K$4,'Applications Received'!$B$4:$U$4,'Applications Received'!$B$6:$U$56))</f>
        <v>0.46064132125046919</v>
      </c>
      <c r="L50" s="79" cm="1">
        <f t="array" ref="L50">_xlfn.XLOOKUP('% Approved '!$A50,'Applications Approved'!$A$6:$A$56,_xlfn.XLOOKUP('% Approved '!L$4,'Applications Approved'!$B$4:$U$4,'Applications Approved'!$B$6:$U$56))/_xlfn.XLOOKUP('% Approved '!$A50,'Applications Received'!$A$6:$A$56,_xlfn.XLOOKUP('% Approved '!L$4,'Applications Received'!$B$4:$U$4,'Applications Received'!$B$6:$U$56))</f>
        <v>0.22613962256583037</v>
      </c>
      <c r="M50" s="79" cm="1">
        <f t="array" ref="M50">_xlfn.XLOOKUP('% Approved '!$A50,'Applications Approved'!$A$6:$A$56,_xlfn.XLOOKUP('% Approved '!M$4,'Applications Approved'!$B$4:$U$4,'Applications Approved'!$B$6:$U$56))/_xlfn.XLOOKUP('% Approved '!$A50,'Applications Received'!$A$6:$A$56,_xlfn.XLOOKUP('% Approved '!M$4,'Applications Received'!$B$4:$U$4,'Applications Received'!$B$6:$U$56))</f>
        <v>0.15258120123389585</v>
      </c>
      <c r="N50" s="79" cm="1">
        <f t="array" ref="N50">_xlfn.XLOOKUP('% Approved '!$A50,'Applications Approved'!$A$6:$A$56,_xlfn.XLOOKUP('% Approved '!N$4,'Applications Approved'!$B$4:$U$4,'Applications Approved'!$B$6:$U$56))/_xlfn.XLOOKUP('% Approved '!$A50,'Applications Received'!$A$6:$A$56,_xlfn.XLOOKUP('% Approved '!N$4,'Applications Received'!$B$4:$U$4,'Applications Received'!$B$6:$U$56))</f>
        <v>0.14910864808637325</v>
      </c>
      <c r="O50" s="79" cm="1">
        <f t="array" ref="O50">_xlfn.XLOOKUP('% Approved '!$A50,'Applications Approved'!$A$6:$A$56,_xlfn.XLOOKUP('% Approved '!O$4,'Applications Approved'!$B$4:$U$4,'Applications Approved'!$B$6:$U$56))/_xlfn.XLOOKUP('% Approved '!$A50,'Applications Received'!$A$6:$A$56,_xlfn.XLOOKUP('% Approved '!O$4,'Applications Received'!$B$4:$U$4,'Applications Received'!$B$6:$U$56))</f>
        <v>0.12889900522677458</v>
      </c>
      <c r="P50" s="79" cm="1">
        <f t="array" ref="P50">_xlfn.XLOOKUP('% Approved '!$A50,'Applications Approved'!$A$6:$A$56,_xlfn.XLOOKUP('% Approved '!P$4,'Applications Approved'!$B$4:$U$4,'Applications Approved'!$B$6:$U$56))/_xlfn.XLOOKUP('% Approved '!$A50,'Applications Received'!$A$6:$A$56,_xlfn.XLOOKUP('% Approved '!P$4,'Applications Received'!$B$4:$U$4,'Applications Received'!$B$6:$U$56))</f>
        <v>0.14709712797313046</v>
      </c>
      <c r="Q50" s="79" cm="1">
        <f t="array" ref="Q50">_xlfn.XLOOKUP('% Approved '!$A50,'Applications Approved'!$A$6:$A$56,_xlfn.XLOOKUP('% Approved '!Q$4,'Applications Approved'!$B$4:$U$4,'Applications Approved'!$B$6:$U$56))/_xlfn.XLOOKUP('% Approved '!$A50,'Applications Received'!$A$6:$A$56,_xlfn.XLOOKUP('% Approved '!Q$4,'Applications Received'!$B$4:$U$4,'Applications Received'!$B$6:$U$56))</f>
        <v>0.17272492910543955</v>
      </c>
      <c r="R50" s="79" cm="1">
        <f t="array" ref="R50">_xlfn.XLOOKUP('% Approved '!$A50,'Applications Approved'!$A$6:$A$56,_xlfn.XLOOKUP('% Approved '!R$4,'Applications Approved'!$B$4:$U$4,'Applications Approved'!$B$6:$U$56))/_xlfn.XLOOKUP('% Approved '!$A50,'Applications Received'!$A$6:$A$56,_xlfn.XLOOKUP('% Approved '!R$4,'Applications Received'!$B$4:$U$4,'Applications Received'!$B$6:$U$56))</f>
        <v>0.18113326716592978</v>
      </c>
      <c r="S50" s="79" cm="1">
        <f t="array" ref="S50">_xlfn.XLOOKUP('% Approved '!$A50,'Applications Approved'!$A$6:$A$56,_xlfn.XLOOKUP('% Approved '!S$4,'Applications Approved'!$B$4:$U$4,'Applications Approved'!$B$6:$U$56))/_xlfn.XLOOKUP('% Approved '!$A50,'Applications Received'!$A$6:$A$56,_xlfn.XLOOKUP('% Approved '!S$4,'Applications Received'!$B$4:$U$4,'Applications Received'!$B$6:$U$56))</f>
        <v>0.1835175049055045</v>
      </c>
      <c r="T50" s="79" cm="1">
        <f t="array" ref="T50">_xlfn.XLOOKUP('% Approved '!$A50,'Applications Approved'!$A$6:$A$56,_xlfn.XLOOKUP('% Approved '!T$4,'Applications Approved'!$B$4:$U$4,'Applications Approved'!$B$6:$U$56))/_xlfn.XLOOKUP('% Approved '!$A50,'Applications Received'!$A$6:$A$56,_xlfn.XLOOKUP('% Approved '!T$4,'Applications Received'!$B$4:$U$4,'Applications Received'!$B$6:$U$56))</f>
        <v>0.17164593513993778</v>
      </c>
      <c r="U50" s="79" cm="1">
        <f t="array" ref="U50">_xlfn.XLOOKUP('% Approved '!$A50,'Applications Approved'!$A$6:$A$56,_xlfn.XLOOKUP('% Approved '!U$4,'Applications Approved'!$B$4:$U$4,'Applications Approved'!$B$6:$U$56))/_xlfn.XLOOKUP('% Approved '!$A50,'Applications Received'!$A$6:$A$56,_xlfn.XLOOKUP('% Approved '!U$4,'Applications Received'!$B$4:$U$4,'Applications Received'!$B$6:$U$56))</f>
        <v>0.15077978789769184</v>
      </c>
      <c r="V50" s="79" cm="1">
        <f t="array" ref="V50">_xlfn.XLOOKUP('% Approved '!$A50,'Applications Approved'!$A$6:$A$56,_xlfn.XLOOKUP('% Approved '!V$4,'Applications Approved'!$B$4:$V$4,'Applications Approved'!$B$6:$V$56))/_xlfn.XLOOKUP('% Approved '!$A50,'Applications Approved'!$A$6:$A$56,_xlfn.XLOOKUP('% Approved '!V$4,'Applications Received'!$B$4:$V$4,'Applications Received'!$B$6:$V$56))</f>
        <v>0.12036097613072036</v>
      </c>
      <c r="W50" s="79">
        <f t="shared" si="0"/>
        <v>-0.64969598592580213</v>
      </c>
      <c r="X50" s="81">
        <f t="shared" si="1"/>
        <v>-0.48617783048725027</v>
      </c>
      <c r="Y50" s="81">
        <f t="shared" si="2"/>
        <v>-0.3332447176354551</v>
      </c>
      <c r="Z50" s="99" t="s">
        <v>120</v>
      </c>
    </row>
    <row r="51" spans="1:26" s="30" customFormat="1">
      <c r="A51" s="32" t="s">
        <v>76</v>
      </c>
      <c r="B51" s="79" cm="1">
        <f t="array" ref="B51">_xlfn.XLOOKUP('% Approved '!$A51,'Applications Approved'!$A$6:$A$56,_xlfn.XLOOKUP('% Approved '!B$4,'Applications Approved'!$B$4:$U$4,'Applications Approved'!$B$6:$U$56))/_xlfn.XLOOKUP('% Approved '!$A51,'Applications Received'!$A$6:$A$56,_xlfn.XLOOKUP('% Approved '!B$4,'Applications Received'!$B$4:$U$4,'Applications Received'!$B$6:$U$56))</f>
        <v>0.56075521598589484</v>
      </c>
      <c r="C51" s="79" cm="1">
        <f t="array" ref="C51">_xlfn.XLOOKUP('% Approved '!$A51,'Applications Approved'!$A$6:$A$56,_xlfn.XLOOKUP('% Approved '!C$4,'Applications Approved'!$B$4:$U$4,'Applications Approved'!$B$6:$U$56))/_xlfn.XLOOKUP('% Approved '!$A51,'Applications Received'!$A$6:$A$56,_xlfn.XLOOKUP('% Approved '!C$4,'Applications Received'!$B$4:$U$4,'Applications Received'!$B$6:$U$56))</f>
        <v>0.57175199006791788</v>
      </c>
      <c r="D51" s="79" cm="1">
        <f t="array" ref="D51">_xlfn.XLOOKUP('% Approved '!$A51,'Applications Approved'!$A$6:$A$56,_xlfn.XLOOKUP('% Approved '!D$4,'Applications Approved'!$B$4:$U$4,'Applications Approved'!$B$6:$U$56))/_xlfn.XLOOKUP('% Approved '!$A51,'Applications Received'!$A$6:$A$56,_xlfn.XLOOKUP('% Approved '!D$4,'Applications Received'!$B$4:$U$4,'Applications Received'!$B$6:$U$56))</f>
        <v>0.58818703855619359</v>
      </c>
      <c r="E51" s="79" cm="1">
        <f t="array" ref="E51">_xlfn.XLOOKUP('% Approved '!$A51,'Applications Approved'!$A$6:$A$56,_xlfn.XLOOKUP('% Approved '!E$4,'Applications Approved'!$B$4:$U$4,'Applications Approved'!$B$6:$U$56))/_xlfn.XLOOKUP('% Approved '!$A51,'Applications Received'!$A$6:$A$56,_xlfn.XLOOKUP('% Approved '!E$4,'Applications Received'!$B$4:$U$4,'Applications Received'!$B$6:$U$56))</f>
        <v>0.59573979005440192</v>
      </c>
      <c r="F51" s="79" cm="1">
        <f t="array" ref="F51">_xlfn.XLOOKUP('% Approved '!$A51,'Applications Approved'!$A$6:$A$56,_xlfn.XLOOKUP('% Approved '!F$4,'Applications Approved'!$B$4:$U$4,'Applications Approved'!$B$6:$U$56))/_xlfn.XLOOKUP('% Approved '!$A51,'Applications Received'!$A$6:$A$56,_xlfn.XLOOKUP('% Approved '!F$4,'Applications Received'!$B$4:$U$4,'Applications Received'!$B$6:$U$56))</f>
        <v>0.60894459919529564</v>
      </c>
      <c r="G51" s="79" cm="1">
        <f t="array" ref="G51">_xlfn.XLOOKUP('% Approved '!$A51,'Applications Approved'!$A$6:$A$56,_xlfn.XLOOKUP('% Approved '!G$4,'Applications Approved'!$B$4:$U$4,'Applications Approved'!$B$6:$U$56))/_xlfn.XLOOKUP('% Approved '!$A51,'Applications Received'!$A$6:$A$56,_xlfn.XLOOKUP('% Approved '!G$4,'Applications Received'!$B$4:$U$4,'Applications Received'!$B$6:$U$56))</f>
        <v>0.58819277108433732</v>
      </c>
      <c r="H51" s="79" cm="1">
        <f t="array" ref="H51">_xlfn.XLOOKUP('% Approved '!$A51,'Applications Approved'!$A$6:$A$56,_xlfn.XLOOKUP('% Approved '!H$4,'Applications Approved'!$B$4:$U$4,'Applications Approved'!$B$6:$U$56))/_xlfn.XLOOKUP('% Approved '!$A51,'Applications Received'!$A$6:$A$56,_xlfn.XLOOKUP('% Approved '!H$4,'Applications Received'!$B$4:$U$4,'Applications Received'!$B$6:$U$56))</f>
        <v>0.58045842134084336</v>
      </c>
      <c r="I51" s="79" cm="1">
        <f t="array" ref="I51">_xlfn.XLOOKUP('% Approved '!$A51,'Applications Approved'!$A$6:$A$56,_xlfn.XLOOKUP('% Approved '!I$4,'Applications Approved'!$B$4:$U$4,'Applications Approved'!$B$6:$U$56))/_xlfn.XLOOKUP('% Approved '!$A51,'Applications Received'!$A$6:$A$56,_xlfn.XLOOKUP('% Approved '!I$4,'Applications Received'!$B$4:$U$4,'Applications Received'!$B$6:$U$56))</f>
        <v>0.568399295720738</v>
      </c>
      <c r="J51" s="79" cm="1">
        <f t="array" ref="J51">_xlfn.XLOOKUP('% Approved '!$A51,'Applications Approved'!$A$6:$A$56,_xlfn.XLOOKUP('% Approved '!J$4,'Applications Approved'!$B$4:$U$4,'Applications Approved'!$B$6:$U$56))/_xlfn.XLOOKUP('% Approved '!$A51,'Applications Received'!$A$6:$A$56,_xlfn.XLOOKUP('% Approved '!J$4,'Applications Received'!$B$4:$U$4,'Applications Received'!$B$6:$U$56))</f>
        <v>0.5624465636303847</v>
      </c>
      <c r="K51" s="79" cm="1">
        <f t="array" ref="K51">_xlfn.XLOOKUP('% Approved '!$A51,'Applications Approved'!$A$6:$A$56,_xlfn.XLOOKUP('% Approved '!K$4,'Applications Approved'!$B$4:$U$4,'Applications Approved'!$B$6:$U$56))/_xlfn.XLOOKUP('% Approved '!$A51,'Applications Received'!$A$6:$A$56,_xlfn.XLOOKUP('% Approved '!K$4,'Applications Received'!$B$4:$U$4,'Applications Received'!$B$6:$U$56))</f>
        <v>0.54006514657980453</v>
      </c>
      <c r="L51" s="79" cm="1">
        <f t="array" ref="L51">_xlfn.XLOOKUP('% Approved '!$A51,'Applications Approved'!$A$6:$A$56,_xlfn.XLOOKUP('% Approved '!L$4,'Applications Approved'!$B$4:$U$4,'Applications Approved'!$B$6:$U$56))/_xlfn.XLOOKUP('% Approved '!$A51,'Applications Received'!$A$6:$A$56,_xlfn.XLOOKUP('% Approved '!L$4,'Applications Received'!$B$4:$U$4,'Applications Received'!$B$6:$U$56))</f>
        <v>0.51867508251780647</v>
      </c>
      <c r="M51" s="79" cm="1">
        <f t="array" ref="M51">_xlfn.XLOOKUP('% Approved '!$A51,'Applications Approved'!$A$6:$A$56,_xlfn.XLOOKUP('% Approved '!M$4,'Applications Approved'!$B$4:$U$4,'Applications Approved'!$B$6:$U$56))/_xlfn.XLOOKUP('% Approved '!$A51,'Applications Received'!$A$6:$A$56,_xlfn.XLOOKUP('% Approved '!M$4,'Applications Received'!$B$4:$U$4,'Applications Received'!$B$6:$U$56))</f>
        <v>0.46279069767441861</v>
      </c>
      <c r="N51" s="79" cm="1">
        <f t="array" ref="N51">_xlfn.XLOOKUP('% Approved '!$A51,'Applications Approved'!$A$6:$A$56,_xlfn.XLOOKUP('% Approved '!N$4,'Applications Approved'!$B$4:$U$4,'Applications Approved'!$B$6:$U$56))/_xlfn.XLOOKUP('% Approved '!$A51,'Applications Received'!$A$6:$A$56,_xlfn.XLOOKUP('% Approved '!N$4,'Applications Received'!$B$4:$U$4,'Applications Received'!$B$6:$U$56))</f>
        <v>0.4838091588426901</v>
      </c>
      <c r="O51" s="79" cm="1">
        <f t="array" ref="O51">_xlfn.XLOOKUP('% Approved '!$A51,'Applications Approved'!$A$6:$A$56,_xlfn.XLOOKUP('% Approved '!O$4,'Applications Approved'!$B$4:$U$4,'Applications Approved'!$B$6:$U$56))/_xlfn.XLOOKUP('% Approved '!$A51,'Applications Received'!$A$6:$A$56,_xlfn.XLOOKUP('% Approved '!O$4,'Applications Received'!$B$4:$U$4,'Applications Received'!$B$6:$U$56))</f>
        <v>0.49373010514131382</v>
      </c>
      <c r="P51" s="79" cm="1">
        <f t="array" ref="P51">_xlfn.XLOOKUP('% Approved '!$A51,'Applications Approved'!$A$6:$A$56,_xlfn.XLOOKUP('% Approved '!P$4,'Applications Approved'!$B$4:$U$4,'Applications Approved'!$B$6:$U$56))/_xlfn.XLOOKUP('% Approved '!$A51,'Applications Received'!$A$6:$A$56,_xlfn.XLOOKUP('% Approved '!P$4,'Applications Received'!$B$4:$U$4,'Applications Received'!$B$6:$U$56))</f>
        <v>0.4954405763514535</v>
      </c>
      <c r="Q51" s="79" cm="1">
        <f t="array" ref="Q51">_xlfn.XLOOKUP('% Approved '!$A51,'Applications Approved'!$A$6:$A$56,_xlfn.XLOOKUP('% Approved '!Q$4,'Applications Approved'!$B$4:$U$4,'Applications Approved'!$B$6:$U$56))/_xlfn.XLOOKUP('% Approved '!$A51,'Applications Received'!$A$6:$A$56,_xlfn.XLOOKUP('% Approved '!Q$4,'Applications Received'!$B$4:$U$4,'Applications Received'!$B$6:$U$56))</f>
        <v>0.50666034854946562</v>
      </c>
      <c r="R51" s="79" cm="1">
        <f t="array" ref="R51">_xlfn.XLOOKUP('% Approved '!$A51,'Applications Approved'!$A$6:$A$56,_xlfn.XLOOKUP('% Approved '!R$4,'Applications Approved'!$B$4:$U$4,'Applications Approved'!$B$6:$U$56))/_xlfn.XLOOKUP('% Approved '!$A51,'Applications Received'!$A$6:$A$56,_xlfn.XLOOKUP('% Approved '!R$4,'Applications Received'!$B$4:$U$4,'Applications Received'!$B$6:$U$56))</f>
        <v>0.5542070253238417</v>
      </c>
      <c r="S51" s="79" cm="1">
        <f t="array" ref="S51">_xlfn.XLOOKUP('% Approved '!$A51,'Applications Approved'!$A$6:$A$56,_xlfn.XLOOKUP('% Approved '!S$4,'Applications Approved'!$B$4:$U$4,'Applications Approved'!$B$6:$U$56))/_xlfn.XLOOKUP('% Approved '!$A51,'Applications Received'!$A$6:$A$56,_xlfn.XLOOKUP('% Approved '!S$4,'Applications Received'!$B$4:$U$4,'Applications Received'!$B$6:$U$56))</f>
        <v>0.56239444548695816</v>
      </c>
      <c r="T51" s="79" cm="1">
        <f t="array" ref="T51">_xlfn.XLOOKUP('% Approved '!$A51,'Applications Approved'!$A$6:$A$56,_xlfn.XLOOKUP('% Approved '!T$4,'Applications Approved'!$B$4:$U$4,'Applications Approved'!$B$6:$U$56))/_xlfn.XLOOKUP('% Approved '!$A51,'Applications Received'!$A$6:$A$56,_xlfn.XLOOKUP('% Approved '!T$4,'Applications Received'!$B$4:$U$4,'Applications Received'!$B$6:$U$56))</f>
        <v>0.5615362649914335</v>
      </c>
      <c r="U51" s="79" cm="1">
        <f t="array" ref="U51">_xlfn.XLOOKUP('% Approved '!$A51,'Applications Approved'!$A$6:$A$56,_xlfn.XLOOKUP('% Approved '!U$4,'Applications Approved'!$B$4:$U$4,'Applications Approved'!$B$6:$U$56))/_xlfn.XLOOKUP('% Approved '!$A51,'Applications Received'!$A$6:$A$56,_xlfn.XLOOKUP('% Approved '!U$4,'Applications Received'!$B$4:$U$4,'Applications Received'!$B$6:$U$56))</f>
        <v>0.54489164086687314</v>
      </c>
      <c r="V51" s="79" cm="1">
        <f t="array" ref="V51">_xlfn.XLOOKUP('% Approved '!$A51,'Applications Approved'!$A$6:$A$56,_xlfn.XLOOKUP('% Approved '!V$4,'Applications Approved'!$B$4:$V$4,'Applications Approved'!$B$6:$V$56))/_xlfn.XLOOKUP('% Approved '!$A51,'Applications Approved'!$A$6:$A$56,_xlfn.XLOOKUP('% Approved '!V$4,'Applications Received'!$B$4:$V$4,'Applications Received'!$B$6:$V$56))</f>
        <v>0.47153497132094857</v>
      </c>
      <c r="W51" s="79">
        <f t="shared" si="0"/>
        <v>-2.8289661276054416E-2</v>
      </c>
      <c r="X51" s="81">
        <f t="shared" si="1"/>
        <v>-6.1273605768027123E-2</v>
      </c>
      <c r="Y51" s="81">
        <f t="shared" si="2"/>
        <v>5.0545243511223872E-2</v>
      </c>
      <c r="Z51" s="99" t="s">
        <v>120</v>
      </c>
    </row>
    <row r="52" spans="1:26" s="30" customFormat="1">
      <c r="A52" s="32" t="s">
        <v>77</v>
      </c>
      <c r="B52" s="79" cm="1">
        <f t="array" ref="B52">_xlfn.XLOOKUP('% Approved '!$A52,'Applications Approved'!$A$6:$A$56,_xlfn.XLOOKUP('% Approved '!B$4,'Applications Approved'!$B$4:$U$4,'Applications Approved'!$B$6:$U$56))/_xlfn.XLOOKUP('% Approved '!$A52,'Applications Received'!$A$6:$A$56,_xlfn.XLOOKUP('% Approved '!B$4,'Applications Received'!$B$4:$U$4,'Applications Received'!$B$6:$U$56))</f>
        <v>0.49498400410758725</v>
      </c>
      <c r="C52" s="79" cm="1">
        <f t="array" ref="C52">_xlfn.XLOOKUP('% Approved '!$A52,'Applications Approved'!$A$6:$A$56,_xlfn.XLOOKUP('% Approved '!C$4,'Applications Approved'!$B$4:$U$4,'Applications Approved'!$B$6:$U$56))/_xlfn.XLOOKUP('% Approved '!$A52,'Applications Received'!$A$6:$A$56,_xlfn.XLOOKUP('% Approved '!C$4,'Applications Received'!$B$4:$U$4,'Applications Received'!$B$6:$U$56))</f>
        <v>0.48974781993872263</v>
      </c>
      <c r="D52" s="79" cm="1">
        <f t="array" ref="D52">_xlfn.XLOOKUP('% Approved '!$A52,'Applications Approved'!$A$6:$A$56,_xlfn.XLOOKUP('% Approved '!D$4,'Applications Approved'!$B$4:$U$4,'Applications Approved'!$B$6:$U$56))/_xlfn.XLOOKUP('% Approved '!$A52,'Applications Received'!$A$6:$A$56,_xlfn.XLOOKUP('% Approved '!D$4,'Applications Received'!$B$4:$U$4,'Applications Received'!$B$6:$U$56))</f>
        <v>0.49007671632758404</v>
      </c>
      <c r="E52" s="79" cm="1">
        <f t="array" ref="E52">_xlfn.XLOOKUP('% Approved '!$A52,'Applications Approved'!$A$6:$A$56,_xlfn.XLOOKUP('% Approved '!E$4,'Applications Approved'!$B$4:$U$4,'Applications Approved'!$B$6:$U$56))/_xlfn.XLOOKUP('% Approved '!$A52,'Applications Received'!$A$6:$A$56,_xlfn.XLOOKUP('% Approved '!E$4,'Applications Received'!$B$4:$U$4,'Applications Received'!$B$6:$U$56))</f>
        <v>0.5063239003964235</v>
      </c>
      <c r="F52" s="79" cm="1">
        <f t="array" ref="F52">_xlfn.XLOOKUP('% Approved '!$A52,'Applications Approved'!$A$6:$A$56,_xlfn.XLOOKUP('% Approved '!F$4,'Applications Approved'!$B$4:$U$4,'Applications Approved'!$B$6:$U$56))/_xlfn.XLOOKUP('% Approved '!$A52,'Applications Received'!$A$6:$A$56,_xlfn.XLOOKUP('% Approved '!F$4,'Applications Received'!$B$4:$U$4,'Applications Received'!$B$6:$U$56))</f>
        <v>0.54822547701761437</v>
      </c>
      <c r="G52" s="79" cm="1">
        <f t="array" ref="G52">_xlfn.XLOOKUP('% Approved '!$A52,'Applications Approved'!$A$6:$A$56,_xlfn.XLOOKUP('% Approved '!G$4,'Applications Approved'!$B$4:$U$4,'Applications Approved'!$B$6:$U$56))/_xlfn.XLOOKUP('% Approved '!$A52,'Applications Received'!$A$6:$A$56,_xlfn.XLOOKUP('% Approved '!G$4,'Applications Received'!$B$4:$U$4,'Applications Received'!$B$6:$U$56))</f>
        <v>0.52522304218526272</v>
      </c>
      <c r="H52" s="79" cm="1">
        <f t="array" ref="H52">_xlfn.XLOOKUP('% Approved '!$A52,'Applications Approved'!$A$6:$A$56,_xlfn.XLOOKUP('% Approved '!H$4,'Applications Approved'!$B$4:$U$4,'Applications Approved'!$B$6:$U$56))/_xlfn.XLOOKUP('% Approved '!$A52,'Applications Received'!$A$6:$A$56,_xlfn.XLOOKUP('% Approved '!H$4,'Applications Received'!$B$4:$U$4,'Applications Received'!$B$6:$U$56))</f>
        <v>0.50954712141192626</v>
      </c>
      <c r="I52" s="79" cm="1">
        <f t="array" ref="I52">_xlfn.XLOOKUP('% Approved '!$A52,'Applications Approved'!$A$6:$A$56,_xlfn.XLOOKUP('% Approved '!I$4,'Applications Approved'!$B$4:$U$4,'Applications Approved'!$B$6:$U$56))/_xlfn.XLOOKUP('% Approved '!$A52,'Applications Received'!$A$6:$A$56,_xlfn.XLOOKUP('% Approved '!I$4,'Applications Received'!$B$4:$U$4,'Applications Received'!$B$6:$U$56))</f>
        <v>0.47579229032527803</v>
      </c>
      <c r="J52" s="79" cm="1">
        <f t="array" ref="J52">_xlfn.XLOOKUP('% Approved '!$A52,'Applications Approved'!$A$6:$A$56,_xlfn.XLOOKUP('% Approved '!J$4,'Applications Approved'!$B$4:$U$4,'Applications Approved'!$B$6:$U$56))/_xlfn.XLOOKUP('% Approved '!$A52,'Applications Received'!$A$6:$A$56,_xlfn.XLOOKUP('% Approved '!J$4,'Applications Received'!$B$4:$U$4,'Applications Received'!$B$6:$U$56))</f>
        <v>0.4623245852980406</v>
      </c>
      <c r="K52" s="79" cm="1">
        <f t="array" ref="K52">_xlfn.XLOOKUP('% Approved '!$A52,'Applications Approved'!$A$6:$A$56,_xlfn.XLOOKUP('% Approved '!K$4,'Applications Approved'!$B$4:$U$4,'Applications Approved'!$B$6:$U$56))/_xlfn.XLOOKUP('% Approved '!$A52,'Applications Received'!$A$6:$A$56,_xlfn.XLOOKUP('% Approved '!K$4,'Applications Received'!$B$4:$U$4,'Applications Received'!$B$6:$U$56))</f>
        <v>0.45755743237455671</v>
      </c>
      <c r="L52" s="79" cm="1">
        <f t="array" ref="L52">_xlfn.XLOOKUP('% Approved '!$A52,'Applications Approved'!$A$6:$A$56,_xlfn.XLOOKUP('% Approved '!L$4,'Applications Approved'!$B$4:$U$4,'Applications Approved'!$B$6:$U$56))/_xlfn.XLOOKUP('% Approved '!$A52,'Applications Received'!$A$6:$A$56,_xlfn.XLOOKUP('% Approved '!L$4,'Applications Received'!$B$4:$U$4,'Applications Received'!$B$6:$U$56))</f>
        <v>0.44792922487766823</v>
      </c>
      <c r="M52" s="79" cm="1">
        <f t="array" ref="M52">_xlfn.XLOOKUP('% Approved '!$A52,'Applications Approved'!$A$6:$A$56,_xlfn.XLOOKUP('% Approved '!M$4,'Applications Approved'!$B$4:$U$4,'Applications Approved'!$B$6:$U$56))/_xlfn.XLOOKUP('% Approved '!$A52,'Applications Received'!$A$6:$A$56,_xlfn.XLOOKUP('% Approved '!M$4,'Applications Received'!$B$4:$U$4,'Applications Received'!$B$6:$U$56))</f>
        <v>0.41440485770722074</v>
      </c>
      <c r="N52" s="79" cm="1">
        <f t="array" ref="N52">_xlfn.XLOOKUP('% Approved '!$A52,'Applications Approved'!$A$6:$A$56,_xlfn.XLOOKUP('% Approved '!N$4,'Applications Approved'!$B$4:$U$4,'Applications Approved'!$B$6:$U$56))/_xlfn.XLOOKUP('% Approved '!$A52,'Applications Received'!$A$6:$A$56,_xlfn.XLOOKUP('% Approved '!N$4,'Applications Received'!$B$4:$U$4,'Applications Received'!$B$6:$U$56))</f>
        <v>0.35550682678635664</v>
      </c>
      <c r="O52" s="79" cm="1">
        <f t="array" ref="O52">_xlfn.XLOOKUP('% Approved '!$A52,'Applications Approved'!$A$6:$A$56,_xlfn.XLOOKUP('% Approved '!O$4,'Applications Approved'!$B$4:$U$4,'Applications Approved'!$B$6:$U$56))/_xlfn.XLOOKUP('% Approved '!$A52,'Applications Received'!$A$6:$A$56,_xlfn.XLOOKUP('% Approved '!O$4,'Applications Received'!$B$4:$U$4,'Applications Received'!$B$6:$U$56))</f>
        <v>0.29873526738010558</v>
      </c>
      <c r="P52" s="79" cm="1">
        <f t="array" ref="P52">_xlfn.XLOOKUP('% Approved '!$A52,'Applications Approved'!$A$6:$A$56,_xlfn.XLOOKUP('% Approved '!P$4,'Applications Approved'!$B$4:$U$4,'Applications Approved'!$B$6:$U$56))/_xlfn.XLOOKUP('% Approved '!$A52,'Applications Received'!$A$6:$A$56,_xlfn.XLOOKUP('% Approved '!P$4,'Applications Received'!$B$4:$U$4,'Applications Received'!$B$6:$U$56))</f>
        <v>0.28325095211085005</v>
      </c>
      <c r="Q52" s="79" cm="1">
        <f t="array" ref="Q52">_xlfn.XLOOKUP('% Approved '!$A52,'Applications Approved'!$A$6:$A$56,_xlfn.XLOOKUP('% Approved '!Q$4,'Applications Approved'!$B$4:$U$4,'Applications Approved'!$B$6:$U$56))/_xlfn.XLOOKUP('% Approved '!$A52,'Applications Received'!$A$6:$A$56,_xlfn.XLOOKUP('% Approved '!Q$4,'Applications Received'!$B$4:$U$4,'Applications Received'!$B$6:$U$56))</f>
        <v>0.26528681050204744</v>
      </c>
      <c r="R52" s="79" cm="1">
        <f t="array" ref="R52">_xlfn.XLOOKUP('% Approved '!$A52,'Applications Approved'!$A$6:$A$56,_xlfn.XLOOKUP('% Approved '!R$4,'Applications Approved'!$B$4:$U$4,'Applications Approved'!$B$6:$U$56))/_xlfn.XLOOKUP('% Approved '!$A52,'Applications Received'!$A$6:$A$56,_xlfn.XLOOKUP('% Approved '!R$4,'Applications Received'!$B$4:$U$4,'Applications Received'!$B$6:$U$56))</f>
        <v>0.25107998726751857</v>
      </c>
      <c r="S52" s="79" cm="1">
        <f t="array" ref="S52">_xlfn.XLOOKUP('% Approved '!$A52,'Applications Approved'!$A$6:$A$56,_xlfn.XLOOKUP('% Approved '!S$4,'Applications Approved'!$B$4:$U$4,'Applications Approved'!$B$6:$U$56))/_xlfn.XLOOKUP('% Approved '!$A52,'Applications Received'!$A$6:$A$56,_xlfn.XLOOKUP('% Approved '!S$4,'Applications Received'!$B$4:$U$4,'Applications Received'!$B$6:$U$56))</f>
        <v>0.42804343393148453</v>
      </c>
      <c r="T52" s="79" cm="1">
        <f t="array" ref="T52">_xlfn.XLOOKUP('% Approved '!$A52,'Applications Approved'!$A$6:$A$56,_xlfn.XLOOKUP('% Approved '!T$4,'Applications Approved'!$B$4:$U$4,'Applications Approved'!$B$6:$U$56))/_xlfn.XLOOKUP('% Approved '!$A52,'Applications Received'!$A$6:$A$56,_xlfn.XLOOKUP('% Approved '!T$4,'Applications Received'!$B$4:$U$4,'Applications Received'!$B$6:$U$56))</f>
        <v>0.39454291973710415</v>
      </c>
      <c r="U52" s="79" cm="1">
        <f t="array" ref="U52">_xlfn.XLOOKUP('% Approved '!$A52,'Applications Approved'!$A$6:$A$56,_xlfn.XLOOKUP('% Approved '!U$4,'Applications Approved'!$B$4:$U$4,'Applications Approved'!$B$6:$U$56))/_xlfn.XLOOKUP('% Approved '!$A52,'Applications Received'!$A$6:$A$56,_xlfn.XLOOKUP('% Approved '!U$4,'Applications Received'!$B$4:$U$4,'Applications Received'!$B$6:$U$56))</f>
        <v>0.34962764941760549</v>
      </c>
      <c r="V52" s="79" cm="1">
        <f t="array" ref="V52">_xlfn.XLOOKUP('% Approved '!$A52,'Applications Approved'!$A$6:$A$56,_xlfn.XLOOKUP('% Approved '!V$4,'Applications Approved'!$B$4:$V$4,'Applications Approved'!$B$6:$V$56))/_xlfn.XLOOKUP('% Approved '!$A52,'Applications Approved'!$A$6:$A$56,_xlfn.XLOOKUP('% Approved '!V$4,'Applications Received'!$B$4:$V$4,'Applications Received'!$B$6:$V$56))</f>
        <v>0.27022913212470445</v>
      </c>
      <c r="W52" s="79">
        <f t="shared" si="0"/>
        <v>-0.29365869095516839</v>
      </c>
      <c r="X52" s="81">
        <f t="shared" si="1"/>
        <v>-0.31384628677950915</v>
      </c>
      <c r="Y52" s="81">
        <f t="shared" si="2"/>
        <v>-0.21945782949730375</v>
      </c>
      <c r="Z52" s="99" t="s">
        <v>120</v>
      </c>
    </row>
    <row r="53" spans="1:26" s="30" customFormat="1">
      <c r="A53" s="32" t="s">
        <v>78</v>
      </c>
      <c r="B53" s="79" cm="1">
        <f t="array" ref="B53">_xlfn.XLOOKUP('% Approved '!$A53,'Applications Approved'!$A$6:$A$56,_xlfn.XLOOKUP('% Approved '!B$4,'Applications Approved'!$B$4:$U$4,'Applications Approved'!$B$6:$U$56))/_xlfn.XLOOKUP('% Approved '!$A53,'Applications Received'!$A$6:$A$56,_xlfn.XLOOKUP('% Approved '!B$4,'Applications Received'!$B$4:$U$4,'Applications Received'!$B$6:$U$56))</f>
        <v>0.58350622856894829</v>
      </c>
      <c r="C53" s="79" cm="1">
        <f t="array" ref="C53">_xlfn.XLOOKUP('% Approved '!$A53,'Applications Approved'!$A$6:$A$56,_xlfn.XLOOKUP('% Approved '!C$4,'Applications Approved'!$B$4:$U$4,'Applications Approved'!$B$6:$U$56))/_xlfn.XLOOKUP('% Approved '!$A53,'Applications Received'!$A$6:$A$56,_xlfn.XLOOKUP('% Approved '!C$4,'Applications Received'!$B$4:$U$4,'Applications Received'!$B$6:$U$56))</f>
        <v>0.57672101898200923</v>
      </c>
      <c r="D53" s="79" cm="1">
        <f t="array" ref="D53">_xlfn.XLOOKUP('% Approved '!$A53,'Applications Approved'!$A$6:$A$56,_xlfn.XLOOKUP('% Approved '!D$4,'Applications Approved'!$B$4:$U$4,'Applications Approved'!$B$6:$U$56))/_xlfn.XLOOKUP('% Approved '!$A53,'Applications Received'!$A$6:$A$56,_xlfn.XLOOKUP('% Approved '!D$4,'Applications Received'!$B$4:$U$4,'Applications Received'!$B$6:$U$56))</f>
        <v>0.56093477969733496</v>
      </c>
      <c r="E53" s="79" cm="1">
        <f t="array" ref="E53">_xlfn.XLOOKUP('% Approved '!$A53,'Applications Approved'!$A$6:$A$56,_xlfn.XLOOKUP('% Approved '!E$4,'Applications Approved'!$B$4:$U$4,'Applications Approved'!$B$6:$U$56))/_xlfn.XLOOKUP('% Approved '!$A53,'Applications Received'!$A$6:$A$56,_xlfn.XLOOKUP('% Approved '!E$4,'Applications Received'!$B$4:$U$4,'Applications Received'!$B$6:$U$56))</f>
        <v>0.53933319501412447</v>
      </c>
      <c r="F53" s="79" cm="1">
        <f t="array" ref="F53">_xlfn.XLOOKUP('% Approved '!$A53,'Applications Approved'!$A$6:$A$56,_xlfn.XLOOKUP('% Approved '!F$4,'Applications Approved'!$B$4:$U$4,'Applications Approved'!$B$6:$U$56))/_xlfn.XLOOKUP('% Approved '!$A53,'Applications Received'!$A$6:$A$56,_xlfn.XLOOKUP('% Approved '!F$4,'Applications Received'!$B$4:$U$4,'Applications Received'!$B$6:$U$56))</f>
        <v>0.56395118119163901</v>
      </c>
      <c r="G53" s="79" cm="1">
        <f t="array" ref="G53">_xlfn.XLOOKUP('% Approved '!$A53,'Applications Approved'!$A$6:$A$56,_xlfn.XLOOKUP('% Approved '!G$4,'Applications Approved'!$B$4:$U$4,'Applications Approved'!$B$6:$U$56))/_xlfn.XLOOKUP('% Approved '!$A53,'Applications Received'!$A$6:$A$56,_xlfn.XLOOKUP('% Approved '!G$4,'Applications Received'!$B$4:$U$4,'Applications Received'!$B$6:$U$56))</f>
        <v>0.50260667919226798</v>
      </c>
      <c r="H53" s="79" cm="1">
        <f t="array" ref="H53">_xlfn.XLOOKUP('% Approved '!$A53,'Applications Approved'!$A$6:$A$56,_xlfn.XLOOKUP('% Approved '!H$4,'Applications Approved'!$B$4:$U$4,'Applications Approved'!$B$6:$U$56))/_xlfn.XLOOKUP('% Approved '!$A53,'Applications Received'!$A$6:$A$56,_xlfn.XLOOKUP('% Approved '!H$4,'Applications Received'!$B$4:$U$4,'Applications Received'!$B$6:$U$56))</f>
        <v>0.48433060478960904</v>
      </c>
      <c r="I53" s="79" cm="1">
        <f t="array" ref="I53">_xlfn.XLOOKUP('% Approved '!$A53,'Applications Approved'!$A$6:$A$56,_xlfn.XLOOKUP('% Approved '!I$4,'Applications Approved'!$B$4:$U$4,'Applications Approved'!$B$6:$U$56))/_xlfn.XLOOKUP('% Approved '!$A53,'Applications Received'!$A$6:$A$56,_xlfn.XLOOKUP('% Approved '!I$4,'Applications Received'!$B$4:$U$4,'Applications Received'!$B$6:$U$56))</f>
        <v>0.46705232256950441</v>
      </c>
      <c r="J53" s="79" cm="1">
        <f t="array" ref="J53">_xlfn.XLOOKUP('% Approved '!$A53,'Applications Approved'!$A$6:$A$56,_xlfn.XLOOKUP('% Approved '!J$4,'Applications Approved'!$B$4:$U$4,'Applications Approved'!$B$6:$U$56))/_xlfn.XLOOKUP('% Approved '!$A53,'Applications Received'!$A$6:$A$56,_xlfn.XLOOKUP('% Approved '!J$4,'Applications Received'!$B$4:$U$4,'Applications Received'!$B$6:$U$56))</f>
        <v>0.46439547889760335</v>
      </c>
      <c r="K53" s="79" cm="1">
        <f t="array" ref="K53">_xlfn.XLOOKUP('% Approved '!$A53,'Applications Approved'!$A$6:$A$56,_xlfn.XLOOKUP('% Approved '!K$4,'Applications Approved'!$B$4:$U$4,'Applications Approved'!$B$6:$U$56))/_xlfn.XLOOKUP('% Approved '!$A53,'Applications Received'!$A$6:$A$56,_xlfn.XLOOKUP('% Approved '!K$4,'Applications Received'!$B$4:$U$4,'Applications Received'!$B$6:$U$56))</f>
        <v>0.43735876249711403</v>
      </c>
      <c r="L53" s="79" cm="1">
        <f t="array" ref="L53">_xlfn.XLOOKUP('% Approved '!$A53,'Applications Approved'!$A$6:$A$56,_xlfn.XLOOKUP('% Approved '!L$4,'Applications Approved'!$B$4:$U$4,'Applications Approved'!$B$6:$U$56))/_xlfn.XLOOKUP('% Approved '!$A53,'Applications Received'!$A$6:$A$56,_xlfn.XLOOKUP('% Approved '!L$4,'Applications Received'!$B$4:$U$4,'Applications Received'!$B$6:$U$56))</f>
        <v>0.42680162741261102</v>
      </c>
      <c r="M53" s="79" cm="1">
        <f t="array" ref="M53">_xlfn.XLOOKUP('% Approved '!$A53,'Applications Approved'!$A$6:$A$56,_xlfn.XLOOKUP('% Approved '!M$4,'Applications Approved'!$B$4:$U$4,'Applications Approved'!$B$6:$U$56))/_xlfn.XLOOKUP('% Approved '!$A53,'Applications Received'!$A$6:$A$56,_xlfn.XLOOKUP('% Approved '!M$4,'Applications Received'!$B$4:$U$4,'Applications Received'!$B$6:$U$56))</f>
        <v>0.3896485237408378</v>
      </c>
      <c r="N53" s="79" cm="1">
        <f t="array" ref="N53">_xlfn.XLOOKUP('% Approved '!$A53,'Applications Approved'!$A$6:$A$56,_xlfn.XLOOKUP('% Approved '!N$4,'Applications Approved'!$B$4:$U$4,'Applications Approved'!$B$6:$U$56))/_xlfn.XLOOKUP('% Approved '!$A53,'Applications Received'!$A$6:$A$56,_xlfn.XLOOKUP('% Approved '!N$4,'Applications Received'!$B$4:$U$4,'Applications Received'!$B$6:$U$56))</f>
        <v>0.37742345802040039</v>
      </c>
      <c r="O53" s="79" cm="1">
        <f t="array" ref="O53">_xlfn.XLOOKUP('% Approved '!$A53,'Applications Approved'!$A$6:$A$56,_xlfn.XLOOKUP('% Approved '!O$4,'Applications Approved'!$B$4:$U$4,'Applications Approved'!$B$6:$U$56))/_xlfn.XLOOKUP('% Approved '!$A53,'Applications Received'!$A$6:$A$56,_xlfn.XLOOKUP('% Approved '!O$4,'Applications Received'!$B$4:$U$4,'Applications Received'!$B$6:$U$56))</f>
        <v>0.38540047433357905</v>
      </c>
      <c r="P53" s="79" cm="1">
        <f t="array" ref="P53">_xlfn.XLOOKUP('% Approved '!$A53,'Applications Approved'!$A$6:$A$56,_xlfn.XLOOKUP('% Approved '!P$4,'Applications Approved'!$B$4:$U$4,'Applications Approved'!$B$6:$U$56))/_xlfn.XLOOKUP('% Approved '!$A53,'Applications Received'!$A$6:$A$56,_xlfn.XLOOKUP('% Approved '!P$4,'Applications Received'!$B$4:$U$4,'Applications Received'!$B$6:$U$56))</f>
        <v>0.36406564707469619</v>
      </c>
      <c r="Q53" s="79" cm="1">
        <f t="array" ref="Q53">_xlfn.XLOOKUP('% Approved '!$A53,'Applications Approved'!$A$6:$A$56,_xlfn.XLOOKUP('% Approved '!Q$4,'Applications Approved'!$B$4:$U$4,'Applications Approved'!$B$6:$U$56))/_xlfn.XLOOKUP('% Approved '!$A53,'Applications Received'!$A$6:$A$56,_xlfn.XLOOKUP('% Approved '!Q$4,'Applications Received'!$B$4:$U$4,'Applications Received'!$B$6:$U$56))</f>
        <v>0.36094623094818779</v>
      </c>
      <c r="R53" s="79" cm="1">
        <f t="array" ref="R53">_xlfn.XLOOKUP('% Approved '!$A53,'Applications Approved'!$A$6:$A$56,_xlfn.XLOOKUP('% Approved '!R$4,'Applications Approved'!$B$4:$U$4,'Applications Approved'!$B$6:$U$56))/_xlfn.XLOOKUP('% Approved '!$A53,'Applications Received'!$A$6:$A$56,_xlfn.XLOOKUP('% Approved '!R$4,'Applications Received'!$B$4:$U$4,'Applications Received'!$B$6:$U$56))</f>
        <v>0.35339627142905833</v>
      </c>
      <c r="S53" s="79" cm="1">
        <f t="array" ref="S53">_xlfn.XLOOKUP('% Approved '!$A53,'Applications Approved'!$A$6:$A$56,_xlfn.XLOOKUP('% Approved '!S$4,'Applications Approved'!$B$4:$U$4,'Applications Approved'!$B$6:$U$56))/_xlfn.XLOOKUP('% Approved '!$A53,'Applications Received'!$A$6:$A$56,_xlfn.XLOOKUP('% Approved '!S$4,'Applications Received'!$B$4:$U$4,'Applications Received'!$B$6:$U$56))</f>
        <v>0.35334385179153094</v>
      </c>
      <c r="T53" s="79" cm="1">
        <f t="array" ref="T53">_xlfn.XLOOKUP('% Approved '!$A53,'Applications Approved'!$A$6:$A$56,_xlfn.XLOOKUP('% Approved '!T$4,'Applications Approved'!$B$4:$U$4,'Applications Approved'!$B$6:$U$56))/_xlfn.XLOOKUP('% Approved '!$A53,'Applications Received'!$A$6:$A$56,_xlfn.XLOOKUP('% Approved '!T$4,'Applications Received'!$B$4:$U$4,'Applications Received'!$B$6:$U$56))</f>
        <v>0.35224845264829924</v>
      </c>
      <c r="U53" s="79" cm="1">
        <f t="array" ref="U53">_xlfn.XLOOKUP('% Approved '!$A53,'Applications Approved'!$A$6:$A$56,_xlfn.XLOOKUP('% Approved '!U$4,'Applications Approved'!$B$4:$U$4,'Applications Approved'!$B$6:$U$56))/_xlfn.XLOOKUP('% Approved '!$A53,'Applications Received'!$A$6:$A$56,_xlfn.XLOOKUP('% Approved '!U$4,'Applications Received'!$B$4:$U$4,'Applications Received'!$B$6:$U$56))</f>
        <v>0.36211625621543925</v>
      </c>
      <c r="V53" s="79" cm="1">
        <f t="array" ref="V53">_xlfn.XLOOKUP('% Approved '!$A53,'Applications Approved'!$A$6:$A$56,_xlfn.XLOOKUP('% Approved '!V$4,'Applications Approved'!$B$4:$V$4,'Applications Approved'!$B$6:$V$56))/_xlfn.XLOOKUP('% Approved '!$A53,'Applications Approved'!$A$6:$A$56,_xlfn.XLOOKUP('% Approved '!V$4,'Applications Received'!$B$4:$V$4,'Applications Received'!$B$6:$V$56))</f>
        <v>0.33007629040756947</v>
      </c>
      <c r="W53" s="79">
        <f t="shared" si="0"/>
        <v>-0.37941321191458227</v>
      </c>
      <c r="X53" s="81">
        <f t="shared" si="1"/>
        <v>-0.25233662164970794</v>
      </c>
      <c r="Y53" s="81">
        <f t="shared" si="2"/>
        <v>-0.15155839866242382</v>
      </c>
      <c r="Z53" s="99" t="s">
        <v>120</v>
      </c>
    </row>
    <row r="54" spans="1:26" s="30" customFormat="1">
      <c r="A54" s="36" t="s">
        <v>79</v>
      </c>
      <c r="B54" s="79" cm="1">
        <f t="array" ref="B54">_xlfn.XLOOKUP('% Approved '!$A54,'Applications Approved'!$A$6:$A$56,_xlfn.XLOOKUP('% Approved '!B$4,'Applications Approved'!$B$4:$U$4,'Applications Approved'!$B$6:$U$56))/_xlfn.XLOOKUP('% Approved '!$A54,'Applications Received'!$A$6:$A$56,_xlfn.XLOOKUP('% Approved '!B$4,'Applications Received'!$B$4:$U$4,'Applications Received'!$B$6:$U$56))</f>
        <v>0.84729714220130836</v>
      </c>
      <c r="C54" s="79" cm="1">
        <f t="array" ref="C54">_xlfn.XLOOKUP('% Approved '!$A54,'Applications Approved'!$A$6:$A$56,_xlfn.XLOOKUP('% Approved '!C$4,'Applications Approved'!$B$4:$U$4,'Applications Approved'!$B$6:$U$56))/_xlfn.XLOOKUP('% Approved '!$A54,'Applications Received'!$A$6:$A$56,_xlfn.XLOOKUP('% Approved '!C$4,'Applications Received'!$B$4:$U$4,'Applications Received'!$B$6:$U$56))</f>
        <v>0.85949095706668133</v>
      </c>
      <c r="D54" s="79" cm="1">
        <f t="array" ref="D54">_xlfn.XLOOKUP('% Approved '!$A54,'Applications Approved'!$A$6:$A$56,_xlfn.XLOOKUP('% Approved '!D$4,'Applications Approved'!$B$4:$U$4,'Applications Approved'!$B$6:$U$56))/_xlfn.XLOOKUP('% Approved '!$A54,'Applications Received'!$A$6:$A$56,_xlfn.XLOOKUP('% Approved '!D$4,'Applications Received'!$B$4:$U$4,'Applications Received'!$B$6:$U$56))</f>
        <v>0.81578397576517281</v>
      </c>
      <c r="E54" s="79" cm="1">
        <f t="array" ref="E54">_xlfn.XLOOKUP('% Approved '!$A54,'Applications Approved'!$A$6:$A$56,_xlfn.XLOOKUP('% Approved '!E$4,'Applications Approved'!$B$4:$U$4,'Applications Approved'!$B$6:$U$56))/_xlfn.XLOOKUP('% Approved '!$A54,'Applications Received'!$A$6:$A$56,_xlfn.XLOOKUP('% Approved '!E$4,'Applications Received'!$B$4:$U$4,'Applications Received'!$B$6:$U$56))</f>
        <v>0.88479836882646123</v>
      </c>
      <c r="F54" s="79" cm="1">
        <f t="array" ref="F54">_xlfn.XLOOKUP('% Approved '!$A54,'Applications Approved'!$A$6:$A$56,_xlfn.XLOOKUP('% Approved '!F$4,'Applications Approved'!$B$4:$U$4,'Applications Approved'!$B$6:$U$56))/_xlfn.XLOOKUP('% Approved '!$A54,'Applications Received'!$A$6:$A$56,_xlfn.XLOOKUP('% Approved '!F$4,'Applications Received'!$B$4:$U$4,'Applications Received'!$B$6:$U$56))</f>
        <v>0.87165560249446794</v>
      </c>
      <c r="G54" s="79" cm="1">
        <f t="array" ref="G54">_xlfn.XLOOKUP('% Approved '!$A54,'Applications Approved'!$A$6:$A$56,_xlfn.XLOOKUP('% Approved '!G$4,'Applications Approved'!$B$4:$U$4,'Applications Approved'!$B$6:$U$56))/_xlfn.XLOOKUP('% Approved '!$A54,'Applications Received'!$A$6:$A$56,_xlfn.XLOOKUP('% Approved '!G$4,'Applications Received'!$B$4:$U$4,'Applications Received'!$B$6:$U$56))</f>
        <v>0.75283997636089039</v>
      </c>
      <c r="H54" s="79" cm="1">
        <f t="array" ref="H54">_xlfn.XLOOKUP('% Approved '!$A54,'Applications Approved'!$A$6:$A$56,_xlfn.XLOOKUP('% Approved '!H$4,'Applications Approved'!$B$4:$U$4,'Applications Approved'!$B$6:$U$56))/_xlfn.XLOOKUP('% Approved '!$A54,'Applications Received'!$A$6:$A$56,_xlfn.XLOOKUP('% Approved '!H$4,'Applications Received'!$B$4:$U$4,'Applications Received'!$B$6:$U$56))</f>
        <v>0.63055736282801989</v>
      </c>
      <c r="I54" s="79" cm="1">
        <f t="array" ref="I54">_xlfn.XLOOKUP('% Approved '!$A54,'Applications Approved'!$A$6:$A$56,_xlfn.XLOOKUP('% Approved '!I$4,'Applications Approved'!$B$4:$U$4,'Applications Approved'!$B$6:$U$56))/_xlfn.XLOOKUP('% Approved '!$A54,'Applications Received'!$A$6:$A$56,_xlfn.XLOOKUP('% Approved '!I$4,'Applications Received'!$B$4:$U$4,'Applications Received'!$B$6:$U$56))</f>
        <v>0.60813865862848537</v>
      </c>
      <c r="J54" s="79" cm="1">
        <f t="array" ref="J54">_xlfn.XLOOKUP('% Approved '!$A54,'Applications Approved'!$A$6:$A$56,_xlfn.XLOOKUP('% Approved '!J$4,'Applications Approved'!$B$4:$U$4,'Applications Approved'!$B$6:$U$56))/_xlfn.XLOOKUP('% Approved '!$A54,'Applications Received'!$A$6:$A$56,_xlfn.XLOOKUP('% Approved '!J$4,'Applications Received'!$B$4:$U$4,'Applications Received'!$B$6:$U$56))</f>
        <v>0.66445312499999998</v>
      </c>
      <c r="K54" s="79" cm="1">
        <f t="array" ref="K54">_xlfn.XLOOKUP('% Approved '!$A54,'Applications Approved'!$A$6:$A$56,_xlfn.XLOOKUP('% Approved '!K$4,'Applications Approved'!$B$4:$U$4,'Applications Approved'!$B$6:$U$56))/_xlfn.XLOOKUP('% Approved '!$A54,'Applications Received'!$A$6:$A$56,_xlfn.XLOOKUP('% Approved '!K$4,'Applications Received'!$B$4:$U$4,'Applications Received'!$B$6:$U$56))</f>
        <v>0.68412537917087968</v>
      </c>
      <c r="L54" s="79" cm="1">
        <f t="array" ref="L54">_xlfn.XLOOKUP('% Approved '!$A54,'Applications Approved'!$A$6:$A$56,_xlfn.XLOOKUP('% Approved '!L$4,'Applications Approved'!$B$4:$U$4,'Applications Approved'!$B$6:$U$56))/_xlfn.XLOOKUP('% Approved '!$A54,'Applications Received'!$A$6:$A$56,_xlfn.XLOOKUP('% Approved '!L$4,'Applications Received'!$B$4:$U$4,'Applications Received'!$B$6:$U$56))</f>
        <v>0.73936341920072313</v>
      </c>
      <c r="M54" s="79" cm="1">
        <f t="array" ref="M54">_xlfn.XLOOKUP('% Approved '!$A54,'Applications Approved'!$A$6:$A$56,_xlfn.XLOOKUP('% Approved '!M$4,'Applications Approved'!$B$4:$U$4,'Applications Approved'!$B$6:$U$56))/_xlfn.XLOOKUP('% Approved '!$A54,'Applications Received'!$A$6:$A$56,_xlfn.XLOOKUP('% Approved '!M$4,'Applications Received'!$B$4:$U$4,'Applications Received'!$B$6:$U$56))</f>
        <v>0.67587605348203539</v>
      </c>
      <c r="N54" s="79" cm="1">
        <f t="array" ref="N54">_xlfn.XLOOKUP('% Approved '!$A54,'Applications Approved'!$A$6:$A$56,_xlfn.XLOOKUP('% Approved '!N$4,'Applications Approved'!$B$4:$U$4,'Applications Approved'!$B$6:$U$56))/_xlfn.XLOOKUP('% Approved '!$A54,'Applications Received'!$A$6:$A$56,_xlfn.XLOOKUP('% Approved '!N$4,'Applications Received'!$B$4:$U$4,'Applications Received'!$B$6:$U$56))</f>
        <v>0.68605731437147155</v>
      </c>
      <c r="O54" s="79" cm="1">
        <f t="array" ref="O54">_xlfn.XLOOKUP('% Approved '!$A54,'Applications Approved'!$A$6:$A$56,_xlfn.XLOOKUP('% Approved '!O$4,'Applications Approved'!$B$4:$U$4,'Applications Approved'!$B$6:$U$56))/_xlfn.XLOOKUP('% Approved '!$A54,'Applications Received'!$A$6:$A$56,_xlfn.XLOOKUP('% Approved '!O$4,'Applications Received'!$B$4:$U$4,'Applications Received'!$B$6:$U$56))</f>
        <v>0.71853040024442405</v>
      </c>
      <c r="P54" s="79" cm="1">
        <f t="array" ref="P54">_xlfn.XLOOKUP('% Approved '!$A54,'Applications Approved'!$A$6:$A$56,_xlfn.XLOOKUP('% Approved '!P$4,'Applications Approved'!$B$4:$U$4,'Applications Approved'!$B$6:$U$56))/_xlfn.XLOOKUP('% Approved '!$A54,'Applications Received'!$A$6:$A$56,_xlfn.XLOOKUP('% Approved '!P$4,'Applications Received'!$B$4:$U$4,'Applications Received'!$B$6:$U$56))</f>
        <v>0.6913924673832772</v>
      </c>
      <c r="Q54" s="79" cm="1">
        <f t="array" ref="Q54">_xlfn.XLOOKUP('% Approved '!$A54,'Applications Approved'!$A$6:$A$56,_xlfn.XLOOKUP('% Approved '!Q$4,'Applications Approved'!$B$4:$U$4,'Applications Approved'!$B$6:$U$56))/_xlfn.XLOOKUP('% Approved '!$A54,'Applications Received'!$A$6:$A$56,_xlfn.XLOOKUP('% Approved '!Q$4,'Applications Received'!$B$4:$U$4,'Applications Received'!$B$6:$U$56))</f>
        <v>0.7084992714910151</v>
      </c>
      <c r="R54" s="79" cm="1">
        <f t="array" ref="R54">_xlfn.XLOOKUP('% Approved '!$A54,'Applications Approved'!$A$6:$A$56,_xlfn.XLOOKUP('% Approved '!R$4,'Applications Approved'!$B$4:$U$4,'Applications Approved'!$B$6:$U$56))/_xlfn.XLOOKUP('% Approved '!$A54,'Applications Received'!$A$6:$A$56,_xlfn.XLOOKUP('% Approved '!R$4,'Applications Received'!$B$4:$U$4,'Applications Received'!$B$6:$U$56))</f>
        <v>0.6992430124223602</v>
      </c>
      <c r="S54" s="79" cm="1">
        <f t="array" ref="S54">_xlfn.XLOOKUP('% Approved '!$A54,'Applications Approved'!$A$6:$A$56,_xlfn.XLOOKUP('% Approved '!S$4,'Applications Approved'!$B$4:$U$4,'Applications Approved'!$B$6:$U$56))/_xlfn.XLOOKUP('% Approved '!$A54,'Applications Received'!$A$6:$A$56,_xlfn.XLOOKUP('% Approved '!S$4,'Applications Received'!$B$4:$U$4,'Applications Received'!$B$6:$U$56))</f>
        <v>0.71176278207783716</v>
      </c>
      <c r="T54" s="79" cm="1">
        <f t="array" ref="T54">_xlfn.XLOOKUP('% Approved '!$A54,'Applications Approved'!$A$6:$A$56,_xlfn.XLOOKUP('% Approved '!T$4,'Applications Approved'!$B$4:$U$4,'Applications Approved'!$B$6:$U$56))/_xlfn.XLOOKUP('% Approved '!$A54,'Applications Received'!$A$6:$A$56,_xlfn.XLOOKUP('% Approved '!T$4,'Applications Received'!$B$4:$U$4,'Applications Received'!$B$6:$U$56))</f>
        <v>0.69470241988227588</v>
      </c>
      <c r="U54" s="79" cm="1">
        <f t="array" ref="U54">_xlfn.XLOOKUP('% Approved '!$A54,'Applications Approved'!$A$6:$A$56,_xlfn.XLOOKUP('% Approved '!U$4,'Applications Approved'!$B$4:$U$4,'Applications Approved'!$B$6:$U$56))/_xlfn.XLOOKUP('% Approved '!$A54,'Applications Received'!$A$6:$A$56,_xlfn.XLOOKUP('% Approved '!U$4,'Applications Received'!$B$4:$U$4,'Applications Received'!$B$6:$U$56))</f>
        <v>0.69655076106689018</v>
      </c>
      <c r="V54" s="79" cm="1">
        <f t="array" ref="V54">_xlfn.XLOOKUP('% Approved '!$A54,'Applications Approved'!$A$6:$A$56,_xlfn.XLOOKUP('% Approved '!V$4,'Applications Approved'!$B$4:$V$4,'Applications Approved'!$B$6:$V$56))/_xlfn.XLOOKUP('% Approved '!$A54,'Applications Approved'!$A$6:$A$56,_xlfn.XLOOKUP('% Approved '!V$4,'Applications Received'!$B$4:$V$4,'Applications Received'!$B$6:$V$56))</f>
        <v>0.66455342159239228</v>
      </c>
      <c r="W54" s="79">
        <f t="shared" si="0"/>
        <v>-0.1779144217845155</v>
      </c>
      <c r="X54" s="81">
        <f t="shared" si="1"/>
        <v>0.10465883380203989</v>
      </c>
      <c r="Y54" s="81">
        <f t="shared" si="2"/>
        <v>-5.7904755661451146E-2</v>
      </c>
      <c r="Z54" s="99" t="s">
        <v>120</v>
      </c>
    </row>
    <row r="55" spans="1:26">
      <c r="A55" s="95" t="s">
        <v>80</v>
      </c>
      <c r="B55" s="79" cm="1">
        <f t="array" ref="B55">_xlfn.XLOOKUP('% Approved '!$A55,'Applications Approved'!$A$6:$A$56,_xlfn.XLOOKUP('% Approved '!B$4,'Applications Approved'!$B$4:$U$4,'Applications Approved'!$B$6:$U$56))/_xlfn.XLOOKUP('% Approved '!$A55,'Applications Received'!$A$6:$A$56,_xlfn.XLOOKUP('% Approved '!B$4,'Applications Received'!$B$4:$U$4,'Applications Received'!$B$6:$U$56))</f>
        <v>0.67250239526173672</v>
      </c>
      <c r="C55" s="79" cm="1">
        <f t="array" ref="C55">_xlfn.XLOOKUP('% Approved '!$A55,'Applications Approved'!$A$6:$A$56,_xlfn.XLOOKUP('% Approved '!C$4,'Applications Approved'!$B$4:$U$4,'Applications Approved'!$B$6:$U$56))/_xlfn.XLOOKUP('% Approved '!$A55,'Applications Received'!$A$6:$A$56,_xlfn.XLOOKUP('% Approved '!C$4,'Applications Received'!$B$4:$U$4,'Applications Received'!$B$6:$U$56))</f>
        <v>0.56206115839853266</v>
      </c>
      <c r="D55" s="79" cm="1">
        <f t="array" ref="D55">_xlfn.XLOOKUP('% Approved '!$A55,'Applications Approved'!$A$6:$A$56,_xlfn.XLOOKUP('% Approved '!D$4,'Applications Approved'!$B$4:$U$4,'Applications Approved'!$B$6:$U$56))/_xlfn.XLOOKUP('% Approved '!$A55,'Applications Received'!$A$6:$A$56,_xlfn.XLOOKUP('% Approved '!D$4,'Applications Received'!$B$4:$U$4,'Applications Received'!$B$6:$U$56))</f>
        <v>0.49677073375457576</v>
      </c>
      <c r="E55" s="79" cm="1">
        <f t="array" ref="E55">_xlfn.XLOOKUP('% Approved '!$A55,'Applications Approved'!$A$6:$A$56,_xlfn.XLOOKUP('% Approved '!E$4,'Applications Approved'!$B$4:$U$4,'Applications Approved'!$B$6:$U$56))/_xlfn.XLOOKUP('% Approved '!$A55,'Applications Received'!$A$6:$A$56,_xlfn.XLOOKUP('% Approved '!E$4,'Applications Received'!$B$4:$U$4,'Applications Received'!$B$6:$U$56))</f>
        <v>0.49704698934092562</v>
      </c>
      <c r="F55" s="79" cm="1">
        <f t="array" ref="F55">_xlfn.XLOOKUP('% Approved '!$A55,'Applications Approved'!$A$6:$A$56,_xlfn.XLOOKUP('% Approved '!F$4,'Applications Approved'!$B$4:$U$4,'Applications Approved'!$B$6:$U$56))/_xlfn.XLOOKUP('% Approved '!$A55,'Applications Received'!$A$6:$A$56,_xlfn.XLOOKUP('% Approved '!F$4,'Applications Received'!$B$4:$U$4,'Applications Received'!$B$6:$U$56))</f>
        <v>0.50739807964741068</v>
      </c>
      <c r="G55" s="79" cm="1">
        <f t="array" ref="G55">_xlfn.XLOOKUP('% Approved '!$A55,'Applications Approved'!$A$6:$A$56,_xlfn.XLOOKUP('% Approved '!G$4,'Applications Approved'!$B$4:$U$4,'Applications Approved'!$B$6:$U$56))/_xlfn.XLOOKUP('% Approved '!$A55,'Applications Received'!$A$6:$A$56,_xlfn.XLOOKUP('% Approved '!G$4,'Applications Received'!$B$4:$U$4,'Applications Received'!$B$6:$U$56))</f>
        <v>0.38265347608076972</v>
      </c>
      <c r="H55" s="79" cm="1">
        <f t="array" ref="H55">_xlfn.XLOOKUP('% Approved '!$A55,'Applications Approved'!$A$6:$A$56,_xlfn.XLOOKUP('% Approved '!H$4,'Applications Approved'!$B$4:$U$4,'Applications Approved'!$B$6:$U$56))/_xlfn.XLOOKUP('% Approved '!$A55,'Applications Received'!$A$6:$A$56,_xlfn.XLOOKUP('% Approved '!H$4,'Applications Received'!$B$4:$U$4,'Applications Received'!$B$6:$U$56))</f>
        <v>0.45924528301886791</v>
      </c>
      <c r="I55" s="79" cm="1">
        <f t="array" ref="I55">_xlfn.XLOOKUP('% Approved '!$A55,'Applications Approved'!$A$6:$A$56,_xlfn.XLOOKUP('% Approved '!I$4,'Applications Approved'!$B$4:$U$4,'Applications Approved'!$B$6:$U$56))/_xlfn.XLOOKUP('% Approved '!$A55,'Applications Received'!$A$6:$A$56,_xlfn.XLOOKUP('% Approved '!I$4,'Applications Received'!$B$4:$U$4,'Applications Received'!$B$6:$U$56))</f>
        <v>0.52251932481463947</v>
      </c>
      <c r="J55" s="79" cm="1">
        <f t="array" ref="J55">_xlfn.XLOOKUP('% Approved '!$A55,'Applications Approved'!$A$6:$A$56,_xlfn.XLOOKUP('% Approved '!J$4,'Applications Approved'!$B$4:$U$4,'Applications Approved'!$B$6:$U$56))/_xlfn.XLOOKUP('% Approved '!$A55,'Applications Received'!$A$6:$A$56,_xlfn.XLOOKUP('% Approved '!J$4,'Applications Received'!$B$4:$U$4,'Applications Received'!$B$6:$U$56))</f>
        <v>0.58518806073153895</v>
      </c>
      <c r="K55" s="79" cm="1">
        <f t="array" ref="K55">_xlfn.XLOOKUP('% Approved '!$A55,'Applications Approved'!$A$6:$A$56,_xlfn.XLOOKUP('% Approved '!K$4,'Applications Approved'!$B$4:$U$4,'Applications Approved'!$B$6:$U$56))/_xlfn.XLOOKUP('% Approved '!$A55,'Applications Received'!$A$6:$A$56,_xlfn.XLOOKUP('% Approved '!K$4,'Applications Received'!$B$4:$U$4,'Applications Received'!$B$6:$U$56))</f>
        <v>0.59080038861071671</v>
      </c>
      <c r="L55" s="79" cm="1">
        <f t="array" ref="L55">_xlfn.XLOOKUP('% Approved '!$A55,'Applications Approved'!$A$6:$A$56,_xlfn.XLOOKUP('% Approved '!L$4,'Applications Approved'!$B$4:$U$4,'Applications Approved'!$B$6:$U$56))/_xlfn.XLOOKUP('% Approved '!$A55,'Applications Received'!$A$6:$A$56,_xlfn.XLOOKUP('% Approved '!L$4,'Applications Received'!$B$4:$U$4,'Applications Received'!$B$6:$U$56))</f>
        <v>0.64886839390813655</v>
      </c>
      <c r="M55" s="79" cm="1">
        <f t="array" ref="M55">_xlfn.XLOOKUP('% Approved '!$A55,'Applications Approved'!$A$6:$A$56,_xlfn.XLOOKUP('% Approved '!M$4,'Applications Approved'!$B$4:$U$4,'Applications Approved'!$B$6:$U$56))/_xlfn.XLOOKUP('% Approved '!$A55,'Applications Received'!$A$6:$A$56,_xlfn.XLOOKUP('% Approved '!M$4,'Applications Received'!$B$4:$U$4,'Applications Received'!$B$6:$U$56))</f>
        <v>0.67858867560062774</v>
      </c>
      <c r="N55" s="79" cm="1">
        <f t="array" ref="N55">_xlfn.XLOOKUP('% Approved '!$A55,'Applications Approved'!$A$6:$A$56,_xlfn.XLOOKUP('% Approved '!N$4,'Applications Approved'!$B$4:$U$4,'Applications Approved'!$B$6:$U$56))/_xlfn.XLOOKUP('% Approved '!$A55,'Applications Received'!$A$6:$A$56,_xlfn.XLOOKUP('% Approved '!N$4,'Applications Received'!$B$4:$U$4,'Applications Received'!$B$6:$U$56))</f>
        <v>0.66023117775695095</v>
      </c>
      <c r="O55" s="79" cm="1">
        <f t="array" ref="O55">_xlfn.XLOOKUP('% Approved '!$A55,'Applications Approved'!$A$6:$A$56,_xlfn.XLOOKUP('% Approved '!O$4,'Applications Approved'!$B$4:$U$4,'Applications Approved'!$B$6:$U$56))/_xlfn.XLOOKUP('% Approved '!$A55,'Applications Received'!$A$6:$A$56,_xlfn.XLOOKUP('% Approved '!O$4,'Applications Received'!$B$4:$U$4,'Applications Received'!$B$6:$U$56))</f>
        <v>0.70479325241719804</v>
      </c>
      <c r="P55" s="79" cm="1">
        <f t="array" ref="P55">_xlfn.XLOOKUP('% Approved '!$A55,'Applications Approved'!$A$6:$A$56,_xlfn.XLOOKUP('% Approved '!P$4,'Applications Approved'!$B$4:$U$4,'Applications Approved'!$B$6:$U$56))/_xlfn.XLOOKUP('% Approved '!$A55,'Applications Received'!$A$6:$A$56,_xlfn.XLOOKUP('% Approved '!P$4,'Applications Received'!$B$4:$U$4,'Applications Received'!$B$6:$U$56))</f>
        <v>0.66290080502114879</v>
      </c>
      <c r="Q55" s="79" cm="1">
        <f t="array" ref="Q55">_xlfn.XLOOKUP('% Approved '!$A55,'Applications Approved'!$A$6:$A$56,_xlfn.XLOOKUP('% Approved '!Q$4,'Applications Approved'!$B$4:$U$4,'Applications Approved'!$B$6:$U$56))/_xlfn.XLOOKUP('% Approved '!$A55,'Applications Received'!$A$6:$A$56,_xlfn.XLOOKUP('% Approved '!Q$4,'Applications Received'!$B$4:$U$4,'Applications Received'!$B$6:$U$56))</f>
        <v>0.65883711975356174</v>
      </c>
      <c r="R55" s="79" cm="1">
        <f t="array" ref="R55">_xlfn.XLOOKUP('% Approved '!$A55,'Applications Approved'!$A$6:$A$56,_xlfn.XLOOKUP('% Approved '!R$4,'Applications Approved'!$B$4:$U$4,'Applications Approved'!$B$6:$U$56))/_xlfn.XLOOKUP('% Approved '!$A55,'Applications Received'!$A$6:$A$56,_xlfn.XLOOKUP('% Approved '!R$4,'Applications Received'!$B$4:$U$4,'Applications Received'!$B$6:$U$56))</f>
        <v>0.65362679145949099</v>
      </c>
      <c r="S55" s="79" cm="1">
        <f t="array" ref="S55">_xlfn.XLOOKUP('% Approved '!$A55,'Applications Approved'!$A$6:$A$56,_xlfn.XLOOKUP('% Approved '!S$4,'Applications Approved'!$B$4:$U$4,'Applications Approved'!$B$6:$U$56))/_xlfn.XLOOKUP('% Approved '!$A55,'Applications Received'!$A$6:$A$56,_xlfn.XLOOKUP('% Approved '!S$4,'Applications Received'!$B$4:$U$4,'Applications Received'!$B$6:$U$56))</f>
        <v>0.69364624589196944</v>
      </c>
      <c r="T55" s="79" cm="1">
        <f t="array" ref="T55">_xlfn.XLOOKUP('% Approved '!$A55,'Applications Approved'!$A$6:$A$56,_xlfn.XLOOKUP('% Approved '!T$4,'Applications Approved'!$B$4:$U$4,'Applications Approved'!$B$6:$U$56))/_xlfn.XLOOKUP('% Approved '!$A55,'Applications Received'!$A$6:$A$56,_xlfn.XLOOKUP('% Approved '!T$4,'Applications Received'!$B$4:$U$4,'Applications Received'!$B$6:$U$56))</f>
        <v>0.69000365831351751</v>
      </c>
      <c r="U55" s="79" cm="1">
        <f t="array" ref="U55">_xlfn.XLOOKUP('% Approved '!$A55,'Applications Approved'!$A$6:$A$56,_xlfn.XLOOKUP('% Approved '!U$4,'Applications Approved'!$B$4:$U$4,'Applications Approved'!$B$6:$U$56))/_xlfn.XLOOKUP('% Approved '!$A55,'Applications Received'!$A$6:$A$56,_xlfn.XLOOKUP('% Approved '!U$4,'Applications Received'!$B$4:$U$4,'Applications Received'!$B$6:$U$56))</f>
        <v>0.66883559846775475</v>
      </c>
      <c r="V55" s="79" cm="1">
        <f t="array" ref="V55">_xlfn.XLOOKUP('% Approved '!$A55,'Applications Approved'!$A$6:$A$56,_xlfn.XLOOKUP('% Approved '!V$4,'Applications Approved'!$B$4:$V$4,'Applications Approved'!$B$6:$V$56))/_xlfn.XLOOKUP('% Approved '!$A55,'Applications Approved'!$A$6:$A$56,_xlfn.XLOOKUP('% Approved '!V$4,'Applications Received'!$B$4:$V$4,'Applications Received'!$B$6:$V$56))</f>
        <v>0.69115911237016048</v>
      </c>
      <c r="W55" s="79">
        <f t="shared" si="0"/>
        <v>-5.4524665188067515E-3</v>
      </c>
      <c r="X55" s="81">
        <f t="shared" si="1"/>
        <v>0.45637989806043561</v>
      </c>
      <c r="Y55" s="81">
        <f t="shared" si="2"/>
        <v>3.0772348826170526E-2</v>
      </c>
      <c r="Z55" s="99" t="s">
        <v>119</v>
      </c>
    </row>
    <row r="56" spans="1:26">
      <c r="A56" s="84" t="s">
        <v>81</v>
      </c>
      <c r="B56" s="79" cm="1">
        <f t="array" ref="B56">_xlfn.XLOOKUP('% Approved '!$A56,'Applications Approved'!$A$6:$A$56,_xlfn.XLOOKUP('% Approved '!B$4,'Applications Approved'!$B$4:$U$4,'Applications Approved'!$B$6:$U$56))/_xlfn.XLOOKUP('% Approved '!$A56,'Applications Received'!$A$6:$A$56,_xlfn.XLOOKUP('% Approved '!B$4,'Applications Received'!$B$4:$U$4,'Applications Received'!$B$6:$U$56))</f>
        <v>0.70713699753896631</v>
      </c>
      <c r="C56" s="79" cm="1">
        <f t="array" ref="C56">_xlfn.XLOOKUP('% Approved '!$A56,'Applications Approved'!$A$6:$A$56,_xlfn.XLOOKUP('% Approved '!C$4,'Applications Approved'!$B$4:$U$4,'Applications Approved'!$B$6:$U$56))/_xlfn.XLOOKUP('% Approved '!$A56,'Applications Received'!$A$6:$A$56,_xlfn.XLOOKUP('% Approved '!C$4,'Applications Received'!$B$4:$U$4,'Applications Received'!$B$6:$U$56))</f>
        <v>0.7438162544169612</v>
      </c>
      <c r="D56" s="79" cm="1">
        <f t="array" ref="D56">_xlfn.XLOOKUP('% Approved '!$A56,'Applications Approved'!$A$6:$A$56,_xlfn.XLOOKUP('% Approved '!D$4,'Applications Approved'!$B$4:$U$4,'Applications Approved'!$B$6:$U$56))/_xlfn.XLOOKUP('% Approved '!$A56,'Applications Received'!$A$6:$A$56,_xlfn.XLOOKUP('% Approved '!D$4,'Applications Received'!$B$4:$U$4,'Applications Received'!$B$6:$U$56))</f>
        <v>0.62810559006211186</v>
      </c>
      <c r="E56" s="79" cm="1">
        <f t="array" ref="E56">_xlfn.XLOOKUP('% Approved '!$A56,'Applications Approved'!$A$6:$A$56,_xlfn.XLOOKUP('% Approved '!E$4,'Applications Approved'!$B$4:$U$4,'Applications Approved'!$B$6:$U$56))/_xlfn.XLOOKUP('% Approved '!$A56,'Applications Received'!$A$6:$A$56,_xlfn.XLOOKUP('% Approved '!E$4,'Applications Received'!$B$4:$U$4,'Applications Received'!$B$6:$U$56))</f>
        <v>0.49721115537848609</v>
      </c>
      <c r="F56" s="79" cm="1">
        <f t="array" ref="F56">_xlfn.XLOOKUP('% Approved '!$A56,'Applications Approved'!$A$6:$A$56,_xlfn.XLOOKUP('% Approved '!F$4,'Applications Approved'!$B$4:$U$4,'Applications Approved'!$B$6:$U$56))/_xlfn.XLOOKUP('% Approved '!$A56,'Applications Received'!$A$6:$A$56,_xlfn.XLOOKUP('% Approved '!F$4,'Applications Received'!$B$4:$U$4,'Applications Received'!$B$6:$U$56))</f>
        <v>0.44016064257028109</v>
      </c>
      <c r="G56" s="79" cm="1">
        <f t="array" ref="G56">_xlfn.XLOOKUP('% Approved '!$A56,'Applications Approved'!$A$6:$A$56,_xlfn.XLOOKUP('% Approved '!G$4,'Applications Approved'!$B$4:$U$4,'Applications Approved'!$B$6:$U$56))/_xlfn.XLOOKUP('% Approved '!$A56,'Applications Received'!$A$6:$A$56,_xlfn.XLOOKUP('% Approved '!G$4,'Applications Received'!$B$4:$U$4,'Applications Received'!$B$6:$U$56))</f>
        <v>0.42031379025598675</v>
      </c>
      <c r="H56" s="79" cm="1">
        <f t="array" ref="H56">_xlfn.XLOOKUP('% Approved '!$A56,'Applications Approved'!$A$6:$A$56,_xlfn.XLOOKUP('% Approved '!H$4,'Applications Approved'!$B$4:$U$4,'Applications Approved'!$B$6:$U$56))/_xlfn.XLOOKUP('% Approved '!$A56,'Applications Received'!$A$6:$A$56,_xlfn.XLOOKUP('% Approved '!H$4,'Applications Received'!$B$4:$U$4,'Applications Received'!$B$6:$U$56))</f>
        <v>0.33898305084745761</v>
      </c>
      <c r="I56" s="79" cm="1">
        <f t="array" ref="I56">_xlfn.XLOOKUP('% Approved '!$A56,'Applications Approved'!$A$6:$A$56,_xlfn.XLOOKUP('% Approved '!I$4,'Applications Approved'!$B$4:$U$4,'Applications Approved'!$B$6:$U$56))/_xlfn.XLOOKUP('% Approved '!$A56,'Applications Received'!$A$6:$A$56,_xlfn.XLOOKUP('% Approved '!I$4,'Applications Received'!$B$4:$U$4,'Applications Received'!$B$6:$U$56))</f>
        <v>0.36852207293666028</v>
      </c>
      <c r="J56" s="79" cm="1">
        <f t="array" ref="J56">_xlfn.XLOOKUP('% Approved '!$A56,'Applications Approved'!$A$6:$A$56,_xlfn.XLOOKUP('% Approved '!J$4,'Applications Approved'!$B$4:$U$4,'Applications Approved'!$B$6:$U$56))/_xlfn.XLOOKUP('% Approved '!$A56,'Applications Received'!$A$6:$A$56,_xlfn.XLOOKUP('% Approved '!J$4,'Applications Received'!$B$4:$U$4,'Applications Received'!$B$6:$U$56))</f>
        <v>0.45564168819982775</v>
      </c>
      <c r="K56" s="79" cm="1">
        <f t="array" ref="K56">_xlfn.XLOOKUP('% Approved '!$A56,'Applications Approved'!$A$6:$A$56,_xlfn.XLOOKUP('% Approved '!K$4,'Applications Approved'!$B$4:$U$4,'Applications Approved'!$B$6:$U$56))/_xlfn.XLOOKUP('% Approved '!$A56,'Applications Received'!$A$6:$A$56,_xlfn.XLOOKUP('% Approved '!K$4,'Applications Received'!$B$4:$U$4,'Applications Received'!$B$6:$U$56))</f>
        <v>0.3776414451261077</v>
      </c>
      <c r="L56" s="79" cm="1">
        <f t="array" ref="L56">_xlfn.XLOOKUP('% Approved '!$A56,'Applications Approved'!$A$6:$A$56,_xlfn.XLOOKUP('% Approved '!L$4,'Applications Approved'!$B$4:$U$4,'Applications Approved'!$B$6:$U$56))/_xlfn.XLOOKUP('% Approved '!$A56,'Applications Received'!$A$6:$A$56,_xlfn.XLOOKUP('% Approved '!L$4,'Applications Received'!$B$4:$U$4,'Applications Received'!$B$6:$U$56))</f>
        <v>0.39167862266857961</v>
      </c>
      <c r="M56" s="79" cm="1">
        <f t="array" ref="M56">_xlfn.XLOOKUP('% Approved '!$A56,'Applications Approved'!$A$6:$A$56,_xlfn.XLOOKUP('% Approved '!M$4,'Applications Approved'!$B$4:$U$4,'Applications Approved'!$B$6:$U$56))/_xlfn.XLOOKUP('% Approved '!$A56,'Applications Received'!$A$6:$A$56,_xlfn.XLOOKUP('% Approved '!M$4,'Applications Received'!$B$4:$U$4,'Applications Received'!$B$6:$U$56))</f>
        <v>0.38325281803542671</v>
      </c>
      <c r="N56" s="79" cm="1">
        <f t="array" ref="N56">_xlfn.XLOOKUP('% Approved '!$A56,'Applications Approved'!$A$6:$A$56,_xlfn.XLOOKUP('% Approved '!N$4,'Applications Approved'!$B$4:$U$4,'Applications Approved'!$B$6:$U$56))/_xlfn.XLOOKUP('% Approved '!$A56,'Applications Received'!$A$6:$A$56,_xlfn.XLOOKUP('% Approved '!N$4,'Applications Received'!$B$4:$U$4,'Applications Received'!$B$6:$U$56))</f>
        <v>0.45063694267515919</v>
      </c>
      <c r="O56" s="79" cm="1">
        <f t="array" ref="O56">_xlfn.XLOOKUP('% Approved '!$A56,'Applications Approved'!$A$6:$A$56,_xlfn.XLOOKUP('% Approved '!O$4,'Applications Approved'!$B$4:$U$4,'Applications Approved'!$B$6:$U$56))/_xlfn.XLOOKUP('% Approved '!$A56,'Applications Received'!$A$6:$A$56,_xlfn.XLOOKUP('% Approved '!O$4,'Applications Received'!$B$4:$U$4,'Applications Received'!$B$6:$U$56))</f>
        <v>0.48575949367088606</v>
      </c>
      <c r="P56" s="79" cm="1">
        <f t="array" ref="P56">_xlfn.XLOOKUP('% Approved '!$A56,'Applications Approved'!$A$6:$A$56,_xlfn.XLOOKUP('% Approved '!P$4,'Applications Approved'!$B$4:$U$4,'Applications Approved'!$B$6:$U$56))/_xlfn.XLOOKUP('% Approved '!$A56,'Applications Received'!$A$6:$A$56,_xlfn.XLOOKUP('% Approved '!P$4,'Applications Received'!$B$4:$U$4,'Applications Received'!$B$6:$U$56))</f>
        <v>0.4408369408369408</v>
      </c>
      <c r="Q56" s="79" cm="1">
        <f t="array" ref="Q56">_xlfn.XLOOKUP('% Approved '!$A56,'Applications Approved'!$A$6:$A$56,_xlfn.XLOOKUP('% Approved '!Q$4,'Applications Approved'!$B$4:$U$4,'Applications Approved'!$B$6:$U$56))/_xlfn.XLOOKUP('% Approved '!$A56,'Applications Received'!$A$6:$A$56,_xlfn.XLOOKUP('% Approved '!Q$4,'Applications Received'!$B$4:$U$4,'Applications Received'!$B$6:$U$56))</f>
        <v>0.43171521035598709</v>
      </c>
      <c r="R56" s="79" cm="1">
        <f t="array" ref="R56">_xlfn.XLOOKUP('% Approved '!$A56,'Applications Approved'!$A$6:$A$56,_xlfn.XLOOKUP('% Approved '!R$4,'Applications Approved'!$B$4:$U$4,'Applications Approved'!$B$6:$U$56))/_xlfn.XLOOKUP('% Approved '!$A56,'Applications Received'!$A$6:$A$56,_xlfn.XLOOKUP('% Approved '!R$4,'Applications Received'!$B$4:$U$4,'Applications Received'!$B$6:$U$56))</f>
        <v>0.55613126079447317</v>
      </c>
      <c r="S56" s="79" cm="1">
        <f t="array" ref="S56">_xlfn.XLOOKUP('% Approved '!$A56,'Applications Approved'!$A$6:$A$56,_xlfn.XLOOKUP('% Approved '!S$4,'Applications Approved'!$B$4:$U$4,'Applications Approved'!$B$6:$U$56))/_xlfn.XLOOKUP('% Approved '!$A56,'Applications Received'!$A$6:$A$56,_xlfn.XLOOKUP('% Approved '!S$4,'Applications Received'!$B$4:$U$4,'Applications Received'!$B$6:$U$56))</f>
        <v>0.6057939127246057</v>
      </c>
      <c r="T56" s="79" cm="1">
        <f t="array" ref="T56">_xlfn.XLOOKUP('% Approved '!$A56,'Applications Approved'!$A$6:$A$56,_xlfn.XLOOKUP('% Approved '!T$4,'Applications Approved'!$B$4:$U$4,'Applications Approved'!$B$6:$U$56))/_xlfn.XLOOKUP('% Approved '!$A56,'Applications Received'!$A$6:$A$56,_xlfn.XLOOKUP('% Approved '!T$4,'Applications Received'!$B$4:$U$4,'Applications Received'!$B$6:$U$56))</f>
        <v>0.62459415584415579</v>
      </c>
      <c r="U56" s="79" cm="1">
        <f t="array" ref="U56">_xlfn.XLOOKUP('% Approved '!$A56,'Applications Approved'!$A$6:$A$56,_xlfn.XLOOKUP('% Approved '!U$4,'Applications Approved'!$B$4:$U$4,'Applications Approved'!$B$6:$U$56))/_xlfn.XLOOKUP('% Approved '!$A56,'Applications Received'!$A$6:$A$56,_xlfn.XLOOKUP('% Approved '!U$4,'Applications Received'!$B$4:$U$4,'Applications Received'!$B$6:$U$56))</f>
        <v>0.63083900226757372</v>
      </c>
      <c r="V56" s="79" cm="1">
        <f t="array" ref="V56">_xlfn.XLOOKUP('% Approved '!$A56,'Applications Approved'!$A$6:$A$56,_xlfn.XLOOKUP('% Approved '!V$4,'Applications Approved'!$B$4:$V$4,'Applications Approved'!$B$6:$V$56))/_xlfn.XLOOKUP('% Approved '!$A56,'Applications Approved'!$A$6:$A$56,_xlfn.XLOOKUP('% Approved '!V$4,'Applications Received'!$B$4:$V$4,'Applications Received'!$B$6:$V$56))</f>
        <v>0.59068950373298201</v>
      </c>
      <c r="W56" s="79">
        <f t="shared" si="0"/>
        <v>-0.10789704899747977</v>
      </c>
      <c r="X56" s="81">
        <f t="shared" si="1"/>
        <v>0.8609750566893426</v>
      </c>
      <c r="Y56" s="81">
        <f t="shared" si="2"/>
        <v>0.61060360652197399</v>
      </c>
      <c r="Z56" s="100" t="s">
        <v>120</v>
      </c>
    </row>
    <row r="57" spans="1:26" ht="15.95">
      <c r="A57" s="121" t="s">
        <v>92</v>
      </c>
      <c r="B57" s="121"/>
      <c r="C57" s="121"/>
      <c r="D57" s="121"/>
      <c r="E57" s="121"/>
      <c r="F57" s="121"/>
      <c r="G57" s="121"/>
      <c r="H57" s="121"/>
      <c r="I57" s="121"/>
      <c r="J57" s="121"/>
      <c r="K57" s="121"/>
    </row>
    <row r="58" spans="1:26">
      <c r="A58" s="122" t="s">
        <v>122</v>
      </c>
      <c r="B58" s="122"/>
      <c r="C58" s="122"/>
      <c r="D58" s="122"/>
      <c r="E58" s="122"/>
      <c r="F58" s="122"/>
      <c r="G58" s="122"/>
      <c r="H58" s="122"/>
      <c r="I58" s="122"/>
      <c r="J58" s="122"/>
      <c r="K58" s="122"/>
    </row>
    <row r="59" spans="1:26">
      <c r="A59" s="45" t="s">
        <v>84</v>
      </c>
      <c r="B59" s="110">
        <f>'Applications Approved'!B59/'Applications Received'!B59</f>
        <v>0.54348204338144734</v>
      </c>
      <c r="C59" s="110">
        <f>'Applications Approved'!C59/'Applications Received'!C59</f>
        <v>0.5597225477762261</v>
      </c>
      <c r="D59" s="110">
        <f>'Applications Approved'!D59/'Applications Received'!D59</f>
        <v>0.53461663430632478</v>
      </c>
      <c r="E59" s="110">
        <f>'Applications Approved'!E59/'Applications Received'!E59</f>
        <v>0.51707484735345255</v>
      </c>
      <c r="F59" s="110">
        <f>'Applications Approved'!F59/'Applications Received'!F59</f>
        <v>0.52164696864439974</v>
      </c>
      <c r="G59" s="110">
        <f>'Applications Approved'!G59/'Applications Received'!G59</f>
        <v>0.48028056073990194</v>
      </c>
      <c r="H59" s="110">
        <f>'Applications Approved'!H59/'Applications Received'!H59</f>
        <v>0.46209782341554123</v>
      </c>
      <c r="I59" s="110">
        <f>'Applications Approved'!I59/'Applications Received'!I59</f>
        <v>0.46268126343797561</v>
      </c>
      <c r="J59" s="110">
        <f>'Applications Approved'!J59/'Applications Received'!J59</f>
        <v>0.45441518340526216</v>
      </c>
      <c r="K59" s="110">
        <f>'Applications Approved'!K59/'Applications Received'!K59</f>
        <v>0.44778281673486703</v>
      </c>
      <c r="L59" s="110">
        <f>'Applications Approved'!L59/'Applications Received'!L59</f>
        <v>0.42722046796615015</v>
      </c>
      <c r="M59" s="110">
        <f>'Applications Approved'!M59/'Applications Received'!M59</f>
        <v>0.44199531812301945</v>
      </c>
      <c r="N59" s="110">
        <f>'Applications Approved'!N59/'Applications Received'!N59</f>
        <v>0.38758143144238616</v>
      </c>
      <c r="O59" s="110">
        <f>'Applications Approved'!O59/'Applications Received'!O59</f>
        <v>0.37889355308582501</v>
      </c>
      <c r="P59" s="110">
        <f>'Applications Approved'!P59/'Applications Received'!P59</f>
        <v>0.38350496539712203</v>
      </c>
      <c r="Q59" s="110">
        <f>'Applications Approved'!Q59/'Applications Received'!Q59</f>
        <v>0.35956612966902052</v>
      </c>
      <c r="R59" s="110">
        <f>'Applications Approved'!R59/'Applications Received'!R59</f>
        <v>0.33575463229705443</v>
      </c>
      <c r="S59" s="110">
        <f>'Applications Approved'!S59/'Applications Received'!S59</f>
        <v>0.3378894928536641</v>
      </c>
      <c r="T59" s="110">
        <f>'Applications Approved'!T59/'Applications Received'!T59</f>
        <v>0.33857659030712145</v>
      </c>
      <c r="U59" s="110">
        <f>'Applications Approved'!U59/'Applications Received'!U59</f>
        <v>0.31948857820881527</v>
      </c>
      <c r="V59" s="110">
        <f>'Applications Approved'!V59/'Applications Received'!V59</f>
        <v>0.27881142408337228</v>
      </c>
      <c r="W59" s="80">
        <f>(U59-B59)/B59</f>
        <v>-0.41214510746111332</v>
      </c>
      <c r="X59" s="82">
        <f>(U59-H59)/H59</f>
        <v>-0.30861267459051561</v>
      </c>
      <c r="Y59" s="82">
        <f>(U59-L59)/L59</f>
        <v>-0.25216930796927728</v>
      </c>
    </row>
    <row r="60" spans="1:26" ht="45.95">
      <c r="A60" s="1" t="s">
        <v>0</v>
      </c>
      <c r="B60" s="1" t="s">
        <v>123</v>
      </c>
      <c r="C60" s="1" t="s">
        <v>124</v>
      </c>
      <c r="D60" s="1" t="s">
        <v>125</v>
      </c>
      <c r="E60" s="1" t="s">
        <v>126</v>
      </c>
      <c r="F60" s="1" t="s">
        <v>127</v>
      </c>
      <c r="G60" s="1" t="s">
        <v>128</v>
      </c>
      <c r="H60" s="1" t="s">
        <v>129</v>
      </c>
      <c r="I60" s="1" t="s">
        <v>130</v>
      </c>
      <c r="J60" s="1" t="s">
        <v>131</v>
      </c>
      <c r="K60" s="1" t="s">
        <v>132</v>
      </c>
      <c r="L60" s="1" t="s">
        <v>133</v>
      </c>
      <c r="M60" s="1" t="s">
        <v>134</v>
      </c>
      <c r="N60" s="1" t="s">
        <v>135</v>
      </c>
      <c r="O60" s="1" t="s">
        <v>136</v>
      </c>
      <c r="P60" s="1" t="s">
        <v>137</v>
      </c>
      <c r="Q60" s="1" t="s">
        <v>138</v>
      </c>
      <c r="R60" s="1" t="s">
        <v>139</v>
      </c>
      <c r="S60" s="1" t="s">
        <v>140</v>
      </c>
      <c r="T60" s="1" t="s">
        <v>141</v>
      </c>
      <c r="U60" s="1" t="s">
        <v>142</v>
      </c>
      <c r="V60" s="1" t="s">
        <v>143</v>
      </c>
      <c r="W60" s="27" t="s">
        <v>115</v>
      </c>
      <c r="X60" s="4" t="s">
        <v>116</v>
      </c>
      <c r="Y60" s="4" t="s">
        <v>117</v>
      </c>
    </row>
    <row r="61" spans="1:26" s="31" customFormat="1" ht="14.1">
      <c r="A61" s="32" t="s">
        <v>3</v>
      </c>
      <c r="B61" s="79" cm="1">
        <f t="array" ref="B61">_xlfn.XLOOKUP('% Approved '!$A61,'Applications Approved'!$A$62:$A$112,_xlfn.XLOOKUP('% Approved '!B$4,'Applications Approved'!$B$4:$U$4,'Applications Approved'!$B$62:$U$112))/_xlfn.XLOOKUP('% Approved '!$A61,'Applications Approved'!$A$62:$A$112,_xlfn.XLOOKUP('% Approved '!B$4,'Applications Received'!$B$4:$U$4,'Applications Received'!$B$62:$U$112))</f>
        <v>0.94536588838268776</v>
      </c>
      <c r="C61" s="79" cm="1">
        <f t="array" ref="C61">_xlfn.XLOOKUP('% Approved '!$A61,'Applications Approved'!$A$62:$A$112,_xlfn.XLOOKUP('% Approved '!C$4,'Applications Approved'!$B$4:$U$4,'Applications Approved'!$B$62:$U$112))/_xlfn.XLOOKUP('% Approved '!$A61,'Applications Approved'!$A$62:$A$112,_xlfn.XLOOKUP('% Approved '!C$4,'Applications Received'!$B$4:$U$4,'Applications Received'!$B$62:$U$112))</f>
        <v>0.94412817176317498</v>
      </c>
      <c r="D61" s="79" cm="1">
        <f t="array" ref="D61">_xlfn.XLOOKUP('% Approved '!$A61,'Applications Approved'!$A$62:$A$112,_xlfn.XLOOKUP('% Approved '!D$4,'Applications Approved'!$B$4:$U$4,'Applications Approved'!$B$62:$U$112))/_xlfn.XLOOKUP('% Approved '!$A61,'Applications Approved'!$A$62:$A$112,_xlfn.XLOOKUP('% Approved '!D$4,'Applications Received'!$B$4:$U$4,'Applications Received'!$B$62:$U$112))</f>
        <v>0.9663270504330107</v>
      </c>
      <c r="E61" s="79" cm="1">
        <f t="array" ref="E61">_xlfn.XLOOKUP('% Approved '!$A61,'Applications Approved'!$A$62:$A$112,_xlfn.XLOOKUP('% Approved '!E$4,'Applications Approved'!$B$4:$U$4,'Applications Approved'!$B$62:$U$112))/_xlfn.XLOOKUP('% Approved '!$A61,'Applications Approved'!$A$62:$A$112,_xlfn.XLOOKUP('% Approved '!E$4,'Applications Received'!$B$4:$U$4,'Applications Received'!$B$62:$U$112))</f>
        <v>0.97142977185832524</v>
      </c>
      <c r="F61" s="79" cm="1">
        <f t="array" ref="F61">_xlfn.XLOOKUP('% Approved '!$A61,'Applications Approved'!$A$62:$A$112,_xlfn.XLOOKUP('% Approved '!F$4,'Applications Approved'!$B$4:$U$4,'Applications Approved'!$B$62:$U$112))/_xlfn.XLOOKUP('% Approved '!$A61,'Applications Approved'!$A$62:$A$112,_xlfn.XLOOKUP('% Approved '!F$4,'Applications Received'!$B$4:$U$4,'Applications Received'!$B$62:$U$112))</f>
        <v>0.95204451117195088</v>
      </c>
      <c r="G61" s="79" cm="1">
        <f t="array" ref="G61">_xlfn.XLOOKUP('% Approved '!$A61,'Applications Approved'!$A$62:$A$112,_xlfn.XLOOKUP('% Approved '!G$4,'Applications Approved'!$B$4:$U$4,'Applications Approved'!$B$62:$U$112))/_xlfn.XLOOKUP('% Approved '!$A61,'Applications Approved'!$A$62:$A$112,_xlfn.XLOOKUP('% Approved '!G$4,'Applications Received'!$B$4:$U$4,'Applications Received'!$B$62:$U$112))</f>
        <v>0.9801289410933498</v>
      </c>
      <c r="H61" s="79" cm="1">
        <f t="array" ref="H61">_xlfn.XLOOKUP('% Approved '!$A61,'Applications Approved'!$A$62:$A$112,_xlfn.XLOOKUP('% Approved '!H$4,'Applications Approved'!$B$4:$U$4,'Applications Approved'!$B$62:$U$112))/_xlfn.XLOOKUP('% Approved '!$A61,'Applications Approved'!$A$62:$A$112,_xlfn.XLOOKUP('% Approved '!H$4,'Applications Received'!$B$4:$U$4,'Applications Received'!$B$62:$U$112))</f>
        <v>0.97988383623742736</v>
      </c>
      <c r="I61" s="79" cm="1">
        <f t="array" ref="I61">_xlfn.XLOOKUP('% Approved '!$A61,'Applications Approved'!$A$62:$A$112,_xlfn.XLOOKUP('% Approved '!I$4,'Applications Approved'!$B$4:$U$4,'Applications Approved'!$B$62:$U$112))/_xlfn.XLOOKUP('% Approved '!$A61,'Applications Approved'!$A$62:$A$112,_xlfn.XLOOKUP('% Approved '!I$4,'Applications Received'!$B$4:$U$4,'Applications Received'!$B$62:$U$112))</f>
        <v>0.97289572245219791</v>
      </c>
      <c r="J61" s="79" cm="1">
        <f t="array" ref="J61">_xlfn.XLOOKUP('% Approved '!$A61,'Applications Approved'!$A$62:$A$112,_xlfn.XLOOKUP('% Approved '!J$4,'Applications Approved'!$B$4:$U$4,'Applications Approved'!$B$62:$U$112))/_xlfn.XLOOKUP('% Approved '!$A61,'Applications Approved'!$A$62:$A$112,_xlfn.XLOOKUP('% Approved '!J$4,'Applications Received'!$B$4:$U$4,'Applications Received'!$B$62:$U$112))</f>
        <v>0.97420435510887771</v>
      </c>
      <c r="K61" s="79" cm="1">
        <f t="array" ref="K61">_xlfn.XLOOKUP('% Approved '!$A61,'Applications Approved'!$A$62:$A$112,_xlfn.XLOOKUP('% Approved '!K$4,'Applications Approved'!$B$4:$U$4,'Applications Approved'!$B$62:$U$112))/_xlfn.XLOOKUP('% Approved '!$A61,'Applications Approved'!$A$62:$A$112,_xlfn.XLOOKUP('% Approved '!K$4,'Applications Received'!$B$4:$U$4,'Applications Received'!$B$62:$U$112))</f>
        <v>0.97207084468664862</v>
      </c>
      <c r="L61" s="79" cm="1">
        <f t="array" ref="L61">_xlfn.XLOOKUP('% Approved '!$A61,'Applications Approved'!$A$62:$A$112,_xlfn.XLOOKUP('% Approved '!L$4,'Applications Approved'!$B$4:$U$4,'Applications Approved'!$B$62:$U$112))/_xlfn.XLOOKUP('% Approved '!$A61,'Applications Approved'!$A$62:$A$112,_xlfn.XLOOKUP('% Approved '!L$4,'Applications Received'!$B$4:$U$4,'Applications Received'!$B$62:$U$112))</f>
        <v>0.97117436289705716</v>
      </c>
      <c r="M61" s="79" cm="1">
        <f t="array" ref="M61">_xlfn.XLOOKUP('% Approved '!$A61,'Applications Approved'!$A$62:$A$112,_xlfn.XLOOKUP('% Approved '!M$4,'Applications Approved'!$B$4:$U$4,'Applications Approved'!$B$62:$U$112))/_xlfn.XLOOKUP('% Approved '!$A61,'Applications Approved'!$A$62:$A$112,_xlfn.XLOOKUP('% Approved '!M$4,'Applications Received'!$B$4:$U$4,'Applications Received'!$B$62:$U$112))</f>
        <v>0.97652470457609641</v>
      </c>
      <c r="N61" s="79" cm="1">
        <f t="array" ref="N61">_xlfn.XLOOKUP('% Approved '!$A61,'Applications Approved'!$A$62:$A$112,_xlfn.XLOOKUP('% Approved '!N$4,'Applications Approved'!$B$4:$U$4,'Applications Approved'!$B$62:$U$112))/_xlfn.XLOOKUP('% Approved '!$A61,'Applications Approved'!$A$62:$A$112,_xlfn.XLOOKUP('% Approved '!N$4,'Applications Received'!$B$4:$U$4,'Applications Received'!$B$62:$U$112))</f>
        <v>0.63745999762948913</v>
      </c>
      <c r="O61" s="79" cm="1">
        <f t="array" ref="O61">_xlfn.XLOOKUP('% Approved '!$A61,'Applications Approved'!$A$62:$A$112,_xlfn.XLOOKUP('% Approved '!O$4,'Applications Approved'!$B$4:$U$4,'Applications Approved'!$B$62:$U$112))/_xlfn.XLOOKUP('% Approved '!$A61,'Applications Approved'!$A$62:$A$112,_xlfn.XLOOKUP('% Approved '!O$4,'Applications Received'!$B$4:$U$4,'Applications Received'!$B$62:$U$112))</f>
        <v>0.55187227866473143</v>
      </c>
      <c r="P61" s="79" cm="1">
        <f t="array" ref="P61">_xlfn.XLOOKUP('% Approved '!$A61,'Applications Approved'!$A$62:$A$112,_xlfn.XLOOKUP('% Approved '!P$4,'Applications Approved'!$B$4:$U$4,'Applications Approved'!$B$62:$U$112))/_xlfn.XLOOKUP('% Approved '!$A61,'Applications Approved'!$A$62:$A$112,_xlfn.XLOOKUP('% Approved '!P$4,'Applications Received'!$B$4:$U$4,'Applications Received'!$B$62:$U$112))</f>
        <v>0.48689692245665905</v>
      </c>
      <c r="Q61" s="79" cm="1">
        <f t="array" ref="Q61">_xlfn.XLOOKUP('% Approved '!$A61,'Applications Approved'!$A$62:$A$112,_xlfn.XLOOKUP('% Approved '!Q$4,'Applications Approved'!$B$4:$U$4,'Applications Approved'!$B$62:$U$112))/_xlfn.XLOOKUP('% Approved '!$A61,'Applications Approved'!$A$62:$A$112,_xlfn.XLOOKUP('% Approved '!Q$4,'Applications Received'!$B$4:$U$4,'Applications Received'!$B$62:$U$112))</f>
        <v>0.43641821300483397</v>
      </c>
      <c r="R61" s="79" cm="1">
        <f t="array" ref="R61">_xlfn.XLOOKUP('% Approved '!$A61,'Applications Approved'!$A$62:$A$112,_xlfn.XLOOKUP('% Approved '!R$4,'Applications Approved'!$B$4:$U$4,'Applications Approved'!$B$62:$U$112))/_xlfn.XLOOKUP('% Approved '!$A61,'Applications Approved'!$A$62:$A$112,_xlfn.XLOOKUP('% Approved '!R$4,'Applications Received'!$B$4:$U$4,'Applications Received'!$B$62:$U$112))</f>
        <v>0.39490665060655594</v>
      </c>
      <c r="S61" s="79" cm="1">
        <f t="array" ref="S61">_xlfn.XLOOKUP('% Approved '!$A61,'Applications Approved'!$A$62:$A$112,_xlfn.XLOOKUP('% Approved '!S$4,'Applications Approved'!$B$4:$U$4,'Applications Approved'!$B$62:$U$112))/_xlfn.XLOOKUP('% Approved '!$A61,'Applications Approved'!$A$62:$A$112,_xlfn.XLOOKUP('% Approved '!S$4,'Applications Received'!$B$4:$U$4,'Applications Received'!$B$62:$U$112))</f>
        <v>0.39239739512342875</v>
      </c>
      <c r="T61" s="79" cm="1">
        <f t="array" ref="T61">_xlfn.XLOOKUP('% Approved '!$A61,'Applications Approved'!$A$62:$A$112,_xlfn.XLOOKUP('% Approved '!T$4,'Applications Approved'!$B$4:$U$4,'Applications Approved'!$B$62:$U$112))/_xlfn.XLOOKUP('% Approved '!$A61,'Applications Approved'!$A$62:$A$112,_xlfn.XLOOKUP('% Approved '!T$4,'Applications Received'!$B$4:$U$4,'Applications Received'!$B$62:$U$112))</f>
        <v>0.38363199910679391</v>
      </c>
      <c r="U61" s="79" cm="1">
        <f t="array" ref="U61">_xlfn.XLOOKUP('% Approved '!$A61,'Applications Approved'!$A$62:$A$112,_xlfn.XLOOKUP('% Approved '!U$4,'Applications Approved'!$B$4:$U$4,'Applications Approved'!$B$62:$U$112))/_xlfn.XLOOKUP('% Approved '!$A61,'Applications Approved'!$A$62:$A$112,_xlfn.XLOOKUP('% Approved '!U$4,'Applications Received'!$B$4:$U$4,'Applications Received'!$B$62:$U$112))</f>
        <v>0.40098385469223013</v>
      </c>
      <c r="V61" s="79" t="e" cm="1">
        <f t="array" ref="V61">_xlfn.XLOOKUP('% Approved '!$A61,'Applications Approved'!$A$62:$A$112,_xlfn.XLOOKUP('% Approved '!V$4,'Applications Approved'!$B$4:$V$4,'Applications Approved'!$B$62:$V$112))/_xlfn.XLOOKUP('% Approved '!$A61,'Applications Approved'!$A$62:$A$112,_xlfn.XLOOKUP('% Approved '!V$4,'Applications Received'!$B$4:$W$4,'Applications Received'!$B$62:$V$112))</f>
        <v>#VALUE!</v>
      </c>
      <c r="W61" s="79">
        <f>(U61-B61)/B61</f>
        <v>-0.57584268734487032</v>
      </c>
      <c r="X61" s="81">
        <f>(U61-H61)/H61</f>
        <v>-0.59078429517529951</v>
      </c>
      <c r="Y61" s="81">
        <f>(U61-L61)/L61</f>
        <v>-0.58711445646477212</v>
      </c>
    </row>
    <row r="62" spans="1:26" s="30" customFormat="1">
      <c r="A62" s="32" t="s">
        <v>5</v>
      </c>
      <c r="B62" s="79" cm="1">
        <f t="array" ref="B62">_xlfn.XLOOKUP('% Approved '!$A62,'Applications Approved'!$A$62:$A$112,_xlfn.XLOOKUP('% Approved '!B$4,'Applications Approved'!$B$4:$U$4,'Applications Approved'!$B$62:$U$112))/_xlfn.XLOOKUP('% Approved '!$A62,'Applications Approved'!$A$62:$A$112,_xlfn.XLOOKUP('% Approved '!B$4,'Applications Received'!$B$4:$U$4,'Applications Received'!$B$62:$U$112))</f>
        <v>0.64145805884936324</v>
      </c>
      <c r="C62" s="79" cm="1">
        <f t="array" ref="C62">_xlfn.XLOOKUP('% Approved '!$A62,'Applications Approved'!$A$62:$A$112,_xlfn.XLOOKUP('% Approved '!C$4,'Applications Approved'!$B$4:$U$4,'Applications Approved'!$B$62:$U$112))/_xlfn.XLOOKUP('% Approved '!$A62,'Applications Approved'!$A$62:$A$112,_xlfn.XLOOKUP('% Approved '!C$4,'Applications Received'!$B$4:$U$4,'Applications Received'!$B$62:$U$112))</f>
        <v>0.61661954765751215</v>
      </c>
      <c r="D62" s="79" cm="1">
        <f t="array" ref="D62">_xlfn.XLOOKUP('% Approved '!$A62,'Applications Approved'!$A$62:$A$112,_xlfn.XLOOKUP('% Approved '!D$4,'Applications Approved'!$B$4:$U$4,'Applications Approved'!$B$62:$U$112))/_xlfn.XLOOKUP('% Approved '!$A62,'Applications Approved'!$A$62:$A$112,_xlfn.XLOOKUP('% Approved '!D$4,'Applications Received'!$B$4:$U$4,'Applications Received'!$B$62:$U$112))</f>
        <v>0.4990081005124814</v>
      </c>
      <c r="E62" s="79" cm="1">
        <f t="array" ref="E62">_xlfn.XLOOKUP('% Approved '!$A62,'Applications Approved'!$A$62:$A$112,_xlfn.XLOOKUP('% Approved '!E$4,'Applications Approved'!$B$4:$U$4,'Applications Approved'!$B$62:$U$112))/_xlfn.XLOOKUP('% Approved '!$A62,'Applications Approved'!$A$62:$A$112,_xlfn.XLOOKUP('% Approved '!E$4,'Applications Received'!$B$4:$U$4,'Applications Received'!$B$62:$U$112))</f>
        <v>0.47532643717144313</v>
      </c>
      <c r="F62" s="79" cm="1">
        <f t="array" ref="F62">_xlfn.XLOOKUP('% Approved '!$A62,'Applications Approved'!$A$62:$A$112,_xlfn.XLOOKUP('% Approved '!F$4,'Applications Approved'!$B$4:$U$4,'Applications Approved'!$B$62:$U$112))/_xlfn.XLOOKUP('% Approved '!$A62,'Applications Approved'!$A$62:$A$112,_xlfn.XLOOKUP('% Approved '!F$4,'Applications Received'!$B$4:$U$4,'Applications Received'!$B$62:$U$112))</f>
        <v>0.50552295478080778</v>
      </c>
      <c r="G62" s="79" cm="1">
        <f t="array" ref="G62">_xlfn.XLOOKUP('% Approved '!$A62,'Applications Approved'!$A$62:$A$112,_xlfn.XLOOKUP('% Approved '!G$4,'Applications Approved'!$B$4:$U$4,'Applications Approved'!$B$62:$U$112))/_xlfn.XLOOKUP('% Approved '!$A62,'Applications Approved'!$A$62:$A$112,_xlfn.XLOOKUP('% Approved '!G$4,'Applications Received'!$B$4:$U$4,'Applications Received'!$B$62:$U$112))</f>
        <v>0.46867449085260615</v>
      </c>
      <c r="H62" s="79" cm="1">
        <f t="array" ref="H62">_xlfn.XLOOKUP('% Approved '!$A62,'Applications Approved'!$A$62:$A$112,_xlfn.XLOOKUP('% Approved '!H$4,'Applications Approved'!$B$4:$U$4,'Applications Approved'!$B$62:$U$112))/_xlfn.XLOOKUP('% Approved '!$A62,'Applications Approved'!$A$62:$A$112,_xlfn.XLOOKUP('% Approved '!H$4,'Applications Received'!$B$4:$U$4,'Applications Received'!$B$62:$U$112))</f>
        <v>0.42802718286655683</v>
      </c>
      <c r="I62" s="79" cm="1">
        <f t="array" ref="I62">_xlfn.XLOOKUP('% Approved '!$A62,'Applications Approved'!$A$62:$A$112,_xlfn.XLOOKUP('% Approved '!I$4,'Applications Approved'!$B$4:$U$4,'Applications Approved'!$B$62:$U$112))/_xlfn.XLOOKUP('% Approved '!$A62,'Applications Approved'!$A$62:$A$112,_xlfn.XLOOKUP('% Approved '!I$4,'Applications Received'!$B$4:$U$4,'Applications Received'!$B$62:$U$112))</f>
        <v>0.41954516198240721</v>
      </c>
      <c r="J62" s="79" cm="1">
        <f t="array" ref="J62">_xlfn.XLOOKUP('% Approved '!$A62,'Applications Approved'!$A$62:$A$112,_xlfn.XLOOKUP('% Approved '!J$4,'Applications Approved'!$B$4:$U$4,'Applications Approved'!$B$62:$U$112))/_xlfn.XLOOKUP('% Approved '!$A62,'Applications Approved'!$A$62:$A$112,_xlfn.XLOOKUP('% Approved '!J$4,'Applications Received'!$B$4:$U$4,'Applications Received'!$B$62:$U$112))</f>
        <v>0.40305676855895195</v>
      </c>
      <c r="K62" s="79" cm="1">
        <f t="array" ref="K62">_xlfn.XLOOKUP('% Approved '!$A62,'Applications Approved'!$A$62:$A$112,_xlfn.XLOOKUP('% Approved '!K$4,'Applications Approved'!$B$4:$U$4,'Applications Approved'!$B$62:$U$112))/_xlfn.XLOOKUP('% Approved '!$A62,'Applications Approved'!$A$62:$A$112,_xlfn.XLOOKUP('% Approved '!K$4,'Applications Received'!$B$4:$U$4,'Applications Received'!$B$62:$U$112))</f>
        <v>0.39964308209111904</v>
      </c>
      <c r="L62" s="79" cm="1">
        <f t="array" ref="L62">_xlfn.XLOOKUP('% Approved '!$A62,'Applications Approved'!$A$62:$A$112,_xlfn.XLOOKUP('% Approved '!L$4,'Applications Approved'!$B$4:$U$4,'Applications Approved'!$B$62:$U$112))/_xlfn.XLOOKUP('% Approved '!$A62,'Applications Approved'!$A$62:$A$112,_xlfn.XLOOKUP('% Approved '!L$4,'Applications Received'!$B$4:$U$4,'Applications Received'!$B$62:$U$112))</f>
        <v>0.42064395900196705</v>
      </c>
      <c r="M62" s="79" cm="1">
        <f t="array" ref="M62">_xlfn.XLOOKUP('% Approved '!$A62,'Applications Approved'!$A$62:$A$112,_xlfn.XLOOKUP('% Approved '!M$4,'Applications Approved'!$B$4:$U$4,'Applications Approved'!$B$62:$U$112))/_xlfn.XLOOKUP('% Approved '!$A62,'Applications Approved'!$A$62:$A$112,_xlfn.XLOOKUP('% Approved '!M$4,'Applications Received'!$B$4:$U$4,'Applications Received'!$B$62:$U$112))</f>
        <v>0.4202617994100295</v>
      </c>
      <c r="N62" s="79" cm="1">
        <f t="array" ref="N62">_xlfn.XLOOKUP('% Approved '!$A62,'Applications Approved'!$A$62:$A$112,_xlfn.XLOOKUP('% Approved '!N$4,'Applications Approved'!$B$4:$U$4,'Applications Approved'!$B$62:$U$112))/_xlfn.XLOOKUP('% Approved '!$A62,'Applications Approved'!$A$62:$A$112,_xlfn.XLOOKUP('% Approved '!N$4,'Applications Received'!$B$4:$U$4,'Applications Received'!$B$62:$U$112))</f>
        <v>0.37742577541880906</v>
      </c>
      <c r="O62" s="79" cm="1">
        <f t="array" ref="O62">_xlfn.XLOOKUP('% Approved '!$A62,'Applications Approved'!$A$62:$A$112,_xlfn.XLOOKUP('% Approved '!O$4,'Applications Approved'!$B$4:$U$4,'Applications Approved'!$B$62:$U$112))/_xlfn.XLOOKUP('% Approved '!$A62,'Applications Approved'!$A$62:$A$112,_xlfn.XLOOKUP('% Approved '!O$4,'Applications Received'!$B$4:$U$4,'Applications Received'!$B$62:$U$112))</f>
        <v>0.37354431505022673</v>
      </c>
      <c r="P62" s="79" cm="1">
        <f t="array" ref="P62">_xlfn.XLOOKUP('% Approved '!$A62,'Applications Approved'!$A$62:$A$112,_xlfn.XLOOKUP('% Approved '!P$4,'Applications Approved'!$B$4:$U$4,'Applications Approved'!$B$62:$U$112))/_xlfn.XLOOKUP('% Approved '!$A62,'Applications Approved'!$A$62:$A$112,_xlfn.XLOOKUP('% Approved '!P$4,'Applications Received'!$B$4:$U$4,'Applications Received'!$B$62:$U$112))</f>
        <v>0.42698444758634618</v>
      </c>
      <c r="Q62" s="79" cm="1">
        <f t="array" ref="Q62">_xlfn.XLOOKUP('% Approved '!$A62,'Applications Approved'!$A$62:$A$112,_xlfn.XLOOKUP('% Approved '!Q$4,'Applications Approved'!$B$4:$U$4,'Applications Approved'!$B$62:$U$112))/_xlfn.XLOOKUP('% Approved '!$A62,'Applications Approved'!$A$62:$A$112,_xlfn.XLOOKUP('% Approved '!Q$4,'Applications Received'!$B$4:$U$4,'Applications Received'!$B$62:$U$112))</f>
        <v>0.42089129922188162</v>
      </c>
      <c r="R62" s="79" cm="1">
        <f t="array" ref="R62">_xlfn.XLOOKUP('% Approved '!$A62,'Applications Approved'!$A$62:$A$112,_xlfn.XLOOKUP('% Approved '!R$4,'Applications Approved'!$B$4:$U$4,'Applications Approved'!$B$62:$U$112))/_xlfn.XLOOKUP('% Approved '!$A62,'Applications Approved'!$A$62:$A$112,_xlfn.XLOOKUP('% Approved '!R$4,'Applications Received'!$B$4:$U$4,'Applications Received'!$B$62:$U$112))</f>
        <v>0.44280307654743006</v>
      </c>
      <c r="S62" s="79" cm="1">
        <f t="array" ref="S62">_xlfn.XLOOKUP('% Approved '!$A62,'Applications Approved'!$A$62:$A$112,_xlfn.XLOOKUP('% Approved '!S$4,'Applications Approved'!$B$4:$U$4,'Applications Approved'!$B$62:$U$112))/_xlfn.XLOOKUP('% Approved '!$A62,'Applications Approved'!$A$62:$A$112,_xlfn.XLOOKUP('% Approved '!S$4,'Applications Received'!$B$4:$U$4,'Applications Received'!$B$62:$U$112))</f>
        <v>0.4192644483362522</v>
      </c>
      <c r="T62" s="79" cm="1">
        <f t="array" ref="T62">_xlfn.XLOOKUP('% Approved '!$A62,'Applications Approved'!$A$62:$A$112,_xlfn.XLOOKUP('% Approved '!T$4,'Applications Approved'!$B$4:$U$4,'Applications Approved'!$B$62:$U$112))/_xlfn.XLOOKUP('% Approved '!$A62,'Applications Approved'!$A$62:$A$112,_xlfn.XLOOKUP('% Approved '!T$4,'Applications Received'!$B$4:$U$4,'Applications Received'!$B$62:$U$112))</f>
        <v>0.3858695652173913</v>
      </c>
      <c r="U62" s="79" cm="1">
        <f t="array" ref="U62">_xlfn.XLOOKUP('% Approved '!$A62,'Applications Approved'!$A$62:$A$112,_xlfn.XLOOKUP('% Approved '!U$4,'Applications Approved'!$B$4:$U$4,'Applications Approved'!$B$62:$U$112))/_xlfn.XLOOKUP('% Approved '!$A62,'Applications Approved'!$A$62:$A$112,_xlfn.XLOOKUP('% Approved '!U$4,'Applications Received'!$B$4:$U$4,'Applications Received'!$B$62:$U$112))</f>
        <v>0.35889872173058013</v>
      </c>
      <c r="V62" s="79" t="e" cm="1">
        <f t="array" ref="V62">_xlfn.XLOOKUP('% Approved '!$A62,'Applications Approved'!$A$62:$A$112,_xlfn.XLOOKUP('% Approved '!V$4,'Applications Approved'!$B$4:$V$4,'Applications Approved'!$B$62:$V$112))/_xlfn.XLOOKUP('% Approved '!$A62,'Applications Approved'!$A$62:$A$112,_xlfn.XLOOKUP('% Approved '!V$4,'Applications Received'!$B$4:$W$4,'Applications Received'!$B$62:$V$112))</f>
        <v>#VALUE!</v>
      </c>
      <c r="W62" s="79">
        <f t="shared" ref="W62:W111" si="3">(U62-B62)/B62</f>
        <v>-0.44049542011465775</v>
      </c>
      <c r="X62" s="81">
        <f t="shared" ref="X62:X111" si="4">(U62-H62)/H62</f>
        <v>-0.1615048387184522</v>
      </c>
      <c r="Y62" s="81">
        <f t="shared" ref="Y62:Y111" si="5">(U62-L62)/L62</f>
        <v>-0.14678740999368109</v>
      </c>
    </row>
    <row r="63" spans="1:26" s="30" customFormat="1">
      <c r="A63" s="32" t="s">
        <v>6</v>
      </c>
      <c r="B63" s="79" cm="1">
        <f t="array" ref="B63">_xlfn.XLOOKUP('% Approved '!$A63,'Applications Approved'!$A$62:$A$112,_xlfn.XLOOKUP('% Approved '!B$4,'Applications Approved'!$B$4:$U$4,'Applications Approved'!$B$62:$U$112))/_xlfn.XLOOKUP('% Approved '!$A63,'Applications Approved'!$A$62:$A$112,_xlfn.XLOOKUP('% Approved '!B$4,'Applications Received'!$B$4:$U$4,'Applications Received'!$B$62:$U$112))</f>
        <v>0.43654346694429991</v>
      </c>
      <c r="C63" s="79" cm="1">
        <f t="array" ref="C63">_xlfn.XLOOKUP('% Approved '!$A63,'Applications Approved'!$A$62:$A$112,_xlfn.XLOOKUP('% Approved '!C$4,'Applications Approved'!$B$4:$U$4,'Applications Approved'!$B$62:$U$112))/_xlfn.XLOOKUP('% Approved '!$A63,'Applications Approved'!$A$62:$A$112,_xlfn.XLOOKUP('% Approved '!C$4,'Applications Received'!$B$4:$U$4,'Applications Received'!$B$62:$U$112))</f>
        <v>0.40355210388949003</v>
      </c>
      <c r="D63" s="79" cm="1">
        <f t="array" ref="D63">_xlfn.XLOOKUP('% Approved '!$A63,'Applications Approved'!$A$62:$A$112,_xlfn.XLOOKUP('% Approved '!D$4,'Applications Approved'!$B$4:$U$4,'Applications Approved'!$B$62:$U$112))/_xlfn.XLOOKUP('% Approved '!$A63,'Applications Approved'!$A$62:$A$112,_xlfn.XLOOKUP('% Approved '!D$4,'Applications Received'!$B$4:$U$4,'Applications Received'!$B$62:$U$112))</f>
        <v>0.35020154345984489</v>
      </c>
      <c r="E63" s="79" cm="1">
        <f t="array" ref="E63">_xlfn.XLOOKUP('% Approved '!$A63,'Applications Approved'!$A$62:$A$112,_xlfn.XLOOKUP('% Approved '!E$4,'Applications Approved'!$B$4:$U$4,'Applications Approved'!$B$62:$U$112))/_xlfn.XLOOKUP('% Approved '!$A63,'Applications Approved'!$A$62:$A$112,_xlfn.XLOOKUP('% Approved '!E$4,'Applications Received'!$B$4:$U$4,'Applications Received'!$B$62:$U$112))</f>
        <v>0.48345053914674169</v>
      </c>
      <c r="F63" s="79" cm="1">
        <f t="array" ref="F63">_xlfn.XLOOKUP('% Approved '!$A63,'Applications Approved'!$A$62:$A$112,_xlfn.XLOOKUP('% Approved '!F$4,'Applications Approved'!$B$4:$U$4,'Applications Approved'!$B$62:$U$112))/_xlfn.XLOOKUP('% Approved '!$A63,'Applications Approved'!$A$62:$A$112,_xlfn.XLOOKUP('% Approved '!F$4,'Applications Received'!$B$4:$U$4,'Applications Received'!$B$62:$U$112))</f>
        <v>0.38124704816431965</v>
      </c>
      <c r="G63" s="79" cm="1">
        <f t="array" ref="G63">_xlfn.XLOOKUP('% Approved '!$A63,'Applications Approved'!$A$62:$A$112,_xlfn.XLOOKUP('% Approved '!G$4,'Applications Approved'!$B$4:$U$4,'Applications Approved'!$B$62:$U$112))/_xlfn.XLOOKUP('% Approved '!$A63,'Applications Approved'!$A$62:$A$112,_xlfn.XLOOKUP('% Approved '!G$4,'Applications Received'!$B$4:$U$4,'Applications Received'!$B$62:$U$112))</f>
        <v>0.23413237717953908</v>
      </c>
      <c r="H63" s="79" cm="1">
        <f t="array" ref="H63">_xlfn.XLOOKUP('% Approved '!$A63,'Applications Approved'!$A$62:$A$112,_xlfn.XLOOKUP('% Approved '!H$4,'Applications Approved'!$B$4:$U$4,'Applications Approved'!$B$62:$U$112))/_xlfn.XLOOKUP('% Approved '!$A63,'Applications Approved'!$A$62:$A$112,_xlfn.XLOOKUP('% Approved '!H$4,'Applications Received'!$B$4:$U$4,'Applications Received'!$B$62:$U$112))</f>
        <v>0.18478054815568659</v>
      </c>
      <c r="I63" s="79" cm="1">
        <f t="array" ref="I63">_xlfn.XLOOKUP('% Approved '!$A63,'Applications Approved'!$A$62:$A$112,_xlfn.XLOOKUP('% Approved '!I$4,'Applications Approved'!$B$4:$U$4,'Applications Approved'!$B$62:$U$112))/_xlfn.XLOOKUP('% Approved '!$A63,'Applications Approved'!$A$62:$A$112,_xlfn.XLOOKUP('% Approved '!I$4,'Applications Received'!$B$4:$U$4,'Applications Received'!$B$62:$U$112))</f>
        <v>0.15988011377737052</v>
      </c>
      <c r="J63" s="79" cm="1">
        <f t="array" ref="J63">_xlfn.XLOOKUP('% Approved '!$A63,'Applications Approved'!$A$62:$A$112,_xlfn.XLOOKUP('% Approved '!J$4,'Applications Approved'!$B$4:$U$4,'Applications Approved'!$B$62:$U$112))/_xlfn.XLOOKUP('% Approved '!$A63,'Applications Approved'!$A$62:$A$112,_xlfn.XLOOKUP('% Approved '!J$4,'Applications Received'!$B$4:$U$4,'Applications Received'!$B$62:$U$112))</f>
        <v>0.27198037221764887</v>
      </c>
      <c r="K63" s="79" cm="1">
        <f t="array" ref="K63">_xlfn.XLOOKUP('% Approved '!$A63,'Applications Approved'!$A$62:$A$112,_xlfn.XLOOKUP('% Approved '!K$4,'Applications Approved'!$B$4:$U$4,'Applications Approved'!$B$62:$U$112))/_xlfn.XLOOKUP('% Approved '!$A63,'Applications Approved'!$A$62:$A$112,_xlfn.XLOOKUP('% Approved '!K$4,'Applications Received'!$B$4:$U$4,'Applications Received'!$B$62:$U$112))</f>
        <v>0.26187097478441218</v>
      </c>
      <c r="L63" s="79" cm="1">
        <f t="array" ref="L63">_xlfn.XLOOKUP('% Approved '!$A63,'Applications Approved'!$A$62:$A$112,_xlfn.XLOOKUP('% Approved '!L$4,'Applications Approved'!$B$4:$U$4,'Applications Approved'!$B$62:$U$112))/_xlfn.XLOOKUP('% Approved '!$A63,'Applications Approved'!$A$62:$A$112,_xlfn.XLOOKUP('% Approved '!L$4,'Applications Received'!$B$4:$U$4,'Applications Received'!$B$62:$U$112))</f>
        <v>0.16050182861904541</v>
      </c>
      <c r="M63" s="79" cm="1">
        <f t="array" ref="M63">_xlfn.XLOOKUP('% Approved '!$A63,'Applications Approved'!$A$62:$A$112,_xlfn.XLOOKUP('% Approved '!M$4,'Applications Approved'!$B$4:$U$4,'Applications Approved'!$B$62:$U$112))/_xlfn.XLOOKUP('% Approved '!$A63,'Applications Approved'!$A$62:$A$112,_xlfn.XLOOKUP('% Approved '!M$4,'Applications Received'!$B$4:$U$4,'Applications Received'!$B$62:$U$112))</f>
        <v>0.13370211877674565</v>
      </c>
      <c r="N63" s="79" cm="1">
        <f t="array" ref="N63">_xlfn.XLOOKUP('% Approved '!$A63,'Applications Approved'!$A$62:$A$112,_xlfn.XLOOKUP('% Approved '!N$4,'Applications Approved'!$B$4:$U$4,'Applications Approved'!$B$62:$U$112))/_xlfn.XLOOKUP('% Approved '!$A63,'Applications Approved'!$A$62:$A$112,_xlfn.XLOOKUP('% Approved '!N$4,'Applications Received'!$B$4:$U$4,'Applications Received'!$B$62:$U$112))</f>
        <v>0.15447329129832327</v>
      </c>
      <c r="O63" s="79" cm="1">
        <f t="array" ref="O63">_xlfn.XLOOKUP('% Approved '!$A63,'Applications Approved'!$A$62:$A$112,_xlfn.XLOOKUP('% Approved '!O$4,'Applications Approved'!$B$4:$U$4,'Applications Approved'!$B$62:$U$112))/_xlfn.XLOOKUP('% Approved '!$A63,'Applications Approved'!$A$62:$A$112,_xlfn.XLOOKUP('% Approved '!O$4,'Applications Received'!$B$4:$U$4,'Applications Received'!$B$62:$U$112))</f>
        <v>0.14373904870208987</v>
      </c>
      <c r="P63" s="79" cm="1">
        <f t="array" ref="P63">_xlfn.XLOOKUP('% Approved '!$A63,'Applications Approved'!$A$62:$A$112,_xlfn.XLOOKUP('% Approved '!P$4,'Applications Approved'!$B$4:$U$4,'Applications Approved'!$B$62:$U$112))/_xlfn.XLOOKUP('% Approved '!$A63,'Applications Approved'!$A$62:$A$112,_xlfn.XLOOKUP('% Approved '!P$4,'Applications Received'!$B$4:$U$4,'Applications Received'!$B$62:$U$112))</f>
        <v>0.13610785959073152</v>
      </c>
      <c r="Q63" s="79" cm="1">
        <f t="array" ref="Q63">_xlfn.XLOOKUP('% Approved '!$A63,'Applications Approved'!$A$62:$A$112,_xlfn.XLOOKUP('% Approved '!Q$4,'Applications Approved'!$B$4:$U$4,'Applications Approved'!$B$62:$U$112))/_xlfn.XLOOKUP('% Approved '!$A63,'Applications Approved'!$A$62:$A$112,_xlfn.XLOOKUP('% Approved '!Q$4,'Applications Received'!$B$4:$U$4,'Applications Received'!$B$62:$U$112))</f>
        <v>0.1420021252656582</v>
      </c>
      <c r="R63" s="79" cm="1">
        <f t="array" ref="R63">_xlfn.XLOOKUP('% Approved '!$A63,'Applications Approved'!$A$62:$A$112,_xlfn.XLOOKUP('% Approved '!R$4,'Applications Approved'!$B$4:$U$4,'Applications Approved'!$B$62:$U$112))/_xlfn.XLOOKUP('% Approved '!$A63,'Applications Approved'!$A$62:$A$112,_xlfn.XLOOKUP('% Approved '!R$4,'Applications Received'!$B$4:$U$4,'Applications Received'!$B$62:$U$112))</f>
        <v>0.15059334496084265</v>
      </c>
      <c r="S63" s="79" cm="1">
        <f t="array" ref="S63">_xlfn.XLOOKUP('% Approved '!$A63,'Applications Approved'!$A$62:$A$112,_xlfn.XLOOKUP('% Approved '!S$4,'Applications Approved'!$B$4:$U$4,'Applications Approved'!$B$62:$U$112))/_xlfn.XLOOKUP('% Approved '!$A63,'Applications Approved'!$A$62:$A$112,_xlfn.XLOOKUP('% Approved '!S$4,'Applications Received'!$B$4:$U$4,'Applications Received'!$B$62:$U$112))</f>
        <v>0.14818995867136078</v>
      </c>
      <c r="T63" s="79" cm="1">
        <f t="array" ref="T63">_xlfn.XLOOKUP('% Approved '!$A63,'Applications Approved'!$A$62:$A$112,_xlfn.XLOOKUP('% Approved '!T$4,'Applications Approved'!$B$4:$U$4,'Applications Approved'!$B$62:$U$112))/_xlfn.XLOOKUP('% Approved '!$A63,'Applications Approved'!$A$62:$A$112,_xlfn.XLOOKUP('% Approved '!T$4,'Applications Received'!$B$4:$U$4,'Applications Received'!$B$62:$U$112))</f>
        <v>0.13837322154996179</v>
      </c>
      <c r="U63" s="79" cm="1">
        <f t="array" ref="U63">_xlfn.XLOOKUP('% Approved '!$A63,'Applications Approved'!$A$62:$A$112,_xlfn.XLOOKUP('% Approved '!U$4,'Applications Approved'!$B$4:$U$4,'Applications Approved'!$B$62:$U$112))/_xlfn.XLOOKUP('% Approved '!$A63,'Applications Approved'!$A$62:$A$112,_xlfn.XLOOKUP('% Approved '!U$4,'Applications Received'!$B$4:$U$4,'Applications Received'!$B$62:$U$112))</f>
        <v>0.15637395074255145</v>
      </c>
      <c r="V63" s="79" t="e" cm="1">
        <f t="array" ref="V63">_xlfn.XLOOKUP('% Approved '!$A63,'Applications Approved'!$A$62:$A$112,_xlfn.XLOOKUP('% Approved '!V$4,'Applications Approved'!$B$4:$V$4,'Applications Approved'!$B$62:$V$112))/_xlfn.XLOOKUP('% Approved '!$A63,'Applications Approved'!$A$62:$A$112,_xlfn.XLOOKUP('% Approved '!V$4,'Applications Received'!$B$4:$W$4,'Applications Received'!$B$62:$V$112))</f>
        <v>#VALUE!</v>
      </c>
      <c r="W63" s="79">
        <f t="shared" si="3"/>
        <v>-0.64179065182871298</v>
      </c>
      <c r="X63" s="81">
        <f t="shared" si="4"/>
        <v>-0.15373153557917366</v>
      </c>
      <c r="Y63" s="81">
        <f t="shared" si="5"/>
        <v>-2.5718572255594489E-2</v>
      </c>
    </row>
    <row r="64" spans="1:26" s="30" customFormat="1">
      <c r="A64" s="32" t="s">
        <v>8</v>
      </c>
      <c r="B64" s="79" cm="1">
        <f t="array" ref="B64">_xlfn.XLOOKUP('% Approved '!$A64,'Applications Approved'!$A$62:$A$112,_xlfn.XLOOKUP('% Approved '!B$4,'Applications Approved'!$B$4:$U$4,'Applications Approved'!$B$62:$U$112))/_xlfn.XLOOKUP('% Approved '!$A64,'Applications Approved'!$A$62:$A$112,_xlfn.XLOOKUP('% Approved '!B$4,'Applications Received'!$B$4:$U$4,'Applications Received'!$B$62:$U$112))</f>
        <v>0.50840629532148041</v>
      </c>
      <c r="C64" s="79" cm="1">
        <f t="array" ref="C64">_xlfn.XLOOKUP('% Approved '!$A64,'Applications Approved'!$A$62:$A$112,_xlfn.XLOOKUP('% Approved '!C$4,'Applications Approved'!$B$4:$U$4,'Applications Approved'!$B$62:$U$112))/_xlfn.XLOOKUP('% Approved '!$A64,'Applications Approved'!$A$62:$A$112,_xlfn.XLOOKUP('% Approved '!C$4,'Applications Received'!$B$4:$U$4,'Applications Received'!$B$62:$U$112))</f>
        <v>0.3593308137537331</v>
      </c>
      <c r="D64" s="79" cm="1">
        <f t="array" ref="D64">_xlfn.XLOOKUP('% Approved '!$A64,'Applications Approved'!$A$62:$A$112,_xlfn.XLOOKUP('% Approved '!D$4,'Applications Approved'!$B$4:$U$4,'Applications Approved'!$B$62:$U$112))/_xlfn.XLOOKUP('% Approved '!$A64,'Applications Approved'!$A$62:$A$112,_xlfn.XLOOKUP('% Approved '!D$4,'Applications Received'!$B$4:$U$4,'Applications Received'!$B$62:$U$112))</f>
        <v>0.35828469264342427</v>
      </c>
      <c r="E64" s="79" cm="1">
        <f t="array" ref="E64">_xlfn.XLOOKUP('% Approved '!$A64,'Applications Approved'!$A$62:$A$112,_xlfn.XLOOKUP('% Approved '!E$4,'Applications Approved'!$B$4:$U$4,'Applications Approved'!$B$62:$U$112))/_xlfn.XLOOKUP('% Approved '!$A64,'Applications Approved'!$A$62:$A$112,_xlfn.XLOOKUP('% Approved '!E$4,'Applications Received'!$B$4:$U$4,'Applications Received'!$B$62:$U$112))</f>
        <v>0.33387733614108972</v>
      </c>
      <c r="F64" s="79" cm="1">
        <f t="array" ref="F64">_xlfn.XLOOKUP('% Approved '!$A64,'Applications Approved'!$A$62:$A$112,_xlfn.XLOOKUP('% Approved '!F$4,'Applications Approved'!$B$4:$U$4,'Applications Approved'!$B$62:$U$112))/_xlfn.XLOOKUP('% Approved '!$A64,'Applications Approved'!$A$62:$A$112,_xlfn.XLOOKUP('% Approved '!F$4,'Applications Received'!$B$4:$U$4,'Applications Received'!$B$62:$U$112))</f>
        <v>0.33795954525321126</v>
      </c>
      <c r="G64" s="79" cm="1">
        <f t="array" ref="G64">_xlfn.XLOOKUP('% Approved '!$A64,'Applications Approved'!$A$62:$A$112,_xlfn.XLOOKUP('% Approved '!G$4,'Applications Approved'!$B$4:$U$4,'Applications Approved'!$B$62:$U$112))/_xlfn.XLOOKUP('% Approved '!$A64,'Applications Approved'!$A$62:$A$112,_xlfn.XLOOKUP('% Approved '!G$4,'Applications Received'!$B$4:$U$4,'Applications Received'!$B$62:$U$112))</f>
        <v>0.29109700280525613</v>
      </c>
      <c r="H64" s="79" cm="1">
        <f t="array" ref="H64">_xlfn.XLOOKUP('% Approved '!$A64,'Applications Approved'!$A$62:$A$112,_xlfn.XLOOKUP('% Approved '!H$4,'Applications Approved'!$B$4:$U$4,'Applications Approved'!$B$62:$U$112))/_xlfn.XLOOKUP('% Approved '!$A64,'Applications Approved'!$A$62:$A$112,_xlfn.XLOOKUP('% Approved '!H$4,'Applications Received'!$B$4:$U$4,'Applications Received'!$B$62:$U$112))</f>
        <v>0.3282493368700265</v>
      </c>
      <c r="I64" s="79" cm="1">
        <f t="array" ref="I64">_xlfn.XLOOKUP('% Approved '!$A64,'Applications Approved'!$A$62:$A$112,_xlfn.XLOOKUP('% Approved '!I$4,'Applications Approved'!$B$4:$U$4,'Applications Approved'!$B$62:$U$112))/_xlfn.XLOOKUP('% Approved '!$A64,'Applications Approved'!$A$62:$A$112,_xlfn.XLOOKUP('% Approved '!I$4,'Applications Received'!$B$4:$U$4,'Applications Received'!$B$62:$U$112))</f>
        <v>0.332761181713154</v>
      </c>
      <c r="J64" s="79" cm="1">
        <f t="array" ref="J64">_xlfn.XLOOKUP('% Approved '!$A64,'Applications Approved'!$A$62:$A$112,_xlfn.XLOOKUP('% Approved '!J$4,'Applications Approved'!$B$4:$U$4,'Applications Approved'!$B$62:$U$112))/_xlfn.XLOOKUP('% Approved '!$A64,'Applications Approved'!$A$62:$A$112,_xlfn.XLOOKUP('% Approved '!J$4,'Applications Received'!$B$4:$U$4,'Applications Received'!$B$62:$U$112))</f>
        <v>0.30766447368421052</v>
      </c>
      <c r="K64" s="79" cm="1">
        <f t="array" ref="K64">_xlfn.XLOOKUP('% Approved '!$A64,'Applications Approved'!$A$62:$A$112,_xlfn.XLOOKUP('% Approved '!K$4,'Applications Approved'!$B$4:$U$4,'Applications Approved'!$B$62:$U$112))/_xlfn.XLOOKUP('% Approved '!$A64,'Applications Approved'!$A$62:$A$112,_xlfn.XLOOKUP('% Approved '!K$4,'Applications Received'!$B$4:$U$4,'Applications Received'!$B$62:$U$112))</f>
        <v>0.30346374132549475</v>
      </c>
      <c r="L64" s="79" cm="1">
        <f t="array" ref="L64">_xlfn.XLOOKUP('% Approved '!$A64,'Applications Approved'!$A$62:$A$112,_xlfn.XLOOKUP('% Approved '!L$4,'Applications Approved'!$B$4:$U$4,'Applications Approved'!$B$62:$U$112))/_xlfn.XLOOKUP('% Approved '!$A64,'Applications Approved'!$A$62:$A$112,_xlfn.XLOOKUP('% Approved '!L$4,'Applications Received'!$B$4:$U$4,'Applications Received'!$B$62:$U$112))</f>
        <v>0.27845889513381289</v>
      </c>
      <c r="M64" s="79" cm="1">
        <f t="array" ref="M64">_xlfn.XLOOKUP('% Approved '!$A64,'Applications Approved'!$A$62:$A$112,_xlfn.XLOOKUP('% Approved '!M$4,'Applications Approved'!$B$4:$U$4,'Applications Approved'!$B$62:$U$112))/_xlfn.XLOOKUP('% Approved '!$A64,'Applications Approved'!$A$62:$A$112,_xlfn.XLOOKUP('% Approved '!M$4,'Applications Received'!$B$4:$U$4,'Applications Received'!$B$62:$U$112))</f>
        <v>0.27172884466492697</v>
      </c>
      <c r="N64" s="79" cm="1">
        <f t="array" ref="N64">_xlfn.XLOOKUP('% Approved '!$A64,'Applications Approved'!$A$62:$A$112,_xlfn.XLOOKUP('% Approved '!N$4,'Applications Approved'!$B$4:$U$4,'Applications Approved'!$B$62:$U$112))/_xlfn.XLOOKUP('% Approved '!$A64,'Applications Approved'!$A$62:$A$112,_xlfn.XLOOKUP('% Approved '!N$4,'Applications Received'!$B$4:$U$4,'Applications Received'!$B$62:$U$112))</f>
        <v>0.2786812207618623</v>
      </c>
      <c r="O64" s="79" cm="1">
        <f t="array" ref="O64">_xlfn.XLOOKUP('% Approved '!$A64,'Applications Approved'!$A$62:$A$112,_xlfn.XLOOKUP('% Approved '!O$4,'Applications Approved'!$B$4:$U$4,'Applications Approved'!$B$62:$U$112))/_xlfn.XLOOKUP('% Approved '!$A64,'Applications Approved'!$A$62:$A$112,_xlfn.XLOOKUP('% Approved '!O$4,'Applications Received'!$B$4:$U$4,'Applications Received'!$B$62:$U$112))</f>
        <v>0.30741714886901633</v>
      </c>
      <c r="P64" s="79" cm="1">
        <f t="array" ref="P64">_xlfn.XLOOKUP('% Approved '!$A64,'Applications Approved'!$A$62:$A$112,_xlfn.XLOOKUP('% Approved '!P$4,'Applications Approved'!$B$4:$U$4,'Applications Approved'!$B$62:$U$112))/_xlfn.XLOOKUP('% Approved '!$A64,'Applications Approved'!$A$62:$A$112,_xlfn.XLOOKUP('% Approved '!P$4,'Applications Received'!$B$4:$U$4,'Applications Received'!$B$62:$U$112))</f>
        <v>0.27780852241283899</v>
      </c>
      <c r="Q64" s="79" cm="1">
        <f t="array" ref="Q64">_xlfn.XLOOKUP('% Approved '!$A64,'Applications Approved'!$A$62:$A$112,_xlfn.XLOOKUP('% Approved '!Q$4,'Applications Approved'!$B$4:$U$4,'Applications Approved'!$B$62:$U$112))/_xlfn.XLOOKUP('% Approved '!$A64,'Applications Approved'!$A$62:$A$112,_xlfn.XLOOKUP('% Approved '!Q$4,'Applications Received'!$B$4:$U$4,'Applications Received'!$B$62:$U$112))</f>
        <v>0.25722621184919209</v>
      </c>
      <c r="R64" s="79" cm="1">
        <f t="array" ref="R64">_xlfn.XLOOKUP('% Approved '!$A64,'Applications Approved'!$A$62:$A$112,_xlfn.XLOOKUP('% Approved '!R$4,'Applications Approved'!$B$4:$U$4,'Applications Approved'!$B$62:$U$112))/_xlfn.XLOOKUP('% Approved '!$A64,'Applications Approved'!$A$62:$A$112,_xlfn.XLOOKUP('% Approved '!R$4,'Applications Received'!$B$4:$U$4,'Applications Received'!$B$62:$U$112))</f>
        <v>0.22348693777265205</v>
      </c>
      <c r="S64" s="79" cm="1">
        <f t="array" ref="S64">_xlfn.XLOOKUP('% Approved '!$A64,'Applications Approved'!$A$62:$A$112,_xlfn.XLOOKUP('% Approved '!S$4,'Applications Approved'!$B$4:$U$4,'Applications Approved'!$B$62:$U$112))/_xlfn.XLOOKUP('% Approved '!$A64,'Applications Approved'!$A$62:$A$112,_xlfn.XLOOKUP('% Approved '!S$4,'Applications Received'!$B$4:$U$4,'Applications Received'!$B$62:$U$112))</f>
        <v>0.2107370037288879</v>
      </c>
      <c r="T64" s="79" cm="1">
        <f t="array" ref="T64">_xlfn.XLOOKUP('% Approved '!$A64,'Applications Approved'!$A$62:$A$112,_xlfn.XLOOKUP('% Approved '!T$4,'Applications Approved'!$B$4:$U$4,'Applications Approved'!$B$62:$U$112))/_xlfn.XLOOKUP('% Approved '!$A64,'Applications Approved'!$A$62:$A$112,_xlfn.XLOOKUP('% Approved '!T$4,'Applications Received'!$B$4:$U$4,'Applications Received'!$B$62:$U$112))</f>
        <v>0.20663850331925165</v>
      </c>
      <c r="U64" s="79" cm="1">
        <f t="array" ref="U64">_xlfn.XLOOKUP('% Approved '!$A64,'Applications Approved'!$A$62:$A$112,_xlfn.XLOOKUP('% Approved '!U$4,'Applications Approved'!$B$4:$U$4,'Applications Approved'!$B$62:$U$112))/_xlfn.XLOOKUP('% Approved '!$A64,'Applications Approved'!$A$62:$A$112,_xlfn.XLOOKUP('% Approved '!U$4,'Applications Received'!$B$4:$U$4,'Applications Received'!$B$62:$U$112))</f>
        <v>0.14310971913517884</v>
      </c>
      <c r="V64" s="79" t="e" cm="1">
        <f t="array" ref="V64">_xlfn.XLOOKUP('% Approved '!$A64,'Applications Approved'!$A$62:$A$112,_xlfn.XLOOKUP('% Approved '!V$4,'Applications Approved'!$B$4:$V$4,'Applications Approved'!$B$62:$V$112))/_xlfn.XLOOKUP('% Approved '!$A64,'Applications Approved'!$A$62:$A$112,_xlfn.XLOOKUP('% Approved '!V$4,'Applications Received'!$B$4:$W$4,'Applications Received'!$B$62:$V$112))</f>
        <v>#VALUE!</v>
      </c>
      <c r="W64" s="79">
        <f t="shared" si="3"/>
        <v>-0.71851308598630492</v>
      </c>
      <c r="X64" s="81">
        <f t="shared" si="4"/>
        <v>-0.56402130008919249</v>
      </c>
      <c r="Y64" s="81">
        <f t="shared" si="5"/>
        <v>-0.48606519081960825</v>
      </c>
    </row>
    <row r="65" spans="1:25" s="30" customFormat="1">
      <c r="A65" s="32" t="s">
        <v>10</v>
      </c>
      <c r="B65" s="79" cm="1">
        <f t="array" ref="B65">_xlfn.XLOOKUP('% Approved '!$A65,'Applications Approved'!$A$62:$A$112,_xlfn.XLOOKUP('% Approved '!B$4,'Applications Approved'!$B$4:$U$4,'Applications Approved'!$B$62:$U$112))/_xlfn.XLOOKUP('% Approved '!$A65,'Applications Approved'!$A$62:$A$112,_xlfn.XLOOKUP('% Approved '!B$4,'Applications Received'!$B$4:$U$4,'Applications Received'!$B$62:$U$112))</f>
        <v>0.60390882918360567</v>
      </c>
      <c r="C65" s="79" cm="1">
        <f t="array" ref="C65">_xlfn.XLOOKUP('% Approved '!$A65,'Applications Approved'!$A$62:$A$112,_xlfn.XLOOKUP('% Approved '!C$4,'Applications Approved'!$B$4:$U$4,'Applications Approved'!$B$62:$U$112))/_xlfn.XLOOKUP('% Approved '!$A65,'Applications Approved'!$A$62:$A$112,_xlfn.XLOOKUP('% Approved '!C$4,'Applications Received'!$B$4:$U$4,'Applications Received'!$B$62:$U$112))</f>
        <v>0.5820832866898018</v>
      </c>
      <c r="D65" s="79" cm="1">
        <f t="array" ref="D65">_xlfn.XLOOKUP('% Approved '!$A65,'Applications Approved'!$A$62:$A$112,_xlfn.XLOOKUP('% Approved '!D$4,'Applications Approved'!$B$4:$U$4,'Applications Approved'!$B$62:$U$112))/_xlfn.XLOOKUP('% Approved '!$A65,'Applications Approved'!$A$62:$A$112,_xlfn.XLOOKUP('% Approved '!D$4,'Applications Received'!$B$4:$U$4,'Applications Received'!$B$62:$U$112))</f>
        <v>0.55433715552227014</v>
      </c>
      <c r="E65" s="79" cm="1">
        <f t="array" ref="E65">_xlfn.XLOOKUP('% Approved '!$A65,'Applications Approved'!$A$62:$A$112,_xlfn.XLOOKUP('% Approved '!E$4,'Applications Approved'!$B$4:$U$4,'Applications Approved'!$B$62:$U$112))/_xlfn.XLOOKUP('% Approved '!$A65,'Applications Approved'!$A$62:$A$112,_xlfn.XLOOKUP('% Approved '!E$4,'Applications Received'!$B$4:$U$4,'Applications Received'!$B$62:$U$112))</f>
        <v>0.55060285516878982</v>
      </c>
      <c r="F65" s="79" cm="1">
        <f t="array" ref="F65">_xlfn.XLOOKUP('% Approved '!$A65,'Applications Approved'!$A$62:$A$112,_xlfn.XLOOKUP('% Approved '!F$4,'Applications Approved'!$B$4:$U$4,'Applications Approved'!$B$62:$U$112))/_xlfn.XLOOKUP('% Approved '!$A65,'Applications Approved'!$A$62:$A$112,_xlfn.XLOOKUP('% Approved '!F$4,'Applications Received'!$B$4:$U$4,'Applications Received'!$B$62:$U$112))</f>
        <v>0.60161602905495104</v>
      </c>
      <c r="G65" s="79" cm="1">
        <f t="array" ref="G65">_xlfn.XLOOKUP('% Approved '!$A65,'Applications Approved'!$A$62:$A$112,_xlfn.XLOOKUP('% Approved '!G$4,'Applications Approved'!$B$4:$U$4,'Applications Approved'!$B$62:$U$112))/_xlfn.XLOOKUP('% Approved '!$A65,'Applications Approved'!$A$62:$A$112,_xlfn.XLOOKUP('% Approved '!G$4,'Applications Received'!$B$4:$U$4,'Applications Received'!$B$62:$U$112))</f>
        <v>0.58134572441541654</v>
      </c>
      <c r="H65" s="79" cm="1">
        <f t="array" ref="H65">_xlfn.XLOOKUP('% Approved '!$A65,'Applications Approved'!$A$62:$A$112,_xlfn.XLOOKUP('% Approved '!H$4,'Applications Approved'!$B$4:$U$4,'Applications Approved'!$B$62:$U$112))/_xlfn.XLOOKUP('% Approved '!$A65,'Applications Approved'!$A$62:$A$112,_xlfn.XLOOKUP('% Approved '!H$4,'Applications Received'!$B$4:$U$4,'Applications Received'!$B$62:$U$112))</f>
        <v>0.54352749433815117</v>
      </c>
      <c r="I65" s="79" cm="1">
        <f t="array" ref="I65">_xlfn.XLOOKUP('% Approved '!$A65,'Applications Approved'!$A$62:$A$112,_xlfn.XLOOKUP('% Approved '!I$4,'Applications Approved'!$B$4:$U$4,'Applications Approved'!$B$62:$U$112))/_xlfn.XLOOKUP('% Approved '!$A65,'Applications Approved'!$A$62:$A$112,_xlfn.XLOOKUP('% Approved '!I$4,'Applications Received'!$B$4:$U$4,'Applications Received'!$B$62:$U$112))</f>
        <v>0.53398381221229196</v>
      </c>
      <c r="J65" s="79" cm="1">
        <f t="array" ref="J65">_xlfn.XLOOKUP('% Approved '!$A65,'Applications Approved'!$A$62:$A$112,_xlfn.XLOOKUP('% Approved '!J$4,'Applications Approved'!$B$4:$U$4,'Applications Approved'!$B$62:$U$112))/_xlfn.XLOOKUP('% Approved '!$A65,'Applications Approved'!$A$62:$A$112,_xlfn.XLOOKUP('% Approved '!J$4,'Applications Received'!$B$4:$U$4,'Applications Received'!$B$62:$U$112))</f>
        <v>0.52072952705722664</v>
      </c>
      <c r="K65" s="79" cm="1">
        <f t="array" ref="K65">_xlfn.XLOOKUP('% Approved '!$A65,'Applications Approved'!$A$62:$A$112,_xlfn.XLOOKUP('% Approved '!K$4,'Applications Approved'!$B$4:$U$4,'Applications Approved'!$B$62:$U$112))/_xlfn.XLOOKUP('% Approved '!$A65,'Applications Approved'!$A$62:$A$112,_xlfn.XLOOKUP('% Approved '!K$4,'Applications Received'!$B$4:$U$4,'Applications Received'!$B$62:$U$112))</f>
        <v>0.5219785901266415</v>
      </c>
      <c r="L65" s="79" cm="1">
        <f t="array" ref="L65">_xlfn.XLOOKUP('% Approved '!$A65,'Applications Approved'!$A$62:$A$112,_xlfn.XLOOKUP('% Approved '!L$4,'Applications Approved'!$B$4:$U$4,'Applications Approved'!$B$62:$U$112))/_xlfn.XLOOKUP('% Approved '!$A65,'Applications Approved'!$A$62:$A$112,_xlfn.XLOOKUP('% Approved '!L$4,'Applications Received'!$B$4:$U$4,'Applications Received'!$B$62:$U$112))</f>
        <v>0.53472643375082396</v>
      </c>
      <c r="M65" s="79" cm="1">
        <f t="array" ref="M65">_xlfn.XLOOKUP('% Approved '!$A65,'Applications Approved'!$A$62:$A$112,_xlfn.XLOOKUP('% Approved '!M$4,'Applications Approved'!$B$4:$U$4,'Applications Approved'!$B$62:$U$112))/_xlfn.XLOOKUP('% Approved '!$A65,'Applications Approved'!$A$62:$A$112,_xlfn.XLOOKUP('% Approved '!M$4,'Applications Received'!$B$4:$U$4,'Applications Received'!$B$62:$U$112))</f>
        <v>0.53382525865830477</v>
      </c>
      <c r="N65" s="79" cm="1">
        <f t="array" ref="N65">_xlfn.XLOOKUP('% Approved '!$A65,'Applications Approved'!$A$62:$A$112,_xlfn.XLOOKUP('% Approved '!N$4,'Applications Approved'!$B$4:$U$4,'Applications Approved'!$B$62:$U$112))/_xlfn.XLOOKUP('% Approved '!$A65,'Applications Approved'!$A$62:$A$112,_xlfn.XLOOKUP('% Approved '!N$4,'Applications Received'!$B$4:$U$4,'Applications Received'!$B$62:$U$112))</f>
        <v>0.50876072831685137</v>
      </c>
      <c r="O65" s="79" cm="1">
        <f t="array" ref="O65">_xlfn.XLOOKUP('% Approved '!$A65,'Applications Approved'!$A$62:$A$112,_xlfn.XLOOKUP('% Approved '!O$4,'Applications Approved'!$B$4:$U$4,'Applications Approved'!$B$62:$U$112))/_xlfn.XLOOKUP('% Approved '!$A65,'Applications Approved'!$A$62:$A$112,_xlfn.XLOOKUP('% Approved '!O$4,'Applications Received'!$B$4:$U$4,'Applications Received'!$B$62:$U$112))</f>
        <v>0.49398010302944373</v>
      </c>
      <c r="P65" s="79" cm="1">
        <f t="array" ref="P65">_xlfn.XLOOKUP('% Approved '!$A65,'Applications Approved'!$A$62:$A$112,_xlfn.XLOOKUP('% Approved '!P$4,'Applications Approved'!$B$4:$U$4,'Applications Approved'!$B$62:$U$112))/_xlfn.XLOOKUP('% Approved '!$A65,'Applications Approved'!$A$62:$A$112,_xlfn.XLOOKUP('% Approved '!P$4,'Applications Received'!$B$4:$U$4,'Applications Received'!$B$62:$U$112))</f>
        <v>0.50608778903989848</v>
      </c>
      <c r="Q65" s="79" cm="1">
        <f t="array" ref="Q65">_xlfn.XLOOKUP('% Approved '!$A65,'Applications Approved'!$A$62:$A$112,_xlfn.XLOOKUP('% Approved '!Q$4,'Applications Approved'!$B$4:$U$4,'Applications Approved'!$B$62:$U$112))/_xlfn.XLOOKUP('% Approved '!$A65,'Applications Approved'!$A$62:$A$112,_xlfn.XLOOKUP('% Approved '!Q$4,'Applications Received'!$B$4:$U$4,'Applications Received'!$B$62:$U$112))</f>
        <v>0.50573150256445643</v>
      </c>
      <c r="R65" s="79" cm="1">
        <f t="array" ref="R65">_xlfn.XLOOKUP('% Approved '!$A65,'Applications Approved'!$A$62:$A$112,_xlfn.XLOOKUP('% Approved '!R$4,'Applications Approved'!$B$4:$U$4,'Applications Approved'!$B$62:$U$112))/_xlfn.XLOOKUP('% Approved '!$A65,'Applications Approved'!$A$62:$A$112,_xlfn.XLOOKUP('% Approved '!R$4,'Applications Received'!$B$4:$U$4,'Applications Received'!$B$62:$U$112))</f>
        <v>0.51154232012110989</v>
      </c>
      <c r="S65" s="79" cm="1">
        <f t="array" ref="S65">_xlfn.XLOOKUP('% Approved '!$A65,'Applications Approved'!$A$62:$A$112,_xlfn.XLOOKUP('% Approved '!S$4,'Applications Approved'!$B$4:$U$4,'Applications Approved'!$B$62:$U$112))/_xlfn.XLOOKUP('% Approved '!$A65,'Applications Approved'!$A$62:$A$112,_xlfn.XLOOKUP('% Approved '!S$4,'Applications Received'!$B$4:$U$4,'Applications Received'!$B$62:$U$112))</f>
        <v>0.46633227825135515</v>
      </c>
      <c r="T65" s="79" cm="1">
        <f t="array" ref="T65">_xlfn.XLOOKUP('% Approved '!$A65,'Applications Approved'!$A$62:$A$112,_xlfn.XLOOKUP('% Approved '!T$4,'Applications Approved'!$B$4:$U$4,'Applications Approved'!$B$62:$U$112))/_xlfn.XLOOKUP('% Approved '!$A65,'Applications Approved'!$A$62:$A$112,_xlfn.XLOOKUP('% Approved '!T$4,'Applications Received'!$B$4:$U$4,'Applications Received'!$B$62:$U$112))</f>
        <v>0.44490800641945322</v>
      </c>
      <c r="U65" s="79" cm="1">
        <f t="array" ref="U65">_xlfn.XLOOKUP('% Approved '!$A65,'Applications Approved'!$A$62:$A$112,_xlfn.XLOOKUP('% Approved '!U$4,'Applications Approved'!$B$4:$U$4,'Applications Approved'!$B$62:$U$112))/_xlfn.XLOOKUP('% Approved '!$A65,'Applications Approved'!$A$62:$A$112,_xlfn.XLOOKUP('% Approved '!U$4,'Applications Received'!$B$4:$U$4,'Applications Received'!$B$62:$U$112))</f>
        <v>0.42333293578011227</v>
      </c>
      <c r="V65" s="79" t="e" cm="1">
        <f t="array" ref="V65">_xlfn.XLOOKUP('% Approved '!$A65,'Applications Approved'!$A$62:$A$112,_xlfn.XLOOKUP('% Approved '!V$4,'Applications Approved'!$B$4:$V$4,'Applications Approved'!$B$62:$V$112))/_xlfn.XLOOKUP('% Approved '!$A65,'Applications Approved'!$A$62:$A$112,_xlfn.XLOOKUP('% Approved '!V$4,'Applications Received'!$B$4:$W$4,'Applications Received'!$B$62:$V$112))</f>
        <v>#VALUE!</v>
      </c>
      <c r="W65" s="79">
        <f t="shared" si="3"/>
        <v>-0.29901184529394109</v>
      </c>
      <c r="X65" s="81">
        <f t="shared" si="4"/>
        <v>-0.22113795495184432</v>
      </c>
      <c r="Y65" s="81">
        <f t="shared" si="5"/>
        <v>-0.20831866715349201</v>
      </c>
    </row>
    <row r="66" spans="1:25" s="30" customFormat="1">
      <c r="A66" s="32" t="s">
        <v>12</v>
      </c>
      <c r="B66" s="79" cm="1">
        <f t="array" ref="B66">_xlfn.XLOOKUP('% Approved '!$A66,'Applications Approved'!$A$62:$A$112,_xlfn.XLOOKUP('% Approved '!B$4,'Applications Approved'!$B$4:$U$4,'Applications Approved'!$B$62:$U$112))/_xlfn.XLOOKUP('% Approved '!$A66,'Applications Approved'!$A$62:$A$112,_xlfn.XLOOKUP('% Approved '!B$4,'Applications Received'!$B$4:$U$4,'Applications Received'!$B$62:$U$112))</f>
        <v>0.69320251454086124</v>
      </c>
      <c r="C66" s="79" cm="1">
        <f t="array" ref="C66">_xlfn.XLOOKUP('% Approved '!$A66,'Applications Approved'!$A$62:$A$112,_xlfn.XLOOKUP('% Approved '!C$4,'Applications Approved'!$B$4:$U$4,'Applications Approved'!$B$62:$U$112))/_xlfn.XLOOKUP('% Approved '!$A66,'Applications Approved'!$A$62:$A$112,_xlfn.XLOOKUP('% Approved '!C$4,'Applications Received'!$B$4:$U$4,'Applications Received'!$B$62:$U$112))</f>
        <v>0.67250021238637325</v>
      </c>
      <c r="D66" s="79" cm="1">
        <f t="array" ref="D66">_xlfn.XLOOKUP('% Approved '!$A66,'Applications Approved'!$A$62:$A$112,_xlfn.XLOOKUP('% Approved '!D$4,'Applications Approved'!$B$4:$U$4,'Applications Approved'!$B$62:$U$112))/_xlfn.XLOOKUP('% Approved '!$A66,'Applications Approved'!$A$62:$A$112,_xlfn.XLOOKUP('% Approved '!D$4,'Applications Received'!$B$4:$U$4,'Applications Received'!$B$62:$U$112))</f>
        <v>0.67402763926485254</v>
      </c>
      <c r="E66" s="79" cm="1">
        <f t="array" ref="E66">_xlfn.XLOOKUP('% Approved '!$A66,'Applications Approved'!$A$62:$A$112,_xlfn.XLOOKUP('% Approved '!E$4,'Applications Approved'!$B$4:$U$4,'Applications Approved'!$B$62:$U$112))/_xlfn.XLOOKUP('% Approved '!$A66,'Applications Approved'!$A$62:$A$112,_xlfn.XLOOKUP('% Approved '!E$4,'Applications Received'!$B$4:$U$4,'Applications Received'!$B$62:$U$112))</f>
        <v>0.65857009884313644</v>
      </c>
      <c r="F66" s="79" cm="1">
        <f t="array" ref="F66">_xlfn.XLOOKUP('% Approved '!$A66,'Applications Approved'!$A$62:$A$112,_xlfn.XLOOKUP('% Approved '!F$4,'Applications Approved'!$B$4:$U$4,'Applications Approved'!$B$62:$U$112))/_xlfn.XLOOKUP('% Approved '!$A66,'Applications Approved'!$A$62:$A$112,_xlfn.XLOOKUP('% Approved '!F$4,'Applications Received'!$B$4:$U$4,'Applications Received'!$B$62:$U$112))</f>
        <v>3.4466259264074894</v>
      </c>
      <c r="G66" s="79" cm="1">
        <f t="array" ref="G66">_xlfn.XLOOKUP('% Approved '!$A66,'Applications Approved'!$A$62:$A$112,_xlfn.XLOOKUP('% Approved '!G$4,'Applications Approved'!$B$4:$U$4,'Applications Approved'!$B$62:$U$112))/_xlfn.XLOOKUP('% Approved '!$A66,'Applications Approved'!$A$62:$A$112,_xlfn.XLOOKUP('% Approved '!G$4,'Applications Received'!$B$4:$U$4,'Applications Received'!$B$62:$U$112))</f>
        <v>0.76465999219867375</v>
      </c>
      <c r="H66" s="79" cm="1">
        <f t="array" ref="H66">_xlfn.XLOOKUP('% Approved '!$A66,'Applications Approved'!$A$62:$A$112,_xlfn.XLOOKUP('% Approved '!H$4,'Applications Approved'!$B$4:$U$4,'Applications Approved'!$B$62:$U$112))/_xlfn.XLOOKUP('% Approved '!$A66,'Applications Approved'!$A$62:$A$112,_xlfn.XLOOKUP('% Approved '!H$4,'Applications Received'!$B$4:$U$4,'Applications Received'!$B$62:$U$112))</f>
        <v>0.58493242738744122</v>
      </c>
      <c r="I66" s="79" cm="1">
        <f t="array" ref="I66">_xlfn.XLOOKUP('% Approved '!$A66,'Applications Approved'!$A$62:$A$112,_xlfn.XLOOKUP('% Approved '!I$4,'Applications Approved'!$B$4:$U$4,'Applications Approved'!$B$62:$U$112))/_xlfn.XLOOKUP('% Approved '!$A66,'Applications Approved'!$A$62:$A$112,_xlfn.XLOOKUP('% Approved '!I$4,'Applications Received'!$B$4:$U$4,'Applications Received'!$B$62:$U$112))</f>
        <v>0.41669111176298035</v>
      </c>
      <c r="J66" s="79" cm="1">
        <f t="array" ref="J66">_xlfn.XLOOKUP('% Approved '!$A66,'Applications Approved'!$A$62:$A$112,_xlfn.XLOOKUP('% Approved '!J$4,'Applications Approved'!$B$4:$U$4,'Applications Approved'!$B$62:$U$112))/_xlfn.XLOOKUP('% Approved '!$A66,'Applications Approved'!$A$62:$A$112,_xlfn.XLOOKUP('% Approved '!J$4,'Applications Received'!$B$4:$U$4,'Applications Received'!$B$62:$U$112))</f>
        <v>0.3751374331158836</v>
      </c>
      <c r="K66" s="79" cm="1">
        <f t="array" ref="K66">_xlfn.XLOOKUP('% Approved '!$A66,'Applications Approved'!$A$62:$A$112,_xlfn.XLOOKUP('% Approved '!K$4,'Applications Approved'!$B$4:$U$4,'Applications Approved'!$B$62:$U$112))/_xlfn.XLOOKUP('% Approved '!$A66,'Applications Approved'!$A$62:$A$112,_xlfn.XLOOKUP('% Approved '!K$4,'Applications Received'!$B$4:$U$4,'Applications Received'!$B$62:$U$112))</f>
        <v>0.35390647231795613</v>
      </c>
      <c r="L66" s="79" cm="1">
        <f t="array" ref="L66">_xlfn.XLOOKUP('% Approved '!$A66,'Applications Approved'!$A$62:$A$112,_xlfn.XLOOKUP('% Approved '!L$4,'Applications Approved'!$B$4:$U$4,'Applications Approved'!$B$62:$U$112))/_xlfn.XLOOKUP('% Approved '!$A66,'Applications Approved'!$A$62:$A$112,_xlfn.XLOOKUP('% Approved '!L$4,'Applications Received'!$B$4:$U$4,'Applications Received'!$B$62:$U$112))</f>
        <v>0.35342549923195082</v>
      </c>
      <c r="M66" s="79" cm="1">
        <f t="array" ref="M66">_xlfn.XLOOKUP('% Approved '!$A66,'Applications Approved'!$A$62:$A$112,_xlfn.XLOOKUP('% Approved '!M$4,'Applications Approved'!$B$4:$U$4,'Applications Approved'!$B$62:$U$112))/_xlfn.XLOOKUP('% Approved '!$A66,'Applications Approved'!$A$62:$A$112,_xlfn.XLOOKUP('% Approved '!M$4,'Applications Received'!$B$4:$U$4,'Applications Received'!$B$62:$U$112))</f>
        <v>0.38030006523157206</v>
      </c>
      <c r="N66" s="79" cm="1">
        <f t="array" ref="N66">_xlfn.XLOOKUP('% Approved '!$A66,'Applications Approved'!$A$62:$A$112,_xlfn.XLOOKUP('% Approved '!N$4,'Applications Approved'!$B$4:$U$4,'Applications Approved'!$B$62:$U$112))/_xlfn.XLOOKUP('% Approved '!$A66,'Applications Approved'!$A$62:$A$112,_xlfn.XLOOKUP('% Approved '!N$4,'Applications Received'!$B$4:$U$4,'Applications Received'!$B$62:$U$112))</f>
        <v>0.37383457147130678</v>
      </c>
      <c r="O66" s="79" cm="1">
        <f t="array" ref="O66">_xlfn.XLOOKUP('% Approved '!$A66,'Applications Approved'!$A$62:$A$112,_xlfn.XLOOKUP('% Approved '!O$4,'Applications Approved'!$B$4:$U$4,'Applications Approved'!$B$62:$U$112))/_xlfn.XLOOKUP('% Approved '!$A66,'Applications Approved'!$A$62:$A$112,_xlfn.XLOOKUP('% Approved '!O$4,'Applications Received'!$B$4:$U$4,'Applications Received'!$B$62:$U$112))</f>
        <v>0.4524114488398443</v>
      </c>
      <c r="P66" s="79" cm="1">
        <f t="array" ref="P66">_xlfn.XLOOKUP('% Approved '!$A66,'Applications Approved'!$A$62:$A$112,_xlfn.XLOOKUP('% Approved '!P$4,'Applications Approved'!$B$4:$U$4,'Applications Approved'!$B$62:$U$112))/_xlfn.XLOOKUP('% Approved '!$A66,'Applications Approved'!$A$62:$A$112,_xlfn.XLOOKUP('% Approved '!P$4,'Applications Received'!$B$4:$U$4,'Applications Received'!$B$62:$U$112))</f>
        <v>0.42712414512576791</v>
      </c>
      <c r="Q66" s="79" cm="1">
        <f t="array" ref="Q66">_xlfn.XLOOKUP('% Approved '!$A66,'Applications Approved'!$A$62:$A$112,_xlfn.XLOOKUP('% Approved '!Q$4,'Applications Approved'!$B$4:$U$4,'Applications Approved'!$B$62:$U$112))/_xlfn.XLOOKUP('% Approved '!$A66,'Applications Approved'!$A$62:$A$112,_xlfn.XLOOKUP('% Approved '!Q$4,'Applications Received'!$B$4:$U$4,'Applications Received'!$B$62:$U$112))</f>
        <v>0.48287172011661805</v>
      </c>
      <c r="R66" s="79" cm="1">
        <f t="array" ref="R66">_xlfn.XLOOKUP('% Approved '!$A66,'Applications Approved'!$A$62:$A$112,_xlfn.XLOOKUP('% Approved '!R$4,'Applications Approved'!$B$4:$U$4,'Applications Approved'!$B$62:$U$112))/_xlfn.XLOOKUP('% Approved '!$A66,'Applications Approved'!$A$62:$A$112,_xlfn.XLOOKUP('% Approved '!R$4,'Applications Received'!$B$4:$U$4,'Applications Received'!$B$62:$U$112))</f>
        <v>0.46734359299804323</v>
      </c>
      <c r="S66" s="79" cm="1">
        <f t="array" ref="S66">_xlfn.XLOOKUP('% Approved '!$A66,'Applications Approved'!$A$62:$A$112,_xlfn.XLOOKUP('% Approved '!S$4,'Applications Approved'!$B$4:$U$4,'Applications Approved'!$B$62:$U$112))/_xlfn.XLOOKUP('% Approved '!$A66,'Applications Approved'!$A$62:$A$112,_xlfn.XLOOKUP('% Approved '!S$4,'Applications Received'!$B$4:$U$4,'Applications Received'!$B$62:$U$112))</f>
        <v>0.4534828621070921</v>
      </c>
      <c r="T66" s="79" cm="1">
        <f t="array" ref="T66">_xlfn.XLOOKUP('% Approved '!$A66,'Applications Approved'!$A$62:$A$112,_xlfn.XLOOKUP('% Approved '!T$4,'Applications Approved'!$B$4:$U$4,'Applications Approved'!$B$62:$U$112))/_xlfn.XLOOKUP('% Approved '!$A66,'Applications Approved'!$A$62:$A$112,_xlfn.XLOOKUP('% Approved '!T$4,'Applications Received'!$B$4:$U$4,'Applications Received'!$B$62:$U$112))</f>
        <v>0.51064699096327626</v>
      </c>
      <c r="U66" s="79" cm="1">
        <f t="array" ref="U66">_xlfn.XLOOKUP('% Approved '!$A66,'Applications Approved'!$A$62:$A$112,_xlfn.XLOOKUP('% Approved '!U$4,'Applications Approved'!$B$4:$U$4,'Applications Approved'!$B$62:$U$112))/_xlfn.XLOOKUP('% Approved '!$A66,'Applications Approved'!$A$62:$A$112,_xlfn.XLOOKUP('% Approved '!U$4,'Applications Received'!$B$4:$U$4,'Applications Received'!$B$62:$U$112))</f>
        <v>0.52610005208687183</v>
      </c>
      <c r="V66" s="79" t="e" cm="1">
        <f t="array" ref="V66">_xlfn.XLOOKUP('% Approved '!$A66,'Applications Approved'!$A$62:$A$112,_xlfn.XLOOKUP('% Approved '!V$4,'Applications Approved'!$B$4:$V$4,'Applications Approved'!$B$62:$V$112))/_xlfn.XLOOKUP('% Approved '!$A66,'Applications Approved'!$A$62:$A$112,_xlfn.XLOOKUP('% Approved '!V$4,'Applications Received'!$B$4:$W$4,'Applications Received'!$B$62:$V$112))</f>
        <v>#VALUE!</v>
      </c>
      <c r="W66" s="79">
        <f t="shared" si="3"/>
        <v>-0.24105865017623138</v>
      </c>
      <c r="X66" s="81">
        <f t="shared" si="4"/>
        <v>-0.10057978075064154</v>
      </c>
      <c r="Y66" s="81">
        <f t="shared" si="5"/>
        <v>0.48857412164705138</v>
      </c>
    </row>
    <row r="67" spans="1:25" s="30" customFormat="1">
      <c r="A67" s="32" t="s">
        <v>15</v>
      </c>
      <c r="B67" s="79" cm="1">
        <f t="array" ref="B67">_xlfn.XLOOKUP('% Approved '!$A67,'Applications Approved'!$A$62:$A$112,_xlfn.XLOOKUP('% Approved '!B$4,'Applications Approved'!$B$4:$U$4,'Applications Approved'!$B$62:$U$112))/_xlfn.XLOOKUP('% Approved '!$A67,'Applications Approved'!$A$62:$A$112,_xlfn.XLOOKUP('% Approved '!B$4,'Applications Received'!$B$4:$U$4,'Applications Received'!$B$62:$U$112))</f>
        <v>0.65043382832058716</v>
      </c>
      <c r="C67" s="79" cm="1">
        <f t="array" ref="C67">_xlfn.XLOOKUP('% Approved '!$A67,'Applications Approved'!$A$62:$A$112,_xlfn.XLOOKUP('% Approved '!C$4,'Applications Approved'!$B$4:$U$4,'Applications Approved'!$B$62:$U$112))/_xlfn.XLOOKUP('% Approved '!$A67,'Applications Approved'!$A$62:$A$112,_xlfn.XLOOKUP('% Approved '!C$4,'Applications Received'!$B$4:$U$4,'Applications Received'!$B$62:$U$112))</f>
        <v>0.64781928757602092</v>
      </c>
      <c r="D67" s="79" cm="1">
        <f t="array" ref="D67">_xlfn.XLOOKUP('% Approved '!$A67,'Applications Approved'!$A$62:$A$112,_xlfn.XLOOKUP('% Approved '!D$4,'Applications Approved'!$B$4:$U$4,'Applications Approved'!$B$62:$U$112))/_xlfn.XLOOKUP('% Approved '!$A67,'Applications Approved'!$A$62:$A$112,_xlfn.XLOOKUP('% Approved '!D$4,'Applications Received'!$B$4:$U$4,'Applications Received'!$B$62:$U$112))</f>
        <v>0.62843636363636368</v>
      </c>
      <c r="E67" s="79" cm="1">
        <f t="array" ref="E67">_xlfn.XLOOKUP('% Approved '!$A67,'Applications Approved'!$A$62:$A$112,_xlfn.XLOOKUP('% Approved '!E$4,'Applications Approved'!$B$4:$U$4,'Applications Approved'!$B$62:$U$112))/_xlfn.XLOOKUP('% Approved '!$A67,'Applications Approved'!$A$62:$A$112,_xlfn.XLOOKUP('% Approved '!E$4,'Applications Received'!$B$4:$U$4,'Applications Received'!$B$62:$U$112))</f>
        <v>0.62811328613077888</v>
      </c>
      <c r="F67" s="79" cm="1">
        <f t="array" ref="F67">_xlfn.XLOOKUP('% Approved '!$A67,'Applications Approved'!$A$62:$A$112,_xlfn.XLOOKUP('% Approved '!F$4,'Applications Approved'!$B$4:$U$4,'Applications Approved'!$B$62:$U$112))/_xlfn.XLOOKUP('% Approved '!$A67,'Applications Approved'!$A$62:$A$112,_xlfn.XLOOKUP('% Approved '!F$4,'Applications Received'!$B$4:$U$4,'Applications Received'!$B$62:$U$112))</f>
        <v>0.67559062742060427</v>
      </c>
      <c r="G67" s="79" cm="1">
        <f t="array" ref="G67">_xlfn.XLOOKUP('% Approved '!$A67,'Applications Approved'!$A$62:$A$112,_xlfn.XLOOKUP('% Approved '!G$4,'Applications Approved'!$B$4:$U$4,'Applications Approved'!$B$62:$U$112))/_xlfn.XLOOKUP('% Approved '!$A67,'Applications Approved'!$A$62:$A$112,_xlfn.XLOOKUP('% Approved '!G$4,'Applications Received'!$B$4:$U$4,'Applications Received'!$B$62:$U$112))</f>
        <v>0.63482765298218435</v>
      </c>
      <c r="H67" s="79" cm="1">
        <f t="array" ref="H67">_xlfn.XLOOKUP('% Approved '!$A67,'Applications Approved'!$A$62:$A$112,_xlfn.XLOOKUP('% Approved '!H$4,'Applications Approved'!$B$4:$U$4,'Applications Approved'!$B$62:$U$112))/_xlfn.XLOOKUP('% Approved '!$A67,'Applications Approved'!$A$62:$A$112,_xlfn.XLOOKUP('% Approved '!H$4,'Applications Received'!$B$4:$U$4,'Applications Received'!$B$62:$U$112))</f>
        <v>0.61062296376740044</v>
      </c>
      <c r="I67" s="79" cm="1">
        <f t="array" ref="I67">_xlfn.XLOOKUP('% Approved '!$A67,'Applications Approved'!$A$62:$A$112,_xlfn.XLOOKUP('% Approved '!I$4,'Applications Approved'!$B$4:$U$4,'Applications Approved'!$B$62:$U$112))/_xlfn.XLOOKUP('% Approved '!$A67,'Applications Approved'!$A$62:$A$112,_xlfn.XLOOKUP('% Approved '!I$4,'Applications Received'!$B$4:$U$4,'Applications Received'!$B$62:$U$112))</f>
        <v>0.60523514611960527</v>
      </c>
      <c r="J67" s="79" cm="1">
        <f t="array" ref="J67">_xlfn.XLOOKUP('% Approved '!$A67,'Applications Approved'!$A$62:$A$112,_xlfn.XLOOKUP('% Approved '!J$4,'Applications Approved'!$B$4:$U$4,'Applications Approved'!$B$62:$U$112))/_xlfn.XLOOKUP('% Approved '!$A67,'Applications Approved'!$A$62:$A$112,_xlfn.XLOOKUP('% Approved '!J$4,'Applications Received'!$B$4:$U$4,'Applications Received'!$B$62:$U$112))</f>
        <v>0.55405163461882767</v>
      </c>
      <c r="K67" s="79" cm="1">
        <f t="array" ref="K67">_xlfn.XLOOKUP('% Approved '!$A67,'Applications Approved'!$A$62:$A$112,_xlfn.XLOOKUP('% Approved '!K$4,'Applications Approved'!$B$4:$U$4,'Applications Approved'!$B$62:$U$112))/_xlfn.XLOOKUP('% Approved '!$A67,'Applications Approved'!$A$62:$A$112,_xlfn.XLOOKUP('% Approved '!K$4,'Applications Received'!$B$4:$U$4,'Applications Received'!$B$62:$U$112))</f>
        <v>0.5346308146281622</v>
      </c>
      <c r="L67" s="79" cm="1">
        <f t="array" ref="L67">_xlfn.XLOOKUP('% Approved '!$A67,'Applications Approved'!$A$62:$A$112,_xlfn.XLOOKUP('% Approved '!L$4,'Applications Approved'!$B$4:$U$4,'Applications Approved'!$B$62:$U$112))/_xlfn.XLOOKUP('% Approved '!$A67,'Applications Approved'!$A$62:$A$112,_xlfn.XLOOKUP('% Approved '!L$4,'Applications Received'!$B$4:$U$4,'Applications Received'!$B$62:$U$112))</f>
        <v>0.50795827619166356</v>
      </c>
      <c r="M67" s="79" cm="1">
        <f t="array" ref="M67">_xlfn.XLOOKUP('% Approved '!$A67,'Applications Approved'!$A$62:$A$112,_xlfn.XLOOKUP('% Approved '!M$4,'Applications Approved'!$B$4:$U$4,'Applications Approved'!$B$62:$U$112))/_xlfn.XLOOKUP('% Approved '!$A67,'Applications Approved'!$A$62:$A$112,_xlfn.XLOOKUP('% Approved '!M$4,'Applications Received'!$B$4:$U$4,'Applications Received'!$B$62:$U$112))</f>
        <v>0.49617953979827972</v>
      </c>
      <c r="N67" s="79" cm="1">
        <f t="array" ref="N67">_xlfn.XLOOKUP('% Approved '!$A67,'Applications Approved'!$A$62:$A$112,_xlfn.XLOOKUP('% Approved '!N$4,'Applications Approved'!$B$4:$U$4,'Applications Approved'!$B$62:$U$112))/_xlfn.XLOOKUP('% Approved '!$A67,'Applications Approved'!$A$62:$A$112,_xlfn.XLOOKUP('% Approved '!N$4,'Applications Received'!$B$4:$U$4,'Applications Received'!$B$62:$U$112))</f>
        <v>0.48303110583291459</v>
      </c>
      <c r="O67" s="79" cm="1">
        <f t="array" ref="O67">_xlfn.XLOOKUP('% Approved '!$A67,'Applications Approved'!$A$62:$A$112,_xlfn.XLOOKUP('% Approved '!O$4,'Applications Approved'!$B$4:$U$4,'Applications Approved'!$B$62:$U$112))/_xlfn.XLOOKUP('% Approved '!$A67,'Applications Approved'!$A$62:$A$112,_xlfn.XLOOKUP('% Approved '!O$4,'Applications Received'!$B$4:$U$4,'Applications Received'!$B$62:$U$112))</f>
        <v>0.48758189107265087</v>
      </c>
      <c r="P67" s="79" cm="1">
        <f t="array" ref="P67">_xlfn.XLOOKUP('% Approved '!$A67,'Applications Approved'!$A$62:$A$112,_xlfn.XLOOKUP('% Approved '!P$4,'Applications Approved'!$B$4:$U$4,'Applications Approved'!$B$62:$U$112))/_xlfn.XLOOKUP('% Approved '!$A67,'Applications Approved'!$A$62:$A$112,_xlfn.XLOOKUP('% Approved '!P$4,'Applications Received'!$B$4:$U$4,'Applications Received'!$B$62:$U$112))</f>
        <v>0.52632091077162602</v>
      </c>
      <c r="Q67" s="79" cm="1">
        <f t="array" ref="Q67">_xlfn.XLOOKUP('% Approved '!$A67,'Applications Approved'!$A$62:$A$112,_xlfn.XLOOKUP('% Approved '!Q$4,'Applications Approved'!$B$4:$U$4,'Applications Approved'!$B$62:$U$112))/_xlfn.XLOOKUP('% Approved '!$A67,'Applications Approved'!$A$62:$A$112,_xlfn.XLOOKUP('% Approved '!Q$4,'Applications Received'!$B$4:$U$4,'Applications Received'!$B$62:$U$112))</f>
        <v>0.49822539992798726</v>
      </c>
      <c r="R67" s="79" cm="1">
        <f t="array" ref="R67">_xlfn.XLOOKUP('% Approved '!$A67,'Applications Approved'!$A$62:$A$112,_xlfn.XLOOKUP('% Approved '!R$4,'Applications Approved'!$B$4:$U$4,'Applications Approved'!$B$62:$U$112))/_xlfn.XLOOKUP('% Approved '!$A67,'Applications Approved'!$A$62:$A$112,_xlfn.XLOOKUP('% Approved '!R$4,'Applications Received'!$B$4:$U$4,'Applications Received'!$B$62:$U$112))</f>
        <v>0.48184332882114056</v>
      </c>
      <c r="S67" s="79" cm="1">
        <f t="array" ref="S67">_xlfn.XLOOKUP('% Approved '!$A67,'Applications Approved'!$A$62:$A$112,_xlfn.XLOOKUP('% Approved '!S$4,'Applications Approved'!$B$4:$U$4,'Applications Approved'!$B$62:$U$112))/_xlfn.XLOOKUP('% Approved '!$A67,'Applications Approved'!$A$62:$A$112,_xlfn.XLOOKUP('% Approved '!S$4,'Applications Received'!$B$4:$U$4,'Applications Received'!$B$62:$U$112))</f>
        <v>0.50744612509490161</v>
      </c>
      <c r="T67" s="79" cm="1">
        <f t="array" ref="T67">_xlfn.XLOOKUP('% Approved '!$A67,'Applications Approved'!$A$62:$A$112,_xlfn.XLOOKUP('% Approved '!T$4,'Applications Approved'!$B$4:$U$4,'Applications Approved'!$B$62:$U$112))/_xlfn.XLOOKUP('% Approved '!$A67,'Applications Approved'!$A$62:$A$112,_xlfn.XLOOKUP('% Approved '!T$4,'Applications Received'!$B$4:$U$4,'Applications Received'!$B$62:$U$112))</f>
        <v>0.37329434697855751</v>
      </c>
      <c r="U67" s="79" cm="1">
        <f t="array" ref="U67">_xlfn.XLOOKUP('% Approved '!$A67,'Applications Approved'!$A$62:$A$112,_xlfn.XLOOKUP('% Approved '!U$4,'Applications Approved'!$B$4:$U$4,'Applications Approved'!$B$62:$U$112))/_xlfn.XLOOKUP('% Approved '!$A67,'Applications Approved'!$A$62:$A$112,_xlfn.XLOOKUP('% Approved '!U$4,'Applications Received'!$B$4:$U$4,'Applications Received'!$B$62:$U$112))</f>
        <v>0.36396497301700442</v>
      </c>
      <c r="V67" s="79" t="e" cm="1">
        <f t="array" ref="V67">_xlfn.XLOOKUP('% Approved '!$A67,'Applications Approved'!$A$62:$A$112,_xlfn.XLOOKUP('% Approved '!V$4,'Applications Approved'!$B$4:$V$4,'Applications Approved'!$B$62:$V$112))/_xlfn.XLOOKUP('% Approved '!$A67,'Applications Approved'!$A$62:$A$112,_xlfn.XLOOKUP('% Approved '!V$4,'Applications Received'!$B$4:$W$4,'Applications Received'!$B$62:$V$112))</f>
        <v>#VALUE!</v>
      </c>
      <c r="W67" s="79">
        <f t="shared" si="3"/>
        <v>-0.44042736221644885</v>
      </c>
      <c r="X67" s="81">
        <f t="shared" si="4"/>
        <v>-0.40394483238654189</v>
      </c>
      <c r="Y67" s="81">
        <f t="shared" si="5"/>
        <v>-0.28347466696325146</v>
      </c>
    </row>
    <row r="68" spans="1:25" s="30" customFormat="1">
      <c r="A68" s="32" t="s">
        <v>16</v>
      </c>
      <c r="B68" s="79" cm="1">
        <f t="array" ref="B68">_xlfn.XLOOKUP('% Approved '!$A68,'Applications Approved'!$A$62:$A$112,_xlfn.XLOOKUP('% Approved '!B$4,'Applications Approved'!$B$4:$U$4,'Applications Approved'!$B$62:$U$112))/_xlfn.XLOOKUP('% Approved '!$A68,'Applications Approved'!$A$62:$A$112,_xlfn.XLOOKUP('% Approved '!B$4,'Applications Received'!$B$4:$U$4,'Applications Received'!$B$62:$U$112))</f>
        <v>0.57705980761187792</v>
      </c>
      <c r="C68" s="79" cm="1">
        <f t="array" ref="C68">_xlfn.XLOOKUP('% Approved '!$A68,'Applications Approved'!$A$62:$A$112,_xlfn.XLOOKUP('% Approved '!C$4,'Applications Approved'!$B$4:$U$4,'Applications Approved'!$B$62:$U$112))/_xlfn.XLOOKUP('% Approved '!$A68,'Applications Approved'!$A$62:$A$112,_xlfn.XLOOKUP('% Approved '!C$4,'Applications Received'!$B$4:$U$4,'Applications Received'!$B$62:$U$112))</f>
        <v>0.54585194336215914</v>
      </c>
      <c r="D68" s="79" cm="1">
        <f t="array" ref="D68">_xlfn.XLOOKUP('% Approved '!$A68,'Applications Approved'!$A$62:$A$112,_xlfn.XLOOKUP('% Approved '!D$4,'Applications Approved'!$B$4:$U$4,'Applications Approved'!$B$62:$U$112))/_xlfn.XLOOKUP('% Approved '!$A68,'Applications Approved'!$A$62:$A$112,_xlfn.XLOOKUP('% Approved '!D$4,'Applications Received'!$B$4:$U$4,'Applications Received'!$B$62:$U$112))</f>
        <v>0.59119619084637054</v>
      </c>
      <c r="E68" s="79" cm="1">
        <f t="array" ref="E68">_xlfn.XLOOKUP('% Approved '!$A68,'Applications Approved'!$A$62:$A$112,_xlfn.XLOOKUP('% Approved '!E$4,'Applications Approved'!$B$4:$U$4,'Applications Approved'!$B$62:$U$112))/_xlfn.XLOOKUP('% Approved '!$A68,'Applications Approved'!$A$62:$A$112,_xlfn.XLOOKUP('% Approved '!E$4,'Applications Received'!$B$4:$U$4,'Applications Received'!$B$62:$U$112))</f>
        <v>0.63962897177817246</v>
      </c>
      <c r="F68" s="79" cm="1">
        <f t="array" ref="F68">_xlfn.XLOOKUP('% Approved '!$A68,'Applications Approved'!$A$62:$A$112,_xlfn.XLOOKUP('% Approved '!F$4,'Applications Approved'!$B$4:$U$4,'Applications Approved'!$B$62:$U$112))/_xlfn.XLOOKUP('% Approved '!$A68,'Applications Approved'!$A$62:$A$112,_xlfn.XLOOKUP('% Approved '!F$4,'Applications Received'!$B$4:$U$4,'Applications Received'!$B$62:$U$112))</f>
        <v>0.55702494009052994</v>
      </c>
      <c r="G68" s="79" cm="1">
        <f t="array" ref="G68">_xlfn.XLOOKUP('% Approved '!$A68,'Applications Approved'!$A$62:$A$112,_xlfn.XLOOKUP('% Approved '!G$4,'Applications Approved'!$B$4:$U$4,'Applications Approved'!$B$62:$U$112))/_xlfn.XLOOKUP('% Approved '!$A68,'Applications Approved'!$A$62:$A$112,_xlfn.XLOOKUP('% Approved '!G$4,'Applications Received'!$B$4:$U$4,'Applications Received'!$B$62:$U$112))</f>
        <v>0.66175556936185331</v>
      </c>
      <c r="H68" s="79" cm="1">
        <f t="array" ref="H68">_xlfn.XLOOKUP('% Approved '!$A68,'Applications Approved'!$A$62:$A$112,_xlfn.XLOOKUP('% Approved '!H$4,'Applications Approved'!$B$4:$U$4,'Applications Approved'!$B$62:$U$112))/_xlfn.XLOOKUP('% Approved '!$A68,'Applications Approved'!$A$62:$A$112,_xlfn.XLOOKUP('% Approved '!H$4,'Applications Received'!$B$4:$U$4,'Applications Received'!$B$62:$U$112))</f>
        <v>0.65402690001620478</v>
      </c>
      <c r="I68" s="79" cm="1">
        <f t="array" ref="I68">_xlfn.XLOOKUP('% Approved '!$A68,'Applications Approved'!$A$62:$A$112,_xlfn.XLOOKUP('% Approved '!I$4,'Applications Approved'!$B$4:$U$4,'Applications Approved'!$B$62:$U$112))/_xlfn.XLOOKUP('% Approved '!$A68,'Applications Approved'!$A$62:$A$112,_xlfn.XLOOKUP('% Approved '!I$4,'Applications Received'!$B$4:$U$4,'Applications Received'!$B$62:$U$112))</f>
        <v>0.59534056886227549</v>
      </c>
      <c r="J68" s="79" cm="1">
        <f t="array" ref="J68">_xlfn.XLOOKUP('% Approved '!$A68,'Applications Approved'!$A$62:$A$112,_xlfn.XLOOKUP('% Approved '!J$4,'Applications Approved'!$B$4:$U$4,'Applications Approved'!$B$62:$U$112))/_xlfn.XLOOKUP('% Approved '!$A68,'Applications Approved'!$A$62:$A$112,_xlfn.XLOOKUP('% Approved '!J$4,'Applications Received'!$B$4:$U$4,'Applications Received'!$B$62:$U$112))</f>
        <v>0.4251455978074683</v>
      </c>
      <c r="K68" s="79" cm="1">
        <f t="array" ref="K68">_xlfn.XLOOKUP('% Approved '!$A68,'Applications Approved'!$A$62:$A$112,_xlfn.XLOOKUP('% Approved '!K$4,'Applications Approved'!$B$4:$U$4,'Applications Approved'!$B$62:$U$112))/_xlfn.XLOOKUP('% Approved '!$A68,'Applications Approved'!$A$62:$A$112,_xlfn.XLOOKUP('% Approved '!K$4,'Applications Received'!$B$4:$U$4,'Applications Received'!$B$62:$U$112))</f>
        <v>0.44386806303220128</v>
      </c>
      <c r="L68" s="79" cm="1">
        <f t="array" ref="L68">_xlfn.XLOOKUP('% Approved '!$A68,'Applications Approved'!$A$62:$A$112,_xlfn.XLOOKUP('% Approved '!L$4,'Applications Approved'!$B$4:$U$4,'Applications Approved'!$B$62:$U$112))/_xlfn.XLOOKUP('% Approved '!$A68,'Applications Approved'!$A$62:$A$112,_xlfn.XLOOKUP('% Approved '!L$4,'Applications Received'!$B$4:$U$4,'Applications Received'!$B$62:$U$112))</f>
        <v>0.42289335088874264</v>
      </c>
      <c r="M68" s="79" cm="1">
        <f t="array" ref="M68">_xlfn.XLOOKUP('% Approved '!$A68,'Applications Approved'!$A$62:$A$112,_xlfn.XLOOKUP('% Approved '!M$4,'Applications Approved'!$B$4:$U$4,'Applications Approved'!$B$62:$U$112))/_xlfn.XLOOKUP('% Approved '!$A68,'Applications Approved'!$A$62:$A$112,_xlfn.XLOOKUP('% Approved '!M$4,'Applications Received'!$B$4:$U$4,'Applications Received'!$B$62:$U$112))</f>
        <v>0.42781341569652331</v>
      </c>
      <c r="N68" s="79" cm="1">
        <f t="array" ref="N68">_xlfn.XLOOKUP('% Approved '!$A68,'Applications Approved'!$A$62:$A$112,_xlfn.XLOOKUP('% Approved '!N$4,'Applications Approved'!$B$4:$U$4,'Applications Approved'!$B$62:$U$112))/_xlfn.XLOOKUP('% Approved '!$A68,'Applications Approved'!$A$62:$A$112,_xlfn.XLOOKUP('% Approved '!N$4,'Applications Received'!$B$4:$U$4,'Applications Received'!$B$62:$U$112))</f>
        <v>0.37936927139972038</v>
      </c>
      <c r="O68" s="79" cm="1">
        <f t="array" ref="O68">_xlfn.XLOOKUP('% Approved '!$A68,'Applications Approved'!$A$62:$A$112,_xlfn.XLOOKUP('% Approved '!O$4,'Applications Approved'!$B$4:$U$4,'Applications Approved'!$B$62:$U$112))/_xlfn.XLOOKUP('% Approved '!$A68,'Applications Approved'!$A$62:$A$112,_xlfn.XLOOKUP('% Approved '!O$4,'Applications Received'!$B$4:$U$4,'Applications Received'!$B$62:$U$112))</f>
        <v>0.37877723120168655</v>
      </c>
      <c r="P68" s="79" cm="1">
        <f t="array" ref="P68">_xlfn.XLOOKUP('% Approved '!$A68,'Applications Approved'!$A$62:$A$112,_xlfn.XLOOKUP('% Approved '!P$4,'Applications Approved'!$B$4:$U$4,'Applications Approved'!$B$62:$U$112))/_xlfn.XLOOKUP('% Approved '!$A68,'Applications Approved'!$A$62:$A$112,_xlfn.XLOOKUP('% Approved '!P$4,'Applications Received'!$B$4:$U$4,'Applications Received'!$B$62:$U$112))</f>
        <v>0.37504080078337504</v>
      </c>
      <c r="Q68" s="79" cm="1">
        <f t="array" ref="Q68">_xlfn.XLOOKUP('% Approved '!$A68,'Applications Approved'!$A$62:$A$112,_xlfn.XLOOKUP('% Approved '!Q$4,'Applications Approved'!$B$4:$U$4,'Applications Approved'!$B$62:$U$112))/_xlfn.XLOOKUP('% Approved '!$A68,'Applications Approved'!$A$62:$A$112,_xlfn.XLOOKUP('% Approved '!Q$4,'Applications Received'!$B$4:$U$4,'Applications Received'!$B$62:$U$112))</f>
        <v>0.35988915829580881</v>
      </c>
      <c r="R68" s="79" cm="1">
        <f t="array" ref="R68">_xlfn.XLOOKUP('% Approved '!$A68,'Applications Approved'!$A$62:$A$112,_xlfn.XLOOKUP('% Approved '!R$4,'Applications Approved'!$B$4:$U$4,'Applications Approved'!$B$62:$U$112))/_xlfn.XLOOKUP('% Approved '!$A68,'Applications Approved'!$A$62:$A$112,_xlfn.XLOOKUP('% Approved '!R$4,'Applications Received'!$B$4:$U$4,'Applications Received'!$B$62:$U$112))</f>
        <v>0.38787683379010157</v>
      </c>
      <c r="S68" s="79" cm="1">
        <f t="array" ref="S68">_xlfn.XLOOKUP('% Approved '!$A68,'Applications Approved'!$A$62:$A$112,_xlfn.XLOOKUP('% Approved '!S$4,'Applications Approved'!$B$4:$U$4,'Applications Approved'!$B$62:$U$112))/_xlfn.XLOOKUP('% Approved '!$A68,'Applications Approved'!$A$62:$A$112,_xlfn.XLOOKUP('% Approved '!S$4,'Applications Received'!$B$4:$U$4,'Applications Received'!$B$62:$U$112))</f>
        <v>0.32977950084807367</v>
      </c>
      <c r="T68" s="79" cm="1">
        <f t="array" ref="T68">_xlfn.XLOOKUP('% Approved '!$A68,'Applications Approved'!$A$62:$A$112,_xlfn.XLOOKUP('% Approved '!T$4,'Applications Approved'!$B$4:$U$4,'Applications Approved'!$B$62:$U$112))/_xlfn.XLOOKUP('% Approved '!$A68,'Applications Approved'!$A$62:$A$112,_xlfn.XLOOKUP('% Approved '!T$4,'Applications Received'!$B$4:$U$4,'Applications Received'!$B$62:$U$112))</f>
        <v>0.30010834236186346</v>
      </c>
      <c r="U68" s="79" cm="1">
        <f t="array" ref="U68">_xlfn.XLOOKUP('% Approved '!$A68,'Applications Approved'!$A$62:$A$112,_xlfn.XLOOKUP('% Approved '!U$4,'Applications Approved'!$B$4:$U$4,'Applications Approved'!$B$62:$U$112))/_xlfn.XLOOKUP('% Approved '!$A68,'Applications Approved'!$A$62:$A$112,_xlfn.XLOOKUP('% Approved '!U$4,'Applications Received'!$B$4:$U$4,'Applications Received'!$B$62:$U$112))</f>
        <v>0.29812770043206915</v>
      </c>
      <c r="V68" s="79" t="e" cm="1">
        <f t="array" ref="V68">_xlfn.XLOOKUP('% Approved '!$A68,'Applications Approved'!$A$62:$A$112,_xlfn.XLOOKUP('% Approved '!V$4,'Applications Approved'!$B$4:$V$4,'Applications Approved'!$B$62:$V$112))/_xlfn.XLOOKUP('% Approved '!$A68,'Applications Approved'!$A$62:$A$112,_xlfn.XLOOKUP('% Approved '!V$4,'Applications Received'!$B$4:$W$4,'Applications Received'!$B$62:$V$112))</f>
        <v>#VALUE!</v>
      </c>
      <c r="W68" s="79">
        <f t="shared" si="3"/>
        <v>-0.48336776101969392</v>
      </c>
      <c r="X68" s="81">
        <f t="shared" si="4"/>
        <v>-0.54416599619269101</v>
      </c>
      <c r="Y68" s="81">
        <f t="shared" si="5"/>
        <v>-0.29502864065956336</v>
      </c>
    </row>
    <row r="69" spans="1:25" s="30" customFormat="1">
      <c r="A69" s="32" t="s">
        <v>17</v>
      </c>
      <c r="B69" s="79" cm="1">
        <f t="array" ref="B69">_xlfn.XLOOKUP('% Approved '!$A69,'Applications Approved'!$A$62:$A$112,_xlfn.XLOOKUP('% Approved '!B$4,'Applications Approved'!$B$4:$U$4,'Applications Approved'!$B$62:$U$112))/_xlfn.XLOOKUP('% Approved '!$A69,'Applications Approved'!$A$62:$A$112,_xlfn.XLOOKUP('% Approved '!B$4,'Applications Received'!$B$4:$U$4,'Applications Received'!$B$62:$U$112))</f>
        <v>0.70000000000000007</v>
      </c>
      <c r="C69" s="79" cm="1">
        <f t="array" ref="C69">_xlfn.XLOOKUP('% Approved '!$A69,'Applications Approved'!$A$62:$A$112,_xlfn.XLOOKUP('% Approved '!C$4,'Applications Approved'!$B$4:$U$4,'Applications Approved'!$B$62:$U$112))/_xlfn.XLOOKUP('% Approved '!$A69,'Applications Approved'!$A$62:$A$112,_xlfn.XLOOKUP('% Approved '!C$4,'Applications Received'!$B$4:$U$4,'Applications Received'!$B$62:$U$112))</f>
        <v>0.73997412677878394</v>
      </c>
      <c r="D69" s="79" cm="1">
        <f t="array" ref="D69">_xlfn.XLOOKUP('% Approved '!$A69,'Applications Approved'!$A$62:$A$112,_xlfn.XLOOKUP('% Approved '!D$4,'Applications Approved'!$B$4:$U$4,'Applications Approved'!$B$62:$U$112))/_xlfn.XLOOKUP('% Approved '!$A69,'Applications Approved'!$A$62:$A$112,_xlfn.XLOOKUP('% Approved '!D$4,'Applications Received'!$B$4:$U$4,'Applications Received'!$B$62:$U$112))</f>
        <v>0.71168713051386989</v>
      </c>
      <c r="E69" s="79" cm="1">
        <f t="array" ref="E69">_xlfn.XLOOKUP('% Approved '!$A69,'Applications Approved'!$A$62:$A$112,_xlfn.XLOOKUP('% Approved '!E$4,'Applications Approved'!$B$4:$U$4,'Applications Approved'!$B$62:$U$112))/_xlfn.XLOOKUP('% Approved '!$A69,'Applications Approved'!$A$62:$A$112,_xlfn.XLOOKUP('% Approved '!E$4,'Applications Received'!$B$4:$U$4,'Applications Received'!$B$62:$U$112))</f>
        <v>0.73363896848137522</v>
      </c>
      <c r="F69" s="79" cm="1">
        <f t="array" ref="F69">_xlfn.XLOOKUP('% Approved '!$A69,'Applications Approved'!$A$62:$A$112,_xlfn.XLOOKUP('% Approved '!F$4,'Applications Approved'!$B$4:$U$4,'Applications Approved'!$B$62:$U$112))/_xlfn.XLOOKUP('% Approved '!$A69,'Applications Approved'!$A$62:$A$112,_xlfn.XLOOKUP('% Approved '!F$4,'Applications Received'!$B$4:$U$4,'Applications Received'!$B$62:$U$112))</f>
        <v>0.73034883720930233</v>
      </c>
      <c r="G69" s="79" cm="1">
        <f t="array" ref="G69">_xlfn.XLOOKUP('% Approved '!$A69,'Applications Approved'!$A$62:$A$112,_xlfn.XLOOKUP('% Approved '!G$4,'Applications Approved'!$B$4:$U$4,'Applications Approved'!$B$62:$U$112))/_xlfn.XLOOKUP('% Approved '!$A69,'Applications Approved'!$A$62:$A$112,_xlfn.XLOOKUP('% Approved '!G$4,'Applications Received'!$B$4:$U$4,'Applications Received'!$B$62:$U$112))</f>
        <v>0.69430232558139537</v>
      </c>
      <c r="H69" s="79" cm="1">
        <f t="array" ref="H69">_xlfn.XLOOKUP('% Approved '!$A69,'Applications Approved'!$A$62:$A$112,_xlfn.XLOOKUP('% Approved '!H$4,'Applications Approved'!$B$4:$U$4,'Applications Approved'!$B$62:$U$112))/_xlfn.XLOOKUP('% Approved '!$A69,'Applications Approved'!$A$62:$A$112,_xlfn.XLOOKUP('% Approved '!H$4,'Applications Received'!$B$4:$U$4,'Applications Received'!$B$62:$U$112))</f>
        <v>0.63535404992358635</v>
      </c>
      <c r="I69" s="79" cm="1">
        <f t="array" ref="I69">_xlfn.XLOOKUP('% Approved '!$A69,'Applications Approved'!$A$62:$A$112,_xlfn.XLOOKUP('% Approved '!I$4,'Applications Approved'!$B$4:$U$4,'Applications Approved'!$B$62:$U$112))/_xlfn.XLOOKUP('% Approved '!$A69,'Applications Approved'!$A$62:$A$112,_xlfn.XLOOKUP('% Approved '!I$4,'Applications Received'!$B$4:$U$4,'Applications Received'!$B$62:$U$112))</f>
        <v>0.68087060985089387</v>
      </c>
      <c r="J69" s="79" cm="1">
        <f t="array" ref="J69">_xlfn.XLOOKUP('% Approved '!$A69,'Applications Approved'!$A$62:$A$112,_xlfn.XLOOKUP('% Approved '!J$4,'Applications Approved'!$B$4:$U$4,'Applications Approved'!$B$62:$U$112))/_xlfn.XLOOKUP('% Approved '!$A69,'Applications Approved'!$A$62:$A$112,_xlfn.XLOOKUP('% Approved '!J$4,'Applications Received'!$B$4:$U$4,'Applications Received'!$B$62:$U$112))</f>
        <v>0.63990757304710788</v>
      </c>
      <c r="K69" s="79" cm="1">
        <f t="array" ref="K69">_xlfn.XLOOKUP('% Approved '!$A69,'Applications Approved'!$A$62:$A$112,_xlfn.XLOOKUP('% Approved '!K$4,'Applications Approved'!$B$4:$U$4,'Applications Approved'!$B$62:$U$112))/_xlfn.XLOOKUP('% Approved '!$A69,'Applications Approved'!$A$62:$A$112,_xlfn.XLOOKUP('% Approved '!K$4,'Applications Received'!$B$4:$U$4,'Applications Received'!$B$62:$U$112))</f>
        <v>0.67601345938150936</v>
      </c>
      <c r="L69" s="79" cm="1">
        <f t="array" ref="L69">_xlfn.XLOOKUP('% Approved '!$A69,'Applications Approved'!$A$62:$A$112,_xlfn.XLOOKUP('% Approved '!L$4,'Applications Approved'!$B$4:$U$4,'Applications Approved'!$B$62:$U$112))/_xlfn.XLOOKUP('% Approved '!$A69,'Applications Approved'!$A$62:$A$112,_xlfn.XLOOKUP('% Approved '!L$4,'Applications Received'!$B$4:$U$4,'Applications Received'!$B$62:$U$112))</f>
        <v>0.8961380443714051</v>
      </c>
      <c r="M69" s="79" cm="1">
        <f t="array" ref="M69">_xlfn.XLOOKUP('% Approved '!$A69,'Applications Approved'!$A$62:$A$112,_xlfn.XLOOKUP('% Approved '!M$4,'Applications Approved'!$B$4:$U$4,'Applications Approved'!$B$62:$U$112))/_xlfn.XLOOKUP('% Approved '!$A69,'Applications Approved'!$A$62:$A$112,_xlfn.XLOOKUP('% Approved '!M$4,'Applications Received'!$B$4:$U$4,'Applications Received'!$B$62:$U$112))</f>
        <v>0.78384017196687117</v>
      </c>
      <c r="N69" s="79" cm="1">
        <f t="array" ref="N69">_xlfn.XLOOKUP('% Approved '!$A69,'Applications Approved'!$A$62:$A$112,_xlfn.XLOOKUP('% Approved '!N$4,'Applications Approved'!$B$4:$U$4,'Applications Approved'!$B$62:$U$112))/_xlfn.XLOOKUP('% Approved '!$A69,'Applications Approved'!$A$62:$A$112,_xlfn.XLOOKUP('% Approved '!N$4,'Applications Received'!$B$4:$U$4,'Applications Received'!$B$62:$U$112))</f>
        <v>0.70395406309056552</v>
      </c>
      <c r="O69" s="79" cm="1">
        <f t="array" ref="O69">_xlfn.XLOOKUP('% Approved '!$A69,'Applications Approved'!$A$62:$A$112,_xlfn.XLOOKUP('% Approved '!O$4,'Applications Approved'!$B$4:$U$4,'Applications Approved'!$B$62:$U$112))/_xlfn.XLOOKUP('% Approved '!$A69,'Applications Approved'!$A$62:$A$112,_xlfn.XLOOKUP('% Approved '!O$4,'Applications Received'!$B$4:$U$4,'Applications Received'!$B$62:$U$112))</f>
        <v>0.73042033100200809</v>
      </c>
      <c r="P69" s="79" cm="1">
        <f t="array" ref="P69">_xlfn.XLOOKUP('% Approved '!$A69,'Applications Approved'!$A$62:$A$112,_xlfn.XLOOKUP('% Approved '!P$4,'Applications Approved'!$B$4:$U$4,'Applications Approved'!$B$62:$U$112))/_xlfn.XLOOKUP('% Approved '!$A69,'Applications Approved'!$A$62:$A$112,_xlfn.XLOOKUP('% Approved '!P$4,'Applications Received'!$B$4:$U$4,'Applications Received'!$B$62:$U$112))</f>
        <v>0.75669117122261087</v>
      </c>
      <c r="Q69" s="79" cm="1">
        <f t="array" ref="Q69">_xlfn.XLOOKUP('% Approved '!$A69,'Applications Approved'!$A$62:$A$112,_xlfn.XLOOKUP('% Approved '!Q$4,'Applications Approved'!$B$4:$U$4,'Applications Approved'!$B$62:$U$112))/_xlfn.XLOOKUP('% Approved '!$A69,'Applications Approved'!$A$62:$A$112,_xlfn.XLOOKUP('% Approved '!Q$4,'Applications Received'!$B$4:$U$4,'Applications Received'!$B$62:$U$112))</f>
        <v>0.81324564086876716</v>
      </c>
      <c r="R69" s="79" cm="1">
        <f t="array" ref="R69">_xlfn.XLOOKUP('% Approved '!$A69,'Applications Approved'!$A$62:$A$112,_xlfn.XLOOKUP('% Approved '!R$4,'Applications Approved'!$B$4:$U$4,'Applications Approved'!$B$62:$U$112))/_xlfn.XLOOKUP('% Approved '!$A69,'Applications Approved'!$A$62:$A$112,_xlfn.XLOOKUP('% Approved '!R$4,'Applications Received'!$B$4:$U$4,'Applications Received'!$B$62:$U$112))</f>
        <v>0.7740312965722802</v>
      </c>
      <c r="S69" s="79" cm="1">
        <f t="array" ref="S69">_xlfn.XLOOKUP('% Approved '!$A69,'Applications Approved'!$A$62:$A$112,_xlfn.XLOOKUP('% Approved '!S$4,'Applications Approved'!$B$4:$U$4,'Applications Approved'!$B$62:$U$112))/_xlfn.XLOOKUP('% Approved '!$A69,'Applications Approved'!$A$62:$A$112,_xlfn.XLOOKUP('% Approved '!S$4,'Applications Received'!$B$4:$U$4,'Applications Received'!$B$62:$U$112))</f>
        <v>0.5309952978056427</v>
      </c>
      <c r="T69" s="79" cm="1">
        <f t="array" ref="T69">_xlfn.XLOOKUP('% Approved '!$A69,'Applications Approved'!$A$62:$A$112,_xlfn.XLOOKUP('% Approved '!T$4,'Applications Approved'!$B$4:$U$4,'Applications Approved'!$B$62:$U$112))/_xlfn.XLOOKUP('% Approved '!$A69,'Applications Approved'!$A$62:$A$112,_xlfn.XLOOKUP('% Approved '!T$4,'Applications Received'!$B$4:$U$4,'Applications Received'!$B$62:$U$112))</f>
        <v>0.76772393371675873</v>
      </c>
      <c r="U69" s="79" cm="1">
        <f t="array" ref="U69">_xlfn.XLOOKUP('% Approved '!$A69,'Applications Approved'!$A$62:$A$112,_xlfn.XLOOKUP('% Approved '!U$4,'Applications Approved'!$B$4:$U$4,'Applications Approved'!$B$62:$U$112))/_xlfn.XLOOKUP('% Approved '!$A69,'Applications Approved'!$A$62:$A$112,_xlfn.XLOOKUP('% Approved '!U$4,'Applications Received'!$B$4:$U$4,'Applications Received'!$B$62:$U$112))</f>
        <v>0.67024010573463533</v>
      </c>
      <c r="V69" s="79" t="e" cm="1">
        <f t="array" ref="V69">_xlfn.XLOOKUP('% Approved '!$A69,'Applications Approved'!$A$62:$A$112,_xlfn.XLOOKUP('% Approved '!V$4,'Applications Approved'!$B$4:$V$4,'Applications Approved'!$B$62:$V$112))/_xlfn.XLOOKUP('% Approved '!$A69,'Applications Approved'!$A$62:$A$112,_xlfn.XLOOKUP('% Approved '!V$4,'Applications Received'!$B$4:$W$4,'Applications Received'!$B$62:$V$112))</f>
        <v>#VALUE!</v>
      </c>
      <c r="W69" s="79">
        <f t="shared" si="3"/>
        <v>-4.2514134664806767E-2</v>
      </c>
      <c r="X69" s="81">
        <f t="shared" si="4"/>
        <v>5.4908056091315861E-2</v>
      </c>
      <c r="Y69" s="81">
        <f t="shared" si="5"/>
        <v>-0.25207939787360062</v>
      </c>
    </row>
    <row r="70" spans="1:25" s="30" customFormat="1">
      <c r="A70" s="32" t="s">
        <v>19</v>
      </c>
      <c r="B70" s="79" cm="1">
        <f t="array" ref="B70">_xlfn.XLOOKUP('% Approved '!$A70,'Applications Approved'!$A$62:$A$112,_xlfn.XLOOKUP('% Approved '!B$4,'Applications Approved'!$B$4:$U$4,'Applications Approved'!$B$62:$U$112))/_xlfn.XLOOKUP('% Approved '!$A70,'Applications Approved'!$A$62:$A$112,_xlfn.XLOOKUP('% Approved '!B$4,'Applications Received'!$B$4:$U$4,'Applications Received'!$B$62:$U$112))</f>
        <v>0.44283640059530288</v>
      </c>
      <c r="C70" s="79" cm="1">
        <f t="array" ref="C70">_xlfn.XLOOKUP('% Approved '!$A70,'Applications Approved'!$A$62:$A$112,_xlfn.XLOOKUP('% Approved '!C$4,'Applications Approved'!$B$4:$U$4,'Applications Approved'!$B$62:$U$112))/_xlfn.XLOOKUP('% Approved '!$A70,'Applications Approved'!$A$62:$A$112,_xlfn.XLOOKUP('% Approved '!C$4,'Applications Received'!$B$4:$U$4,'Applications Received'!$B$62:$U$112))</f>
        <v>0.4700487439667394</v>
      </c>
      <c r="D70" s="79" cm="1">
        <f t="array" ref="D70">_xlfn.XLOOKUP('% Approved '!$A70,'Applications Approved'!$A$62:$A$112,_xlfn.XLOOKUP('% Approved '!D$4,'Applications Approved'!$B$4:$U$4,'Applications Approved'!$B$62:$U$112))/_xlfn.XLOOKUP('% Approved '!$A70,'Applications Approved'!$A$62:$A$112,_xlfn.XLOOKUP('% Approved '!D$4,'Applications Received'!$B$4:$U$4,'Applications Received'!$B$62:$U$112))</f>
        <v>0.45086285916377367</v>
      </c>
      <c r="E70" s="79" cm="1">
        <f t="array" ref="E70">_xlfn.XLOOKUP('% Approved '!$A70,'Applications Approved'!$A$62:$A$112,_xlfn.XLOOKUP('% Approved '!E$4,'Applications Approved'!$B$4:$U$4,'Applications Approved'!$B$62:$U$112))/_xlfn.XLOOKUP('% Approved '!$A70,'Applications Approved'!$A$62:$A$112,_xlfn.XLOOKUP('% Approved '!E$4,'Applications Received'!$B$4:$U$4,'Applications Received'!$B$62:$U$112))</f>
        <v>0.41484204961310567</v>
      </c>
      <c r="F70" s="79" cm="1">
        <f t="array" ref="F70">_xlfn.XLOOKUP('% Approved '!$A70,'Applications Approved'!$A$62:$A$112,_xlfn.XLOOKUP('% Approved '!F$4,'Applications Approved'!$B$4:$U$4,'Applications Approved'!$B$62:$U$112))/_xlfn.XLOOKUP('% Approved '!$A70,'Applications Approved'!$A$62:$A$112,_xlfn.XLOOKUP('% Approved '!F$4,'Applications Received'!$B$4:$U$4,'Applications Received'!$B$62:$U$112))</f>
        <v>0.42996014568468821</v>
      </c>
      <c r="G70" s="79" cm="1">
        <f t="array" ref="G70">_xlfn.XLOOKUP('% Approved '!$A70,'Applications Approved'!$A$62:$A$112,_xlfn.XLOOKUP('% Approved '!G$4,'Applications Approved'!$B$4:$U$4,'Applications Approved'!$B$62:$U$112))/_xlfn.XLOOKUP('% Approved '!$A70,'Applications Approved'!$A$62:$A$112,_xlfn.XLOOKUP('% Approved '!G$4,'Applications Received'!$B$4:$U$4,'Applications Received'!$B$62:$U$112))</f>
        <v>0.36542451562826528</v>
      </c>
      <c r="H70" s="79" cm="1">
        <f t="array" ref="H70">_xlfn.XLOOKUP('% Approved '!$A70,'Applications Approved'!$A$62:$A$112,_xlfn.XLOOKUP('% Approved '!H$4,'Applications Approved'!$B$4:$U$4,'Applications Approved'!$B$62:$U$112))/_xlfn.XLOOKUP('% Approved '!$A70,'Applications Approved'!$A$62:$A$112,_xlfn.XLOOKUP('% Approved '!H$4,'Applications Received'!$B$4:$U$4,'Applications Received'!$B$62:$U$112))</f>
        <v>0.27011927851404216</v>
      </c>
      <c r="I70" s="79" cm="1">
        <f t="array" ref="I70">_xlfn.XLOOKUP('% Approved '!$A70,'Applications Approved'!$A$62:$A$112,_xlfn.XLOOKUP('% Approved '!I$4,'Applications Approved'!$B$4:$U$4,'Applications Approved'!$B$62:$U$112))/_xlfn.XLOOKUP('% Approved '!$A70,'Applications Approved'!$A$62:$A$112,_xlfn.XLOOKUP('% Approved '!I$4,'Applications Received'!$B$4:$U$4,'Applications Received'!$B$62:$U$112))</f>
        <v>0.23624222479130172</v>
      </c>
      <c r="J70" s="79" cm="1">
        <f t="array" ref="J70">_xlfn.XLOOKUP('% Approved '!$A70,'Applications Approved'!$A$62:$A$112,_xlfn.XLOOKUP('% Approved '!J$4,'Applications Approved'!$B$4:$U$4,'Applications Approved'!$B$62:$U$112))/_xlfn.XLOOKUP('% Approved '!$A70,'Applications Approved'!$A$62:$A$112,_xlfn.XLOOKUP('% Approved '!J$4,'Applications Received'!$B$4:$U$4,'Applications Received'!$B$62:$U$112))</f>
        <v>0.21096174650185326</v>
      </c>
      <c r="K70" s="79" cm="1">
        <f t="array" ref="K70">_xlfn.XLOOKUP('% Approved '!$A70,'Applications Approved'!$A$62:$A$112,_xlfn.XLOOKUP('% Approved '!K$4,'Applications Approved'!$B$4:$U$4,'Applications Approved'!$B$62:$U$112))/_xlfn.XLOOKUP('% Approved '!$A70,'Applications Approved'!$A$62:$A$112,_xlfn.XLOOKUP('% Approved '!K$4,'Applications Received'!$B$4:$U$4,'Applications Received'!$B$62:$U$112))</f>
        <v>0.17528548054832613</v>
      </c>
      <c r="L70" s="79" cm="1">
        <f t="array" ref="L70">_xlfn.XLOOKUP('% Approved '!$A70,'Applications Approved'!$A$62:$A$112,_xlfn.XLOOKUP('% Approved '!L$4,'Applications Approved'!$B$4:$U$4,'Applications Approved'!$B$62:$U$112))/_xlfn.XLOOKUP('% Approved '!$A70,'Applications Approved'!$A$62:$A$112,_xlfn.XLOOKUP('% Approved '!L$4,'Applications Received'!$B$4:$U$4,'Applications Received'!$B$62:$U$112))</f>
        <v>0.17191932586910175</v>
      </c>
      <c r="M70" s="79" cm="1">
        <f t="array" ref="M70">_xlfn.XLOOKUP('% Approved '!$A70,'Applications Approved'!$A$62:$A$112,_xlfn.XLOOKUP('% Approved '!M$4,'Applications Approved'!$B$4:$U$4,'Applications Approved'!$B$62:$U$112))/_xlfn.XLOOKUP('% Approved '!$A70,'Applications Approved'!$A$62:$A$112,_xlfn.XLOOKUP('% Approved '!M$4,'Applications Received'!$B$4:$U$4,'Applications Received'!$B$62:$U$112))</f>
        <v>0.16273707698029008</v>
      </c>
      <c r="N70" s="79" cm="1">
        <f t="array" ref="N70">_xlfn.XLOOKUP('% Approved '!$A70,'Applications Approved'!$A$62:$A$112,_xlfn.XLOOKUP('% Approved '!N$4,'Applications Approved'!$B$4:$U$4,'Applications Approved'!$B$62:$U$112))/_xlfn.XLOOKUP('% Approved '!$A70,'Applications Approved'!$A$62:$A$112,_xlfn.XLOOKUP('% Approved '!N$4,'Applications Received'!$B$4:$U$4,'Applications Received'!$B$62:$U$112))</f>
        <v>0.18012198495874188</v>
      </c>
      <c r="O70" s="79" cm="1">
        <f t="array" ref="O70">_xlfn.XLOOKUP('% Approved '!$A70,'Applications Approved'!$A$62:$A$112,_xlfn.XLOOKUP('% Approved '!O$4,'Applications Approved'!$B$4:$U$4,'Applications Approved'!$B$62:$U$112))/_xlfn.XLOOKUP('% Approved '!$A70,'Applications Approved'!$A$62:$A$112,_xlfn.XLOOKUP('% Approved '!O$4,'Applications Received'!$B$4:$U$4,'Applications Received'!$B$62:$U$112))</f>
        <v>0.24413409044862913</v>
      </c>
      <c r="P70" s="79" cm="1">
        <f t="array" ref="P70">_xlfn.XLOOKUP('% Approved '!$A70,'Applications Approved'!$A$62:$A$112,_xlfn.XLOOKUP('% Approved '!P$4,'Applications Approved'!$B$4:$U$4,'Applications Approved'!$B$62:$U$112))/_xlfn.XLOOKUP('% Approved '!$A70,'Applications Approved'!$A$62:$A$112,_xlfn.XLOOKUP('% Approved '!P$4,'Applications Received'!$B$4:$U$4,'Applications Received'!$B$62:$U$112))</f>
        <v>0.25257078169544167</v>
      </c>
      <c r="Q70" s="79" cm="1">
        <f t="array" ref="Q70">_xlfn.XLOOKUP('% Approved '!$A70,'Applications Approved'!$A$62:$A$112,_xlfn.XLOOKUP('% Approved '!Q$4,'Applications Approved'!$B$4:$U$4,'Applications Approved'!$B$62:$U$112))/_xlfn.XLOOKUP('% Approved '!$A70,'Applications Approved'!$A$62:$A$112,_xlfn.XLOOKUP('% Approved '!Q$4,'Applications Received'!$B$4:$U$4,'Applications Received'!$B$62:$U$112))</f>
        <v>0.17978030828430164</v>
      </c>
      <c r="R70" s="79" cm="1">
        <f t="array" ref="R70">_xlfn.XLOOKUP('% Approved '!$A70,'Applications Approved'!$A$62:$A$112,_xlfn.XLOOKUP('% Approved '!R$4,'Applications Approved'!$B$4:$U$4,'Applications Approved'!$B$62:$U$112))/_xlfn.XLOOKUP('% Approved '!$A70,'Applications Approved'!$A$62:$A$112,_xlfn.XLOOKUP('% Approved '!R$4,'Applications Received'!$B$4:$U$4,'Applications Received'!$B$62:$U$112))</f>
        <v>0.1510531803962461</v>
      </c>
      <c r="S70" s="79" cm="1">
        <f t="array" ref="S70">_xlfn.XLOOKUP('% Approved '!$A70,'Applications Approved'!$A$62:$A$112,_xlfn.XLOOKUP('% Approved '!S$4,'Applications Approved'!$B$4:$U$4,'Applications Approved'!$B$62:$U$112))/_xlfn.XLOOKUP('% Approved '!$A70,'Applications Approved'!$A$62:$A$112,_xlfn.XLOOKUP('% Approved '!S$4,'Applications Received'!$B$4:$U$4,'Applications Received'!$B$62:$U$112))</f>
        <v>0.14422686195570514</v>
      </c>
      <c r="T70" s="79" cm="1">
        <f t="array" ref="T70">_xlfn.XLOOKUP('% Approved '!$A70,'Applications Approved'!$A$62:$A$112,_xlfn.XLOOKUP('% Approved '!T$4,'Applications Approved'!$B$4:$U$4,'Applications Approved'!$B$62:$U$112))/_xlfn.XLOOKUP('% Approved '!$A70,'Applications Approved'!$A$62:$A$112,_xlfn.XLOOKUP('% Approved '!T$4,'Applications Received'!$B$4:$U$4,'Applications Received'!$B$62:$U$112))</f>
        <v>0.126329112928903</v>
      </c>
      <c r="U70" s="79" cm="1">
        <f t="array" ref="U70">_xlfn.XLOOKUP('% Approved '!$A70,'Applications Approved'!$A$62:$A$112,_xlfn.XLOOKUP('% Approved '!U$4,'Applications Approved'!$B$4:$U$4,'Applications Approved'!$B$62:$U$112))/_xlfn.XLOOKUP('% Approved '!$A70,'Applications Approved'!$A$62:$A$112,_xlfn.XLOOKUP('% Approved '!U$4,'Applications Received'!$B$4:$U$4,'Applications Received'!$B$62:$U$112))</f>
        <v>0.14826166754063974</v>
      </c>
      <c r="V70" s="79" t="e" cm="1">
        <f t="array" ref="V70">_xlfn.XLOOKUP('% Approved '!$A70,'Applications Approved'!$A$62:$A$112,_xlfn.XLOOKUP('% Approved '!V$4,'Applications Approved'!$B$4:$V$4,'Applications Approved'!$B$62:$V$112))/_xlfn.XLOOKUP('% Approved '!$A70,'Applications Approved'!$A$62:$A$112,_xlfn.XLOOKUP('% Approved '!V$4,'Applications Received'!$B$4:$W$4,'Applications Received'!$B$62:$V$112))</f>
        <v>#VALUE!</v>
      </c>
      <c r="W70" s="79">
        <f t="shared" si="3"/>
        <v>-0.66519990827011444</v>
      </c>
      <c r="X70" s="81">
        <f t="shared" si="4"/>
        <v>-0.45112519048531241</v>
      </c>
      <c r="Y70" s="81">
        <f t="shared" si="5"/>
        <v>-0.13760906872375006</v>
      </c>
    </row>
    <row r="71" spans="1:25" s="30" customFormat="1">
      <c r="A71" s="32" t="s">
        <v>21</v>
      </c>
      <c r="B71" s="79" cm="1">
        <f t="array" ref="B71">_xlfn.XLOOKUP('% Approved '!$A71,'Applications Approved'!$A$62:$A$112,_xlfn.XLOOKUP('% Approved '!B$4,'Applications Approved'!$B$4:$U$4,'Applications Approved'!$B$62:$U$112))/_xlfn.XLOOKUP('% Approved '!$A71,'Applications Approved'!$A$62:$A$112,_xlfn.XLOOKUP('% Approved '!B$4,'Applications Received'!$B$4:$U$4,'Applications Received'!$B$62:$U$112))</f>
        <v>0.39632717082885388</v>
      </c>
      <c r="C71" s="79" cm="1">
        <f t="array" ref="C71">_xlfn.XLOOKUP('% Approved '!$A71,'Applications Approved'!$A$62:$A$112,_xlfn.XLOOKUP('% Approved '!C$4,'Applications Approved'!$B$4:$U$4,'Applications Approved'!$B$62:$U$112))/_xlfn.XLOOKUP('% Approved '!$A71,'Applications Approved'!$A$62:$A$112,_xlfn.XLOOKUP('% Approved '!C$4,'Applications Received'!$B$4:$U$4,'Applications Received'!$B$62:$U$112))</f>
        <v>0.39406161920497618</v>
      </c>
      <c r="D71" s="79" cm="1">
        <f t="array" ref="D71">_xlfn.XLOOKUP('% Approved '!$A71,'Applications Approved'!$A$62:$A$112,_xlfn.XLOOKUP('% Approved '!D$4,'Applications Approved'!$B$4:$U$4,'Applications Approved'!$B$62:$U$112))/_xlfn.XLOOKUP('% Approved '!$A71,'Applications Approved'!$A$62:$A$112,_xlfn.XLOOKUP('% Approved '!D$4,'Applications Received'!$B$4:$U$4,'Applications Received'!$B$62:$U$112))</f>
        <v>0.40621000377305444</v>
      </c>
      <c r="E71" s="79" cm="1">
        <f t="array" ref="E71">_xlfn.XLOOKUP('% Approved '!$A71,'Applications Approved'!$A$62:$A$112,_xlfn.XLOOKUP('% Approved '!E$4,'Applications Approved'!$B$4:$U$4,'Applications Approved'!$B$62:$U$112))/_xlfn.XLOOKUP('% Approved '!$A71,'Applications Approved'!$A$62:$A$112,_xlfn.XLOOKUP('% Approved '!E$4,'Applications Received'!$B$4:$U$4,'Applications Received'!$B$62:$U$112))</f>
        <v>0.3972244863836813</v>
      </c>
      <c r="F71" s="79" cm="1">
        <f t="array" ref="F71">_xlfn.XLOOKUP('% Approved '!$A71,'Applications Approved'!$A$62:$A$112,_xlfn.XLOOKUP('% Approved '!F$4,'Applications Approved'!$B$4:$U$4,'Applications Approved'!$B$62:$U$112))/_xlfn.XLOOKUP('% Approved '!$A71,'Applications Approved'!$A$62:$A$112,_xlfn.XLOOKUP('% Approved '!F$4,'Applications Received'!$B$4:$U$4,'Applications Received'!$B$62:$U$112))</f>
        <v>0.39299216297434136</v>
      </c>
      <c r="G71" s="79" cm="1">
        <f t="array" ref="G71">_xlfn.XLOOKUP('% Approved '!$A71,'Applications Approved'!$A$62:$A$112,_xlfn.XLOOKUP('% Approved '!G$4,'Applications Approved'!$B$4:$U$4,'Applications Approved'!$B$62:$U$112))/_xlfn.XLOOKUP('% Approved '!$A71,'Applications Approved'!$A$62:$A$112,_xlfn.XLOOKUP('% Approved '!G$4,'Applications Received'!$B$4:$U$4,'Applications Received'!$B$62:$U$112))</f>
        <v>0.26305114572691951</v>
      </c>
      <c r="H71" s="79" cm="1">
        <f t="array" ref="H71">_xlfn.XLOOKUP('% Approved '!$A71,'Applications Approved'!$A$62:$A$112,_xlfn.XLOOKUP('% Approved '!H$4,'Applications Approved'!$B$4:$U$4,'Applications Approved'!$B$62:$U$112))/_xlfn.XLOOKUP('% Approved '!$A71,'Applications Approved'!$A$62:$A$112,_xlfn.XLOOKUP('% Approved '!H$4,'Applications Received'!$B$4:$U$4,'Applications Received'!$B$62:$U$112))</f>
        <v>0.17380756814578519</v>
      </c>
      <c r="I71" s="79" cm="1">
        <f t="array" ref="I71">_xlfn.XLOOKUP('% Approved '!$A71,'Applications Approved'!$A$62:$A$112,_xlfn.XLOOKUP('% Approved '!I$4,'Applications Approved'!$B$4:$U$4,'Applications Approved'!$B$62:$U$112))/_xlfn.XLOOKUP('% Approved '!$A71,'Applications Approved'!$A$62:$A$112,_xlfn.XLOOKUP('% Approved '!I$4,'Applications Received'!$B$4:$U$4,'Applications Received'!$B$62:$U$112))</f>
        <v>0.16898428371422256</v>
      </c>
      <c r="J71" s="79" cm="1">
        <f t="array" ref="J71">_xlfn.XLOOKUP('% Approved '!$A71,'Applications Approved'!$A$62:$A$112,_xlfn.XLOOKUP('% Approved '!J$4,'Applications Approved'!$B$4:$U$4,'Applications Approved'!$B$62:$U$112))/_xlfn.XLOOKUP('% Approved '!$A71,'Applications Approved'!$A$62:$A$112,_xlfn.XLOOKUP('% Approved '!J$4,'Applications Received'!$B$4:$U$4,'Applications Received'!$B$62:$U$112))</f>
        <v>0.1552800492394267</v>
      </c>
      <c r="K71" s="79" cm="1">
        <f t="array" ref="K71">_xlfn.XLOOKUP('% Approved '!$A71,'Applications Approved'!$A$62:$A$112,_xlfn.XLOOKUP('% Approved '!K$4,'Applications Approved'!$B$4:$U$4,'Applications Approved'!$B$62:$U$112))/_xlfn.XLOOKUP('% Approved '!$A71,'Applications Approved'!$A$62:$A$112,_xlfn.XLOOKUP('% Approved '!K$4,'Applications Received'!$B$4:$U$4,'Applications Received'!$B$62:$U$112))</f>
        <v>0.14752642880740005</v>
      </c>
      <c r="L71" s="79" cm="1">
        <f t="array" ref="L71">_xlfn.XLOOKUP('% Approved '!$A71,'Applications Approved'!$A$62:$A$112,_xlfn.XLOOKUP('% Approved '!L$4,'Applications Approved'!$B$4:$U$4,'Applications Approved'!$B$62:$U$112))/_xlfn.XLOOKUP('% Approved '!$A71,'Applications Approved'!$A$62:$A$112,_xlfn.XLOOKUP('% Approved '!L$4,'Applications Received'!$B$4:$U$4,'Applications Received'!$B$62:$U$112))</f>
        <v>0.15746996778732658</v>
      </c>
      <c r="M71" s="79" cm="1">
        <f t="array" ref="M71">_xlfn.XLOOKUP('% Approved '!$A71,'Applications Approved'!$A$62:$A$112,_xlfn.XLOOKUP('% Approved '!M$4,'Applications Approved'!$B$4:$U$4,'Applications Approved'!$B$62:$U$112))/_xlfn.XLOOKUP('% Approved '!$A71,'Applications Approved'!$A$62:$A$112,_xlfn.XLOOKUP('% Approved '!M$4,'Applications Received'!$B$4:$U$4,'Applications Received'!$B$62:$U$112))</f>
        <v>0.17989772149187394</v>
      </c>
      <c r="N71" s="79" cm="1">
        <f t="array" ref="N71">_xlfn.XLOOKUP('% Approved '!$A71,'Applications Approved'!$A$62:$A$112,_xlfn.XLOOKUP('% Approved '!N$4,'Applications Approved'!$B$4:$U$4,'Applications Approved'!$B$62:$U$112))/_xlfn.XLOOKUP('% Approved '!$A71,'Applications Approved'!$A$62:$A$112,_xlfn.XLOOKUP('% Approved '!N$4,'Applications Received'!$B$4:$U$4,'Applications Received'!$B$62:$U$112))</f>
        <v>0.19582978723404254</v>
      </c>
      <c r="O71" s="79" cm="1">
        <f t="array" ref="O71">_xlfn.XLOOKUP('% Approved '!$A71,'Applications Approved'!$A$62:$A$112,_xlfn.XLOOKUP('% Approved '!O$4,'Applications Approved'!$B$4:$U$4,'Applications Approved'!$B$62:$U$112))/_xlfn.XLOOKUP('% Approved '!$A71,'Applications Approved'!$A$62:$A$112,_xlfn.XLOOKUP('% Approved '!O$4,'Applications Received'!$B$4:$U$4,'Applications Received'!$B$62:$U$112))</f>
        <v>0.20629630827967774</v>
      </c>
      <c r="P71" s="79" cm="1">
        <f t="array" ref="P71">_xlfn.XLOOKUP('% Approved '!$A71,'Applications Approved'!$A$62:$A$112,_xlfn.XLOOKUP('% Approved '!P$4,'Applications Approved'!$B$4:$U$4,'Applications Approved'!$B$62:$U$112))/_xlfn.XLOOKUP('% Approved '!$A71,'Applications Approved'!$A$62:$A$112,_xlfn.XLOOKUP('% Approved '!P$4,'Applications Received'!$B$4:$U$4,'Applications Received'!$B$62:$U$112))</f>
        <v>0.20425973128267161</v>
      </c>
      <c r="Q71" s="79" cm="1">
        <f t="array" ref="Q71">_xlfn.XLOOKUP('% Approved '!$A71,'Applications Approved'!$A$62:$A$112,_xlfn.XLOOKUP('% Approved '!Q$4,'Applications Approved'!$B$4:$U$4,'Applications Approved'!$B$62:$U$112))/_xlfn.XLOOKUP('% Approved '!$A71,'Applications Approved'!$A$62:$A$112,_xlfn.XLOOKUP('% Approved '!Q$4,'Applications Received'!$B$4:$U$4,'Applications Received'!$B$62:$U$112))</f>
        <v>0.21988768857374008</v>
      </c>
      <c r="R71" s="79" cm="1">
        <f t="array" ref="R71">_xlfn.XLOOKUP('% Approved '!$A71,'Applications Approved'!$A$62:$A$112,_xlfn.XLOOKUP('% Approved '!R$4,'Applications Approved'!$B$4:$U$4,'Applications Approved'!$B$62:$U$112))/_xlfn.XLOOKUP('% Approved '!$A71,'Applications Approved'!$A$62:$A$112,_xlfn.XLOOKUP('% Approved '!R$4,'Applications Received'!$B$4:$U$4,'Applications Received'!$B$62:$U$112))</f>
        <v>0.18352417302798982</v>
      </c>
      <c r="S71" s="79" cm="1">
        <f t="array" ref="S71">_xlfn.XLOOKUP('% Approved '!$A71,'Applications Approved'!$A$62:$A$112,_xlfn.XLOOKUP('% Approved '!S$4,'Applications Approved'!$B$4:$U$4,'Applications Approved'!$B$62:$U$112))/_xlfn.XLOOKUP('% Approved '!$A71,'Applications Approved'!$A$62:$A$112,_xlfn.XLOOKUP('% Approved '!S$4,'Applications Received'!$B$4:$U$4,'Applications Received'!$B$62:$U$112))</f>
        <v>0.18303007178117475</v>
      </c>
      <c r="T71" s="79" cm="1">
        <f t="array" ref="T71">_xlfn.XLOOKUP('% Approved '!$A71,'Applications Approved'!$A$62:$A$112,_xlfn.XLOOKUP('% Approved '!T$4,'Applications Approved'!$B$4:$U$4,'Applications Approved'!$B$62:$U$112))/_xlfn.XLOOKUP('% Approved '!$A71,'Applications Approved'!$A$62:$A$112,_xlfn.XLOOKUP('% Approved '!T$4,'Applications Received'!$B$4:$U$4,'Applications Received'!$B$62:$U$112))</f>
        <v>0.18236375955861001</v>
      </c>
      <c r="U71" s="79" cm="1">
        <f t="array" ref="U71">_xlfn.XLOOKUP('% Approved '!$A71,'Applications Approved'!$A$62:$A$112,_xlfn.XLOOKUP('% Approved '!U$4,'Applications Approved'!$B$4:$U$4,'Applications Approved'!$B$62:$U$112))/_xlfn.XLOOKUP('% Approved '!$A71,'Applications Approved'!$A$62:$A$112,_xlfn.XLOOKUP('% Approved '!U$4,'Applications Received'!$B$4:$U$4,'Applications Received'!$B$62:$U$112))</f>
        <v>0.20201594606858106</v>
      </c>
      <c r="V71" s="79" t="e" cm="1">
        <f t="array" ref="V71">_xlfn.XLOOKUP('% Approved '!$A71,'Applications Approved'!$A$62:$A$112,_xlfn.XLOOKUP('% Approved '!V$4,'Applications Approved'!$B$4:$V$4,'Applications Approved'!$B$62:$V$112))/_xlfn.XLOOKUP('% Approved '!$A71,'Applications Approved'!$A$62:$A$112,_xlfn.XLOOKUP('% Approved '!V$4,'Applications Received'!$B$4:$W$4,'Applications Received'!$B$62:$V$112))</f>
        <v>#VALUE!</v>
      </c>
      <c r="W71" s="79">
        <f t="shared" si="3"/>
        <v>-0.49027984721285311</v>
      </c>
      <c r="X71" s="81">
        <f t="shared" si="4"/>
        <v>0.16229660321313186</v>
      </c>
      <c r="Y71" s="81">
        <f t="shared" si="5"/>
        <v>0.28288554895379614</v>
      </c>
    </row>
    <row r="72" spans="1:25" s="30" customFormat="1">
      <c r="A72" s="32" t="s">
        <v>22</v>
      </c>
      <c r="B72" s="79" cm="1">
        <f t="array" ref="B72">_xlfn.XLOOKUP('% Approved '!$A72,'Applications Approved'!$A$62:$A$112,_xlfn.XLOOKUP('% Approved '!B$4,'Applications Approved'!$B$4:$U$4,'Applications Approved'!$B$62:$U$112))/_xlfn.XLOOKUP('% Approved '!$A72,'Applications Approved'!$A$62:$A$112,_xlfn.XLOOKUP('% Approved '!B$4,'Applications Received'!$B$4:$U$4,'Applications Received'!$B$62:$U$112))</f>
        <v>0.55356759464681882</v>
      </c>
      <c r="C72" s="79" cm="1">
        <f t="array" ref="C72">_xlfn.XLOOKUP('% Approved '!$A72,'Applications Approved'!$A$62:$A$112,_xlfn.XLOOKUP('% Approved '!C$4,'Applications Approved'!$B$4:$U$4,'Applications Approved'!$B$62:$U$112))/_xlfn.XLOOKUP('% Approved '!$A72,'Applications Approved'!$A$62:$A$112,_xlfn.XLOOKUP('% Approved '!C$4,'Applications Received'!$B$4:$U$4,'Applications Received'!$B$62:$U$112))</f>
        <v>0.53149086868967443</v>
      </c>
      <c r="D72" s="79" cm="1">
        <f t="array" ref="D72">_xlfn.XLOOKUP('% Approved '!$A72,'Applications Approved'!$A$62:$A$112,_xlfn.XLOOKUP('% Approved '!D$4,'Applications Approved'!$B$4:$U$4,'Applications Approved'!$B$62:$U$112))/_xlfn.XLOOKUP('% Approved '!$A72,'Applications Approved'!$A$62:$A$112,_xlfn.XLOOKUP('% Approved '!D$4,'Applications Received'!$B$4:$U$4,'Applications Received'!$B$62:$U$112))</f>
        <v>0.51027900146842886</v>
      </c>
      <c r="E72" s="79" cm="1">
        <f t="array" ref="E72">_xlfn.XLOOKUP('% Approved '!$A72,'Applications Approved'!$A$62:$A$112,_xlfn.XLOOKUP('% Approved '!E$4,'Applications Approved'!$B$4:$U$4,'Applications Approved'!$B$62:$U$112))/_xlfn.XLOOKUP('% Approved '!$A72,'Applications Approved'!$A$62:$A$112,_xlfn.XLOOKUP('% Approved '!E$4,'Applications Received'!$B$4:$U$4,'Applications Received'!$B$62:$U$112))</f>
        <v>0.49144448865897333</v>
      </c>
      <c r="F72" s="79" cm="1">
        <f t="array" ref="F72">_xlfn.XLOOKUP('% Approved '!$A72,'Applications Approved'!$A$62:$A$112,_xlfn.XLOOKUP('% Approved '!F$4,'Applications Approved'!$B$4:$U$4,'Applications Approved'!$B$62:$U$112))/_xlfn.XLOOKUP('% Approved '!$A72,'Applications Approved'!$A$62:$A$112,_xlfn.XLOOKUP('% Approved '!F$4,'Applications Received'!$B$4:$U$4,'Applications Received'!$B$62:$U$112))</f>
        <v>0.59204949991523992</v>
      </c>
      <c r="G72" s="79" cm="1">
        <f t="array" ref="G72">_xlfn.XLOOKUP('% Approved '!$A72,'Applications Approved'!$A$62:$A$112,_xlfn.XLOOKUP('% Approved '!G$4,'Applications Approved'!$B$4:$U$4,'Applications Approved'!$B$62:$U$112))/_xlfn.XLOOKUP('% Approved '!$A72,'Applications Approved'!$A$62:$A$112,_xlfn.XLOOKUP('% Approved '!G$4,'Applications Received'!$B$4:$U$4,'Applications Received'!$B$62:$U$112))</f>
        <v>0.51339210035599259</v>
      </c>
      <c r="H72" s="79" cm="1">
        <f t="array" ref="H72">_xlfn.XLOOKUP('% Approved '!$A72,'Applications Approved'!$A$62:$A$112,_xlfn.XLOOKUP('% Approved '!H$4,'Applications Approved'!$B$4:$U$4,'Applications Approved'!$B$62:$U$112))/_xlfn.XLOOKUP('% Approved '!$A72,'Applications Approved'!$A$62:$A$112,_xlfn.XLOOKUP('% Approved '!H$4,'Applications Received'!$B$4:$U$4,'Applications Received'!$B$62:$U$112))</f>
        <v>0.48053031707769328</v>
      </c>
      <c r="I72" s="79" cm="1">
        <f t="array" ref="I72">_xlfn.XLOOKUP('% Approved '!$A72,'Applications Approved'!$A$62:$A$112,_xlfn.XLOOKUP('% Approved '!I$4,'Applications Approved'!$B$4:$U$4,'Applications Approved'!$B$62:$U$112))/_xlfn.XLOOKUP('% Approved '!$A72,'Applications Approved'!$A$62:$A$112,_xlfn.XLOOKUP('% Approved '!I$4,'Applications Received'!$B$4:$U$4,'Applications Received'!$B$62:$U$112))</f>
        <v>0.43588791983670444</v>
      </c>
      <c r="J72" s="79" cm="1">
        <f t="array" ref="J72">_xlfn.XLOOKUP('% Approved '!$A72,'Applications Approved'!$A$62:$A$112,_xlfn.XLOOKUP('% Approved '!J$4,'Applications Approved'!$B$4:$U$4,'Applications Approved'!$B$62:$U$112))/_xlfn.XLOOKUP('% Approved '!$A72,'Applications Approved'!$A$62:$A$112,_xlfn.XLOOKUP('% Approved '!J$4,'Applications Received'!$B$4:$U$4,'Applications Received'!$B$62:$U$112))</f>
        <v>0.47155803035265859</v>
      </c>
      <c r="K72" s="79" cm="1">
        <f t="array" ref="K72">_xlfn.XLOOKUP('% Approved '!$A72,'Applications Approved'!$A$62:$A$112,_xlfn.XLOOKUP('% Approved '!K$4,'Applications Approved'!$B$4:$U$4,'Applications Approved'!$B$62:$U$112))/_xlfn.XLOOKUP('% Approved '!$A72,'Applications Approved'!$A$62:$A$112,_xlfn.XLOOKUP('% Approved '!K$4,'Applications Received'!$B$4:$U$4,'Applications Received'!$B$62:$U$112))</f>
        <v>0.41835099508917034</v>
      </c>
      <c r="L72" s="79" cm="1">
        <f t="array" ref="L72">_xlfn.XLOOKUP('% Approved '!$A72,'Applications Approved'!$A$62:$A$112,_xlfn.XLOOKUP('% Approved '!L$4,'Applications Approved'!$B$4:$U$4,'Applications Approved'!$B$62:$U$112))/_xlfn.XLOOKUP('% Approved '!$A72,'Applications Approved'!$A$62:$A$112,_xlfn.XLOOKUP('% Approved '!L$4,'Applications Received'!$B$4:$U$4,'Applications Received'!$B$62:$U$112))</f>
        <v>0.44496712763545682</v>
      </c>
      <c r="M72" s="79" cm="1">
        <f t="array" ref="M72">_xlfn.XLOOKUP('% Approved '!$A72,'Applications Approved'!$A$62:$A$112,_xlfn.XLOOKUP('% Approved '!M$4,'Applications Approved'!$B$4:$U$4,'Applications Approved'!$B$62:$U$112))/_xlfn.XLOOKUP('% Approved '!$A72,'Applications Approved'!$A$62:$A$112,_xlfn.XLOOKUP('% Approved '!M$4,'Applications Received'!$B$4:$U$4,'Applications Received'!$B$62:$U$112))</f>
        <v>0.46044237763071605</v>
      </c>
      <c r="N72" s="79" cm="1">
        <f t="array" ref="N72">_xlfn.XLOOKUP('% Approved '!$A72,'Applications Approved'!$A$62:$A$112,_xlfn.XLOOKUP('% Approved '!N$4,'Applications Approved'!$B$4:$U$4,'Applications Approved'!$B$62:$U$112))/_xlfn.XLOOKUP('% Approved '!$A72,'Applications Approved'!$A$62:$A$112,_xlfn.XLOOKUP('% Approved '!N$4,'Applications Received'!$B$4:$U$4,'Applications Received'!$B$62:$U$112))</f>
        <v>0.45815425023877748</v>
      </c>
      <c r="O72" s="79" cm="1">
        <f t="array" ref="O72">_xlfn.XLOOKUP('% Approved '!$A72,'Applications Approved'!$A$62:$A$112,_xlfn.XLOOKUP('% Approved '!O$4,'Applications Approved'!$B$4:$U$4,'Applications Approved'!$B$62:$U$112))/_xlfn.XLOOKUP('% Approved '!$A72,'Applications Approved'!$A$62:$A$112,_xlfn.XLOOKUP('% Approved '!O$4,'Applications Received'!$B$4:$U$4,'Applications Received'!$B$62:$U$112))</f>
        <v>0.45777777777777778</v>
      </c>
      <c r="P72" s="79" cm="1">
        <f t="array" ref="P72">_xlfn.XLOOKUP('% Approved '!$A72,'Applications Approved'!$A$62:$A$112,_xlfn.XLOOKUP('% Approved '!P$4,'Applications Approved'!$B$4:$U$4,'Applications Approved'!$B$62:$U$112))/_xlfn.XLOOKUP('% Approved '!$A72,'Applications Approved'!$A$62:$A$112,_xlfn.XLOOKUP('% Approved '!P$4,'Applications Received'!$B$4:$U$4,'Applications Received'!$B$62:$U$112))</f>
        <v>0.44458526075660604</v>
      </c>
      <c r="Q72" s="79" cm="1">
        <f t="array" ref="Q72">_xlfn.XLOOKUP('% Approved '!$A72,'Applications Approved'!$A$62:$A$112,_xlfn.XLOOKUP('% Approved '!Q$4,'Applications Approved'!$B$4:$U$4,'Applications Approved'!$B$62:$U$112))/_xlfn.XLOOKUP('% Approved '!$A72,'Applications Approved'!$A$62:$A$112,_xlfn.XLOOKUP('% Approved '!Q$4,'Applications Received'!$B$4:$U$4,'Applications Received'!$B$62:$U$112))</f>
        <v>0.43847448942244344</v>
      </c>
      <c r="R72" s="79" cm="1">
        <f t="array" ref="R72">_xlfn.XLOOKUP('% Approved '!$A72,'Applications Approved'!$A$62:$A$112,_xlfn.XLOOKUP('% Approved '!R$4,'Applications Approved'!$B$4:$U$4,'Applications Approved'!$B$62:$U$112))/_xlfn.XLOOKUP('% Approved '!$A72,'Applications Approved'!$A$62:$A$112,_xlfn.XLOOKUP('% Approved '!R$4,'Applications Received'!$B$4:$U$4,'Applications Received'!$B$62:$U$112))</f>
        <v>0.42361462017854135</v>
      </c>
      <c r="S72" s="79" cm="1">
        <f t="array" ref="S72">_xlfn.XLOOKUP('% Approved '!$A72,'Applications Approved'!$A$62:$A$112,_xlfn.XLOOKUP('% Approved '!S$4,'Applications Approved'!$B$4:$U$4,'Applications Approved'!$B$62:$U$112))/_xlfn.XLOOKUP('% Approved '!$A72,'Applications Approved'!$A$62:$A$112,_xlfn.XLOOKUP('% Approved '!S$4,'Applications Received'!$B$4:$U$4,'Applications Received'!$B$62:$U$112))</f>
        <v>0.39703730797366493</v>
      </c>
      <c r="T72" s="79" cm="1">
        <f t="array" ref="T72">_xlfn.XLOOKUP('% Approved '!$A72,'Applications Approved'!$A$62:$A$112,_xlfn.XLOOKUP('% Approved '!T$4,'Applications Approved'!$B$4:$U$4,'Applications Approved'!$B$62:$U$112))/_xlfn.XLOOKUP('% Approved '!$A72,'Applications Approved'!$A$62:$A$112,_xlfn.XLOOKUP('% Approved '!T$4,'Applications Received'!$B$4:$U$4,'Applications Received'!$B$62:$U$112))</f>
        <v>0.38044132397191571</v>
      </c>
      <c r="U72" s="79" cm="1">
        <f t="array" ref="U72">_xlfn.XLOOKUP('% Approved '!$A72,'Applications Approved'!$A$62:$A$112,_xlfn.XLOOKUP('% Approved '!U$4,'Applications Approved'!$B$4:$U$4,'Applications Approved'!$B$62:$U$112))/_xlfn.XLOOKUP('% Approved '!$A72,'Applications Approved'!$A$62:$A$112,_xlfn.XLOOKUP('% Approved '!U$4,'Applications Received'!$B$4:$U$4,'Applications Received'!$B$62:$U$112))</f>
        <v>0.37412739965095981</v>
      </c>
      <c r="V72" s="79" t="e" cm="1">
        <f t="array" ref="V72">_xlfn.XLOOKUP('% Approved '!$A72,'Applications Approved'!$A$62:$A$112,_xlfn.XLOOKUP('% Approved '!V$4,'Applications Approved'!$B$4:$V$4,'Applications Approved'!$B$62:$V$112))/_xlfn.XLOOKUP('% Approved '!$A72,'Applications Approved'!$A$62:$A$112,_xlfn.XLOOKUP('% Approved '!V$4,'Applications Received'!$B$4:$W$4,'Applications Received'!$B$62:$V$112))</f>
        <v>#VALUE!</v>
      </c>
      <c r="W72" s="79">
        <f t="shared" si="3"/>
        <v>-0.32415227468353436</v>
      </c>
      <c r="X72" s="81">
        <f t="shared" si="4"/>
        <v>-0.22142810483595354</v>
      </c>
      <c r="Y72" s="81">
        <f t="shared" si="5"/>
        <v>-0.15920216030549805</v>
      </c>
    </row>
    <row r="73" spans="1:25" s="30" customFormat="1">
      <c r="A73" s="32" t="s">
        <v>24</v>
      </c>
      <c r="B73" s="79" cm="1">
        <f t="array" ref="B73">_xlfn.XLOOKUP('% Approved '!$A73,'Applications Approved'!$A$62:$A$112,_xlfn.XLOOKUP('% Approved '!B$4,'Applications Approved'!$B$4:$U$4,'Applications Approved'!$B$62:$U$112))/_xlfn.XLOOKUP('% Approved '!$A73,'Applications Approved'!$A$62:$A$112,_xlfn.XLOOKUP('% Approved '!B$4,'Applications Received'!$B$4:$U$4,'Applications Received'!$B$62:$U$112))</f>
        <v>0.17003717472118962</v>
      </c>
      <c r="C73" s="79" cm="1">
        <f t="array" ref="C73">_xlfn.XLOOKUP('% Approved '!$A73,'Applications Approved'!$A$62:$A$112,_xlfn.XLOOKUP('% Approved '!C$4,'Applications Approved'!$B$4:$U$4,'Applications Approved'!$B$62:$U$112))/_xlfn.XLOOKUP('% Approved '!$A73,'Applications Approved'!$A$62:$A$112,_xlfn.XLOOKUP('% Approved '!C$4,'Applications Received'!$B$4:$U$4,'Applications Received'!$B$62:$U$112))</f>
        <v>0.14265385983635717</v>
      </c>
      <c r="D73" s="79" cm="1">
        <f t="array" ref="D73">_xlfn.XLOOKUP('% Approved '!$A73,'Applications Approved'!$A$62:$A$112,_xlfn.XLOOKUP('% Approved '!D$4,'Applications Approved'!$B$4:$U$4,'Applications Approved'!$B$62:$U$112))/_xlfn.XLOOKUP('% Approved '!$A73,'Applications Approved'!$A$62:$A$112,_xlfn.XLOOKUP('% Approved '!D$4,'Applications Received'!$B$4:$U$4,'Applications Received'!$B$62:$U$112))</f>
        <v>0.12980885555286717</v>
      </c>
      <c r="E73" s="79" cm="1">
        <f t="array" ref="E73">_xlfn.XLOOKUP('% Approved '!$A73,'Applications Approved'!$A$62:$A$112,_xlfn.XLOOKUP('% Approved '!E$4,'Applications Approved'!$B$4:$U$4,'Applications Approved'!$B$62:$U$112))/_xlfn.XLOOKUP('% Approved '!$A73,'Applications Approved'!$A$62:$A$112,_xlfn.XLOOKUP('% Approved '!E$4,'Applications Received'!$B$4:$U$4,'Applications Received'!$B$62:$U$112))</f>
        <v>0.13497489839827875</v>
      </c>
      <c r="F73" s="79" cm="1">
        <f t="array" ref="F73">_xlfn.XLOOKUP('% Approved '!$A73,'Applications Approved'!$A$62:$A$112,_xlfn.XLOOKUP('% Approved '!F$4,'Applications Approved'!$B$4:$U$4,'Applications Approved'!$B$62:$U$112))/_xlfn.XLOOKUP('% Approved '!$A73,'Applications Approved'!$A$62:$A$112,_xlfn.XLOOKUP('% Approved '!F$4,'Applications Received'!$B$4:$U$4,'Applications Received'!$B$62:$U$112))</f>
        <v>0.14300426658820067</v>
      </c>
      <c r="G73" s="79" cm="1">
        <f t="array" ref="G73">_xlfn.XLOOKUP('% Approved '!$A73,'Applications Approved'!$A$62:$A$112,_xlfn.XLOOKUP('% Approved '!G$4,'Applications Approved'!$B$4:$U$4,'Applications Approved'!$B$62:$U$112))/_xlfn.XLOOKUP('% Approved '!$A73,'Applications Approved'!$A$62:$A$112,_xlfn.XLOOKUP('% Approved '!G$4,'Applications Received'!$B$4:$U$4,'Applications Received'!$B$62:$U$112))</f>
        <v>0.12510421264283264</v>
      </c>
      <c r="H73" s="79" cm="1">
        <f t="array" ref="H73">_xlfn.XLOOKUP('% Approved '!$A73,'Applications Approved'!$A$62:$A$112,_xlfn.XLOOKUP('% Approved '!H$4,'Applications Approved'!$B$4:$U$4,'Applications Approved'!$B$62:$U$112))/_xlfn.XLOOKUP('% Approved '!$A73,'Applications Approved'!$A$62:$A$112,_xlfn.XLOOKUP('% Approved '!H$4,'Applications Received'!$B$4:$U$4,'Applications Received'!$B$62:$U$112))</f>
        <v>0.11310022751766255</v>
      </c>
      <c r="I73" s="79" cm="1">
        <f t="array" ref="I73">_xlfn.XLOOKUP('% Approved '!$A73,'Applications Approved'!$A$62:$A$112,_xlfn.XLOOKUP('% Approved '!I$4,'Applications Approved'!$B$4:$U$4,'Applications Approved'!$B$62:$U$112))/_xlfn.XLOOKUP('% Approved '!$A73,'Applications Approved'!$A$62:$A$112,_xlfn.XLOOKUP('% Approved '!I$4,'Applications Received'!$B$4:$U$4,'Applications Received'!$B$62:$U$112))</f>
        <v>0.12072399757512775</v>
      </c>
      <c r="J73" s="79" cm="1">
        <f t="array" ref="J73">_xlfn.XLOOKUP('% Approved '!$A73,'Applications Approved'!$A$62:$A$112,_xlfn.XLOOKUP('% Approved '!J$4,'Applications Approved'!$B$4:$U$4,'Applications Approved'!$B$62:$U$112))/_xlfn.XLOOKUP('% Approved '!$A73,'Applications Approved'!$A$62:$A$112,_xlfn.XLOOKUP('% Approved '!J$4,'Applications Received'!$B$4:$U$4,'Applications Received'!$B$62:$U$112))</f>
        <v>0.10510130246020259</v>
      </c>
      <c r="K73" s="79" cm="1">
        <f t="array" ref="K73">_xlfn.XLOOKUP('% Approved '!$A73,'Applications Approved'!$A$62:$A$112,_xlfn.XLOOKUP('% Approved '!K$4,'Applications Approved'!$B$4:$U$4,'Applications Approved'!$B$62:$U$112))/_xlfn.XLOOKUP('% Approved '!$A73,'Applications Approved'!$A$62:$A$112,_xlfn.XLOOKUP('% Approved '!K$4,'Applications Received'!$B$4:$U$4,'Applications Received'!$B$62:$U$112))</f>
        <v>0.13335932930395789</v>
      </c>
      <c r="L73" s="79" cm="1">
        <f t="array" ref="L73">_xlfn.XLOOKUP('% Approved '!$A73,'Applications Approved'!$A$62:$A$112,_xlfn.XLOOKUP('% Approved '!L$4,'Applications Approved'!$B$4:$U$4,'Applications Approved'!$B$62:$U$112))/_xlfn.XLOOKUP('% Approved '!$A73,'Applications Approved'!$A$62:$A$112,_xlfn.XLOOKUP('% Approved '!L$4,'Applications Received'!$B$4:$U$4,'Applications Received'!$B$62:$U$112))</f>
        <v>0.19242364661161357</v>
      </c>
      <c r="M73" s="79" cm="1">
        <f t="array" ref="M73">_xlfn.XLOOKUP('% Approved '!$A73,'Applications Approved'!$A$62:$A$112,_xlfn.XLOOKUP('% Approved '!M$4,'Applications Approved'!$B$4:$U$4,'Applications Approved'!$B$62:$U$112))/_xlfn.XLOOKUP('% Approved '!$A73,'Applications Approved'!$A$62:$A$112,_xlfn.XLOOKUP('% Approved '!M$4,'Applications Received'!$B$4:$U$4,'Applications Received'!$B$62:$U$112))</f>
        <v>0.2084418968212611</v>
      </c>
      <c r="N73" s="79" cm="1">
        <f t="array" ref="N73">_xlfn.XLOOKUP('% Approved '!$A73,'Applications Approved'!$A$62:$A$112,_xlfn.XLOOKUP('% Approved '!N$4,'Applications Approved'!$B$4:$U$4,'Applications Approved'!$B$62:$U$112))/_xlfn.XLOOKUP('% Approved '!$A73,'Applications Approved'!$A$62:$A$112,_xlfn.XLOOKUP('% Approved '!N$4,'Applications Received'!$B$4:$U$4,'Applications Received'!$B$62:$U$112))</f>
        <v>0.20761435223226513</v>
      </c>
      <c r="O73" s="79" cm="1">
        <f t="array" ref="O73">_xlfn.XLOOKUP('% Approved '!$A73,'Applications Approved'!$A$62:$A$112,_xlfn.XLOOKUP('% Approved '!O$4,'Applications Approved'!$B$4:$U$4,'Applications Approved'!$B$62:$U$112))/_xlfn.XLOOKUP('% Approved '!$A73,'Applications Approved'!$A$62:$A$112,_xlfn.XLOOKUP('% Approved '!O$4,'Applications Received'!$B$4:$U$4,'Applications Received'!$B$62:$U$112))</f>
        <v>0.24294951162470765</v>
      </c>
      <c r="P73" s="79" cm="1">
        <f t="array" ref="P73">_xlfn.XLOOKUP('% Approved '!$A73,'Applications Approved'!$A$62:$A$112,_xlfn.XLOOKUP('% Approved '!P$4,'Applications Approved'!$B$4:$U$4,'Applications Approved'!$B$62:$U$112))/_xlfn.XLOOKUP('% Approved '!$A73,'Applications Approved'!$A$62:$A$112,_xlfn.XLOOKUP('% Approved '!P$4,'Applications Received'!$B$4:$U$4,'Applications Received'!$B$62:$U$112))</f>
        <v>0.2600540454617708</v>
      </c>
      <c r="Q73" s="79" cm="1">
        <f t="array" ref="Q73">_xlfn.XLOOKUP('% Approved '!$A73,'Applications Approved'!$A$62:$A$112,_xlfn.XLOOKUP('% Approved '!Q$4,'Applications Approved'!$B$4:$U$4,'Applications Approved'!$B$62:$U$112))/_xlfn.XLOOKUP('% Approved '!$A73,'Applications Approved'!$A$62:$A$112,_xlfn.XLOOKUP('% Approved '!Q$4,'Applications Received'!$B$4:$U$4,'Applications Received'!$B$62:$U$112))</f>
        <v>0.28507317073170735</v>
      </c>
      <c r="R73" s="79" cm="1">
        <f t="array" ref="R73">_xlfn.XLOOKUP('% Approved '!$A73,'Applications Approved'!$A$62:$A$112,_xlfn.XLOOKUP('% Approved '!R$4,'Applications Approved'!$B$4:$U$4,'Applications Approved'!$B$62:$U$112))/_xlfn.XLOOKUP('% Approved '!$A73,'Applications Approved'!$A$62:$A$112,_xlfn.XLOOKUP('% Approved '!R$4,'Applications Received'!$B$4:$U$4,'Applications Received'!$B$62:$U$112))</f>
        <v>0.30028973509933776</v>
      </c>
      <c r="S73" s="79" cm="1">
        <f t="array" ref="S73">_xlfn.XLOOKUP('% Approved '!$A73,'Applications Approved'!$A$62:$A$112,_xlfn.XLOOKUP('% Approved '!S$4,'Applications Approved'!$B$4:$U$4,'Applications Approved'!$B$62:$U$112))/_xlfn.XLOOKUP('% Approved '!$A73,'Applications Approved'!$A$62:$A$112,_xlfn.XLOOKUP('% Approved '!S$4,'Applications Received'!$B$4:$U$4,'Applications Received'!$B$62:$U$112))</f>
        <v>0.2824171212757029</v>
      </c>
      <c r="T73" s="79" cm="1">
        <f t="array" ref="T73">_xlfn.XLOOKUP('% Approved '!$A73,'Applications Approved'!$A$62:$A$112,_xlfn.XLOOKUP('% Approved '!T$4,'Applications Approved'!$B$4:$U$4,'Applications Approved'!$B$62:$U$112))/_xlfn.XLOOKUP('% Approved '!$A73,'Applications Approved'!$A$62:$A$112,_xlfn.XLOOKUP('% Approved '!T$4,'Applications Received'!$B$4:$U$4,'Applications Received'!$B$62:$U$112))</f>
        <v>0.28502683694243941</v>
      </c>
      <c r="U73" s="79" cm="1">
        <f t="array" ref="U73">_xlfn.XLOOKUP('% Approved '!$A73,'Applications Approved'!$A$62:$A$112,_xlfn.XLOOKUP('% Approved '!U$4,'Applications Approved'!$B$4:$U$4,'Applications Approved'!$B$62:$U$112))/_xlfn.XLOOKUP('% Approved '!$A73,'Applications Approved'!$A$62:$A$112,_xlfn.XLOOKUP('% Approved '!U$4,'Applications Received'!$B$4:$U$4,'Applications Received'!$B$62:$U$112))</f>
        <v>0.28035067657709167</v>
      </c>
      <c r="V73" s="79" t="e" cm="1">
        <f t="array" ref="V73">_xlfn.XLOOKUP('% Approved '!$A73,'Applications Approved'!$A$62:$A$112,_xlfn.XLOOKUP('% Approved '!V$4,'Applications Approved'!$B$4:$V$4,'Applications Approved'!$B$62:$V$112))/_xlfn.XLOOKUP('% Approved '!$A73,'Applications Approved'!$A$62:$A$112,_xlfn.XLOOKUP('% Approved '!V$4,'Applications Received'!$B$4:$W$4,'Applications Received'!$B$62:$V$112))</f>
        <v>#VALUE!</v>
      </c>
      <c r="W73" s="79">
        <f t="shared" si="3"/>
        <v>0.64876108437336355</v>
      </c>
      <c r="X73" s="81">
        <f t="shared" si="4"/>
        <v>1.4787808365222792</v>
      </c>
      <c r="Y73" s="81">
        <f t="shared" si="5"/>
        <v>0.45694503515438178</v>
      </c>
    </row>
    <row r="74" spans="1:25" s="30" customFormat="1">
      <c r="A74" s="32" t="s">
        <v>26</v>
      </c>
      <c r="B74" s="79" cm="1">
        <f t="array" ref="B74">_xlfn.XLOOKUP('% Approved '!$A74,'Applications Approved'!$A$62:$A$112,_xlfn.XLOOKUP('% Approved '!B$4,'Applications Approved'!$B$4:$U$4,'Applications Approved'!$B$62:$U$112))/_xlfn.XLOOKUP('% Approved '!$A74,'Applications Approved'!$A$62:$A$112,_xlfn.XLOOKUP('% Approved '!B$4,'Applications Received'!$B$4:$U$4,'Applications Received'!$B$62:$U$112))</f>
        <v>0.48211699653311096</v>
      </c>
      <c r="C74" s="79" cm="1">
        <f t="array" ref="C74">_xlfn.XLOOKUP('% Approved '!$A74,'Applications Approved'!$A$62:$A$112,_xlfn.XLOOKUP('% Approved '!C$4,'Applications Approved'!$B$4:$U$4,'Applications Approved'!$B$62:$U$112))/_xlfn.XLOOKUP('% Approved '!$A74,'Applications Approved'!$A$62:$A$112,_xlfn.XLOOKUP('% Approved '!C$4,'Applications Received'!$B$4:$U$4,'Applications Received'!$B$62:$U$112))</f>
        <v>0.49781647689216346</v>
      </c>
      <c r="D74" s="79" cm="1">
        <f t="array" ref="D74">_xlfn.XLOOKUP('% Approved '!$A74,'Applications Approved'!$A$62:$A$112,_xlfn.XLOOKUP('% Approved '!D$4,'Applications Approved'!$B$4:$U$4,'Applications Approved'!$B$62:$U$112))/_xlfn.XLOOKUP('% Approved '!$A74,'Applications Approved'!$A$62:$A$112,_xlfn.XLOOKUP('% Approved '!D$4,'Applications Received'!$B$4:$U$4,'Applications Received'!$B$62:$U$112))</f>
        <v>0.22266936629903039</v>
      </c>
      <c r="E74" s="79" cm="1">
        <f t="array" ref="E74">_xlfn.XLOOKUP('% Approved '!$A74,'Applications Approved'!$A$62:$A$112,_xlfn.XLOOKUP('% Approved '!E$4,'Applications Approved'!$B$4:$U$4,'Applications Approved'!$B$62:$U$112))/_xlfn.XLOOKUP('% Approved '!$A74,'Applications Approved'!$A$62:$A$112,_xlfn.XLOOKUP('% Approved '!E$4,'Applications Received'!$B$4:$U$4,'Applications Received'!$B$62:$U$112))</f>
        <v>0.53358681875792147</v>
      </c>
      <c r="F74" s="79" cm="1">
        <f t="array" ref="F74">_xlfn.XLOOKUP('% Approved '!$A74,'Applications Approved'!$A$62:$A$112,_xlfn.XLOOKUP('% Approved '!F$4,'Applications Approved'!$B$4:$U$4,'Applications Approved'!$B$62:$U$112))/_xlfn.XLOOKUP('% Approved '!$A74,'Applications Approved'!$A$62:$A$112,_xlfn.XLOOKUP('% Approved '!F$4,'Applications Received'!$B$4:$U$4,'Applications Received'!$B$62:$U$112))</f>
        <v>0.62411845315685677</v>
      </c>
      <c r="G74" s="79" cm="1">
        <f t="array" ref="G74">_xlfn.XLOOKUP('% Approved '!$A74,'Applications Approved'!$A$62:$A$112,_xlfn.XLOOKUP('% Approved '!G$4,'Applications Approved'!$B$4:$U$4,'Applications Approved'!$B$62:$U$112))/_xlfn.XLOOKUP('% Approved '!$A74,'Applications Approved'!$A$62:$A$112,_xlfn.XLOOKUP('% Approved '!G$4,'Applications Received'!$B$4:$U$4,'Applications Received'!$B$62:$U$112))</f>
        <v>0.66111835288612586</v>
      </c>
      <c r="H74" s="79" cm="1">
        <f t="array" ref="H74">_xlfn.XLOOKUP('% Approved '!$A74,'Applications Approved'!$A$62:$A$112,_xlfn.XLOOKUP('% Approved '!H$4,'Applications Approved'!$B$4:$U$4,'Applications Approved'!$B$62:$U$112))/_xlfn.XLOOKUP('% Approved '!$A74,'Applications Approved'!$A$62:$A$112,_xlfn.XLOOKUP('% Approved '!H$4,'Applications Received'!$B$4:$U$4,'Applications Received'!$B$62:$U$112))</f>
        <v>0.65838327729864055</v>
      </c>
      <c r="I74" s="79" cm="1">
        <f t="array" ref="I74">_xlfn.XLOOKUP('% Approved '!$A74,'Applications Approved'!$A$62:$A$112,_xlfn.XLOOKUP('% Approved '!I$4,'Applications Approved'!$B$4:$U$4,'Applications Approved'!$B$62:$U$112))/_xlfn.XLOOKUP('% Approved '!$A74,'Applications Approved'!$A$62:$A$112,_xlfn.XLOOKUP('% Approved '!I$4,'Applications Received'!$B$4:$U$4,'Applications Received'!$B$62:$U$112))</f>
        <v>0.64988861041492618</v>
      </c>
      <c r="J74" s="79" cm="1">
        <f t="array" ref="J74">_xlfn.XLOOKUP('% Approved '!$A74,'Applications Approved'!$A$62:$A$112,_xlfn.XLOOKUP('% Approved '!J$4,'Applications Approved'!$B$4:$U$4,'Applications Approved'!$B$62:$U$112))/_xlfn.XLOOKUP('% Approved '!$A74,'Applications Approved'!$A$62:$A$112,_xlfn.XLOOKUP('% Approved '!J$4,'Applications Received'!$B$4:$U$4,'Applications Received'!$B$62:$U$112))</f>
        <v>0.6221006977182727</v>
      </c>
      <c r="K74" s="79" cm="1">
        <f t="array" ref="K74">_xlfn.XLOOKUP('% Approved '!$A74,'Applications Approved'!$A$62:$A$112,_xlfn.XLOOKUP('% Approved '!K$4,'Applications Approved'!$B$4:$U$4,'Applications Approved'!$B$62:$U$112))/_xlfn.XLOOKUP('% Approved '!$A74,'Applications Approved'!$A$62:$A$112,_xlfn.XLOOKUP('% Approved '!K$4,'Applications Received'!$B$4:$U$4,'Applications Received'!$B$62:$U$112))</f>
        <v>0.54481727929402557</v>
      </c>
      <c r="L74" s="79" cm="1">
        <f t="array" ref="L74">_xlfn.XLOOKUP('% Approved '!$A74,'Applications Approved'!$A$62:$A$112,_xlfn.XLOOKUP('% Approved '!L$4,'Applications Approved'!$B$4:$U$4,'Applications Approved'!$B$62:$U$112))/_xlfn.XLOOKUP('% Approved '!$A74,'Applications Approved'!$A$62:$A$112,_xlfn.XLOOKUP('% Approved '!L$4,'Applications Received'!$B$4:$U$4,'Applications Received'!$B$62:$U$112))</f>
        <v>0.57884483468239811</v>
      </c>
      <c r="M74" s="79" cm="1">
        <f t="array" ref="M74">_xlfn.XLOOKUP('% Approved '!$A74,'Applications Approved'!$A$62:$A$112,_xlfn.XLOOKUP('% Approved '!M$4,'Applications Approved'!$B$4:$U$4,'Applications Approved'!$B$62:$U$112))/_xlfn.XLOOKUP('% Approved '!$A74,'Applications Approved'!$A$62:$A$112,_xlfn.XLOOKUP('% Approved '!M$4,'Applications Received'!$B$4:$U$4,'Applications Received'!$B$62:$U$112))</f>
        <v>0.48960198057512855</v>
      </c>
      <c r="N74" s="79" cm="1">
        <f t="array" ref="N74">_xlfn.XLOOKUP('% Approved '!$A74,'Applications Approved'!$A$62:$A$112,_xlfn.XLOOKUP('% Approved '!N$4,'Applications Approved'!$B$4:$U$4,'Applications Approved'!$B$62:$U$112))/_xlfn.XLOOKUP('% Approved '!$A74,'Applications Approved'!$A$62:$A$112,_xlfn.XLOOKUP('% Approved '!N$4,'Applications Received'!$B$4:$U$4,'Applications Received'!$B$62:$U$112))</f>
        <v>0.33270571325907294</v>
      </c>
      <c r="O74" s="79" cm="1">
        <f t="array" ref="O74">_xlfn.XLOOKUP('% Approved '!$A74,'Applications Approved'!$A$62:$A$112,_xlfn.XLOOKUP('% Approved '!O$4,'Applications Approved'!$B$4:$U$4,'Applications Approved'!$B$62:$U$112))/_xlfn.XLOOKUP('% Approved '!$A74,'Applications Approved'!$A$62:$A$112,_xlfn.XLOOKUP('% Approved '!O$4,'Applications Received'!$B$4:$U$4,'Applications Received'!$B$62:$U$112))</f>
        <v>1</v>
      </c>
      <c r="P74" s="79" cm="1">
        <f t="array" ref="P74">_xlfn.XLOOKUP('% Approved '!$A74,'Applications Approved'!$A$62:$A$112,_xlfn.XLOOKUP('% Approved '!P$4,'Applications Approved'!$B$4:$U$4,'Applications Approved'!$B$62:$U$112))/_xlfn.XLOOKUP('% Approved '!$A74,'Applications Approved'!$A$62:$A$112,_xlfn.XLOOKUP('% Approved '!P$4,'Applications Received'!$B$4:$U$4,'Applications Received'!$B$62:$U$112))</f>
        <v>1</v>
      </c>
      <c r="Q74" s="79" cm="1">
        <f t="array" ref="Q74">_xlfn.XLOOKUP('% Approved '!$A74,'Applications Approved'!$A$62:$A$112,_xlfn.XLOOKUP('% Approved '!Q$4,'Applications Approved'!$B$4:$U$4,'Applications Approved'!$B$62:$U$112))/_xlfn.XLOOKUP('% Approved '!$A74,'Applications Approved'!$A$62:$A$112,_xlfn.XLOOKUP('% Approved '!Q$4,'Applications Received'!$B$4:$U$4,'Applications Received'!$B$62:$U$112))</f>
        <v>1</v>
      </c>
      <c r="R74" s="79" cm="1">
        <f t="array" ref="R74">_xlfn.XLOOKUP('% Approved '!$A74,'Applications Approved'!$A$62:$A$112,_xlfn.XLOOKUP('% Approved '!R$4,'Applications Approved'!$B$4:$U$4,'Applications Approved'!$B$62:$U$112))/_xlfn.XLOOKUP('% Approved '!$A74,'Applications Approved'!$A$62:$A$112,_xlfn.XLOOKUP('% Approved '!R$4,'Applications Received'!$B$4:$U$4,'Applications Received'!$B$62:$U$112))</f>
        <v>1</v>
      </c>
      <c r="S74" s="79" cm="1">
        <f t="array" ref="S74">_xlfn.XLOOKUP('% Approved '!$A74,'Applications Approved'!$A$62:$A$112,_xlfn.XLOOKUP('% Approved '!S$4,'Applications Approved'!$B$4:$U$4,'Applications Approved'!$B$62:$U$112))/_xlfn.XLOOKUP('% Approved '!$A74,'Applications Approved'!$A$62:$A$112,_xlfn.XLOOKUP('% Approved '!S$4,'Applications Received'!$B$4:$U$4,'Applications Received'!$B$62:$U$112))</f>
        <v>1</v>
      </c>
      <c r="T74" s="79" cm="1">
        <f t="array" ref="T74">_xlfn.XLOOKUP('% Approved '!$A74,'Applications Approved'!$A$62:$A$112,_xlfn.XLOOKUP('% Approved '!T$4,'Applications Approved'!$B$4:$U$4,'Applications Approved'!$B$62:$U$112))/_xlfn.XLOOKUP('% Approved '!$A74,'Applications Approved'!$A$62:$A$112,_xlfn.XLOOKUP('% Approved '!T$4,'Applications Received'!$B$4:$U$4,'Applications Received'!$B$62:$U$112))</f>
        <v>1</v>
      </c>
      <c r="U74" s="79" cm="1">
        <f t="array" ref="U74">_xlfn.XLOOKUP('% Approved '!$A74,'Applications Approved'!$A$62:$A$112,_xlfn.XLOOKUP('% Approved '!U$4,'Applications Approved'!$B$4:$U$4,'Applications Approved'!$B$62:$U$112))/_xlfn.XLOOKUP('% Approved '!$A74,'Applications Approved'!$A$62:$A$112,_xlfn.XLOOKUP('% Approved '!U$4,'Applications Received'!$B$4:$U$4,'Applications Received'!$B$62:$U$112))</f>
        <v>1</v>
      </c>
      <c r="V74" s="79" t="e" cm="1">
        <f t="array" ref="V74">_xlfn.XLOOKUP('% Approved '!$A74,'Applications Approved'!$A$62:$A$112,_xlfn.XLOOKUP('% Approved '!V$4,'Applications Approved'!$B$4:$V$4,'Applications Approved'!$B$62:$V$112))/_xlfn.XLOOKUP('% Approved '!$A74,'Applications Approved'!$A$62:$A$112,_xlfn.XLOOKUP('% Approved '!V$4,'Applications Received'!$B$4:$W$4,'Applications Received'!$B$62:$V$112))</f>
        <v>#VALUE!</v>
      </c>
      <c r="W74" s="79">
        <f t="shared" si="3"/>
        <v>1.0741853267795378</v>
      </c>
      <c r="X74" s="81">
        <f t="shared" si="4"/>
        <v>0.51887211367673181</v>
      </c>
      <c r="Y74" s="81">
        <f t="shared" si="5"/>
        <v>0.72757868790292002</v>
      </c>
    </row>
    <row r="75" spans="1:25" s="30" customFormat="1">
      <c r="A75" s="32" t="s">
        <v>28</v>
      </c>
      <c r="B75" s="79" cm="1">
        <f t="array" ref="B75">_xlfn.XLOOKUP('% Approved '!$A75,'Applications Approved'!$A$62:$A$112,_xlfn.XLOOKUP('% Approved '!B$4,'Applications Approved'!$B$4:$U$4,'Applications Approved'!$B$62:$U$112))/_xlfn.XLOOKUP('% Approved '!$A75,'Applications Approved'!$A$62:$A$112,_xlfn.XLOOKUP('% Approved '!B$4,'Applications Received'!$B$4:$U$4,'Applications Received'!$B$62:$U$112))</f>
        <v>0.66689508146794585</v>
      </c>
      <c r="C75" s="79" cm="1">
        <f t="array" ref="C75">_xlfn.XLOOKUP('% Approved '!$A75,'Applications Approved'!$A$62:$A$112,_xlfn.XLOOKUP('% Approved '!C$4,'Applications Approved'!$B$4:$U$4,'Applications Approved'!$B$62:$U$112))/_xlfn.XLOOKUP('% Approved '!$A75,'Applications Approved'!$A$62:$A$112,_xlfn.XLOOKUP('% Approved '!C$4,'Applications Received'!$B$4:$U$4,'Applications Received'!$B$62:$U$112))</f>
        <v>0.61699069409045104</v>
      </c>
      <c r="D75" s="79" cm="1">
        <f t="array" ref="D75">_xlfn.XLOOKUP('% Approved '!$A75,'Applications Approved'!$A$62:$A$112,_xlfn.XLOOKUP('% Approved '!D$4,'Applications Approved'!$B$4:$U$4,'Applications Approved'!$B$62:$U$112))/_xlfn.XLOOKUP('% Approved '!$A75,'Applications Approved'!$A$62:$A$112,_xlfn.XLOOKUP('% Approved '!D$4,'Applications Received'!$B$4:$U$4,'Applications Received'!$B$62:$U$112))</f>
        <v>0.60988478518359002</v>
      </c>
      <c r="E75" s="79" cm="1">
        <f t="array" ref="E75">_xlfn.XLOOKUP('% Approved '!$A75,'Applications Approved'!$A$62:$A$112,_xlfn.XLOOKUP('% Approved '!E$4,'Applications Approved'!$B$4:$U$4,'Applications Approved'!$B$62:$U$112))/_xlfn.XLOOKUP('% Approved '!$A75,'Applications Approved'!$A$62:$A$112,_xlfn.XLOOKUP('% Approved '!E$4,'Applications Received'!$B$4:$U$4,'Applications Received'!$B$62:$U$112))</f>
        <v>0.4603603347454816</v>
      </c>
      <c r="F75" s="79" cm="1">
        <f t="array" ref="F75">_xlfn.XLOOKUP('% Approved '!$A75,'Applications Approved'!$A$62:$A$112,_xlfn.XLOOKUP('% Approved '!F$4,'Applications Approved'!$B$4:$U$4,'Applications Approved'!$B$62:$U$112))/_xlfn.XLOOKUP('% Approved '!$A75,'Applications Approved'!$A$62:$A$112,_xlfn.XLOOKUP('% Approved '!F$4,'Applications Received'!$B$4:$U$4,'Applications Received'!$B$62:$U$112))</f>
        <v>0.38850632823123321</v>
      </c>
      <c r="G75" s="79" cm="1">
        <f t="array" ref="G75">_xlfn.XLOOKUP('% Approved '!$A75,'Applications Approved'!$A$62:$A$112,_xlfn.XLOOKUP('% Approved '!G$4,'Applications Approved'!$B$4:$U$4,'Applications Approved'!$B$62:$U$112))/_xlfn.XLOOKUP('% Approved '!$A75,'Applications Approved'!$A$62:$A$112,_xlfn.XLOOKUP('% Approved '!G$4,'Applications Received'!$B$4:$U$4,'Applications Received'!$B$62:$U$112))</f>
        <v>0.42376486175516892</v>
      </c>
      <c r="H75" s="79" cm="1">
        <f t="array" ref="H75">_xlfn.XLOOKUP('% Approved '!$A75,'Applications Approved'!$A$62:$A$112,_xlfn.XLOOKUP('% Approved '!H$4,'Applications Approved'!$B$4:$U$4,'Applications Approved'!$B$62:$U$112))/_xlfn.XLOOKUP('% Approved '!$A75,'Applications Approved'!$A$62:$A$112,_xlfn.XLOOKUP('% Approved '!H$4,'Applications Received'!$B$4:$U$4,'Applications Received'!$B$62:$U$112))</f>
        <v>0.39775377186694028</v>
      </c>
      <c r="I75" s="79" cm="1">
        <f t="array" ref="I75">_xlfn.XLOOKUP('% Approved '!$A75,'Applications Approved'!$A$62:$A$112,_xlfn.XLOOKUP('% Approved '!I$4,'Applications Approved'!$B$4:$U$4,'Applications Approved'!$B$62:$U$112))/_xlfn.XLOOKUP('% Approved '!$A75,'Applications Approved'!$A$62:$A$112,_xlfn.XLOOKUP('% Approved '!I$4,'Applications Received'!$B$4:$U$4,'Applications Received'!$B$62:$U$112))</f>
        <v>0.34362770792793695</v>
      </c>
      <c r="J75" s="79" cm="1">
        <f t="array" ref="J75">_xlfn.XLOOKUP('% Approved '!$A75,'Applications Approved'!$A$62:$A$112,_xlfn.XLOOKUP('% Approved '!J$4,'Applications Approved'!$B$4:$U$4,'Applications Approved'!$B$62:$U$112))/_xlfn.XLOOKUP('% Approved '!$A75,'Applications Approved'!$A$62:$A$112,_xlfn.XLOOKUP('% Approved '!J$4,'Applications Received'!$B$4:$U$4,'Applications Received'!$B$62:$U$112))</f>
        <v>0.27291758398801108</v>
      </c>
      <c r="K75" s="79" cm="1">
        <f t="array" ref="K75">_xlfn.XLOOKUP('% Approved '!$A75,'Applications Approved'!$A$62:$A$112,_xlfn.XLOOKUP('% Approved '!K$4,'Applications Approved'!$B$4:$U$4,'Applications Approved'!$B$62:$U$112))/_xlfn.XLOOKUP('% Approved '!$A75,'Applications Approved'!$A$62:$A$112,_xlfn.XLOOKUP('% Approved '!K$4,'Applications Received'!$B$4:$U$4,'Applications Received'!$B$62:$U$112))</f>
        <v>0.32447767613438983</v>
      </c>
      <c r="L75" s="79" cm="1">
        <f t="array" ref="L75">_xlfn.XLOOKUP('% Approved '!$A75,'Applications Approved'!$A$62:$A$112,_xlfn.XLOOKUP('% Approved '!L$4,'Applications Approved'!$B$4:$U$4,'Applications Approved'!$B$62:$U$112))/_xlfn.XLOOKUP('% Approved '!$A75,'Applications Approved'!$A$62:$A$112,_xlfn.XLOOKUP('% Approved '!L$4,'Applications Received'!$B$4:$U$4,'Applications Received'!$B$62:$U$112))</f>
        <v>0.26270286092169592</v>
      </c>
      <c r="M75" s="79" cm="1">
        <f t="array" ref="M75">_xlfn.XLOOKUP('% Approved '!$A75,'Applications Approved'!$A$62:$A$112,_xlfn.XLOOKUP('% Approved '!M$4,'Applications Approved'!$B$4:$U$4,'Applications Approved'!$B$62:$U$112))/_xlfn.XLOOKUP('% Approved '!$A75,'Applications Approved'!$A$62:$A$112,_xlfn.XLOOKUP('% Approved '!M$4,'Applications Received'!$B$4:$U$4,'Applications Received'!$B$62:$U$112))</f>
        <v>0.23103334207854723</v>
      </c>
      <c r="N75" s="79" cm="1">
        <f t="array" ref="N75">_xlfn.XLOOKUP('% Approved '!$A75,'Applications Approved'!$A$62:$A$112,_xlfn.XLOOKUP('% Approved '!N$4,'Applications Approved'!$B$4:$U$4,'Applications Approved'!$B$62:$U$112))/_xlfn.XLOOKUP('% Approved '!$A75,'Applications Approved'!$A$62:$A$112,_xlfn.XLOOKUP('% Approved '!N$4,'Applications Received'!$B$4:$U$4,'Applications Received'!$B$62:$U$112))</f>
        <v>9.41780729242776E-2</v>
      </c>
      <c r="O75" s="79" cm="1">
        <f t="array" ref="O75">_xlfn.XLOOKUP('% Approved '!$A75,'Applications Approved'!$A$62:$A$112,_xlfn.XLOOKUP('% Approved '!O$4,'Applications Approved'!$B$4:$U$4,'Applications Approved'!$B$62:$U$112))/_xlfn.XLOOKUP('% Approved '!$A75,'Applications Approved'!$A$62:$A$112,_xlfn.XLOOKUP('% Approved '!O$4,'Applications Received'!$B$4:$U$4,'Applications Received'!$B$62:$U$112))</f>
        <v>0.14044188509083988</v>
      </c>
      <c r="P75" s="79" cm="1">
        <f t="array" ref="P75">_xlfn.XLOOKUP('% Approved '!$A75,'Applications Approved'!$A$62:$A$112,_xlfn.XLOOKUP('% Approved '!P$4,'Applications Approved'!$B$4:$U$4,'Applications Approved'!$B$62:$U$112))/_xlfn.XLOOKUP('% Approved '!$A75,'Applications Approved'!$A$62:$A$112,_xlfn.XLOOKUP('% Approved '!P$4,'Applications Received'!$B$4:$U$4,'Applications Received'!$B$62:$U$112))</f>
        <v>0.14017734242453345</v>
      </c>
      <c r="Q75" s="79" cm="1">
        <f t="array" ref="Q75">_xlfn.XLOOKUP('% Approved '!$A75,'Applications Approved'!$A$62:$A$112,_xlfn.XLOOKUP('% Approved '!Q$4,'Applications Approved'!$B$4:$U$4,'Applications Approved'!$B$62:$U$112))/_xlfn.XLOOKUP('% Approved '!$A75,'Applications Approved'!$A$62:$A$112,_xlfn.XLOOKUP('% Approved '!Q$4,'Applications Received'!$B$4:$U$4,'Applications Received'!$B$62:$U$112))</f>
        <v>0.14801880203122345</v>
      </c>
      <c r="R75" s="79" cm="1">
        <f t="array" ref="R75">_xlfn.XLOOKUP('% Approved '!$A75,'Applications Approved'!$A$62:$A$112,_xlfn.XLOOKUP('% Approved '!R$4,'Applications Approved'!$B$4:$U$4,'Applications Approved'!$B$62:$U$112))/_xlfn.XLOOKUP('% Approved '!$A75,'Applications Approved'!$A$62:$A$112,_xlfn.XLOOKUP('% Approved '!R$4,'Applications Received'!$B$4:$U$4,'Applications Received'!$B$62:$U$112))</f>
        <v>0.14340299890001737</v>
      </c>
      <c r="S75" s="79" cm="1">
        <f t="array" ref="S75">_xlfn.XLOOKUP('% Approved '!$A75,'Applications Approved'!$A$62:$A$112,_xlfn.XLOOKUP('% Approved '!S$4,'Applications Approved'!$B$4:$U$4,'Applications Approved'!$B$62:$U$112))/_xlfn.XLOOKUP('% Approved '!$A75,'Applications Approved'!$A$62:$A$112,_xlfn.XLOOKUP('% Approved '!S$4,'Applications Received'!$B$4:$U$4,'Applications Received'!$B$62:$U$112))</f>
        <v>0.13727158629198666</v>
      </c>
      <c r="T75" s="79" cm="1">
        <f t="array" ref="T75">_xlfn.XLOOKUP('% Approved '!$A75,'Applications Approved'!$A$62:$A$112,_xlfn.XLOOKUP('% Approved '!T$4,'Applications Approved'!$B$4:$U$4,'Applications Approved'!$B$62:$U$112))/_xlfn.XLOOKUP('% Approved '!$A75,'Applications Approved'!$A$62:$A$112,_xlfn.XLOOKUP('% Approved '!T$4,'Applications Received'!$B$4:$U$4,'Applications Received'!$B$62:$U$112))</f>
        <v>0.12067968030169919</v>
      </c>
      <c r="U75" s="79" cm="1">
        <f t="array" ref="U75">_xlfn.XLOOKUP('% Approved '!$A75,'Applications Approved'!$A$62:$A$112,_xlfn.XLOOKUP('% Approved '!U$4,'Applications Approved'!$B$4:$U$4,'Applications Approved'!$B$62:$U$112))/_xlfn.XLOOKUP('% Approved '!$A75,'Applications Approved'!$A$62:$A$112,_xlfn.XLOOKUP('% Approved '!U$4,'Applications Received'!$B$4:$U$4,'Applications Received'!$B$62:$U$112))</f>
        <v>0.11396960810450546</v>
      </c>
      <c r="V75" s="79" t="e" cm="1">
        <f t="array" ref="V75">_xlfn.XLOOKUP('% Approved '!$A75,'Applications Approved'!$A$62:$A$112,_xlfn.XLOOKUP('% Approved '!V$4,'Applications Approved'!$B$4:$V$4,'Applications Approved'!$B$62:$V$112))/_xlfn.XLOOKUP('% Approved '!$A75,'Applications Approved'!$A$62:$A$112,_xlfn.XLOOKUP('% Approved '!V$4,'Applications Received'!$B$4:$W$4,'Applications Received'!$B$62:$V$112))</f>
        <v>#VALUE!</v>
      </c>
      <c r="W75" s="79">
        <f t="shared" si="3"/>
        <v>-0.82910414055890225</v>
      </c>
      <c r="X75" s="81">
        <f t="shared" si="4"/>
        <v>-0.71346693314920606</v>
      </c>
      <c r="Y75" s="81">
        <f t="shared" si="5"/>
        <v>-0.56616533331749108</v>
      </c>
    </row>
    <row r="76" spans="1:25" s="30" customFormat="1">
      <c r="A76" s="32" t="s">
        <v>30</v>
      </c>
      <c r="B76" s="79" cm="1">
        <f t="array" ref="B76">_xlfn.XLOOKUP('% Approved '!$A76,'Applications Approved'!$A$62:$A$112,_xlfn.XLOOKUP('% Approved '!B$4,'Applications Approved'!$B$4:$U$4,'Applications Approved'!$B$62:$U$112))/_xlfn.XLOOKUP('% Approved '!$A76,'Applications Approved'!$A$62:$A$112,_xlfn.XLOOKUP('% Approved '!B$4,'Applications Received'!$B$4:$U$4,'Applications Received'!$B$62:$U$112))</f>
        <v>0.59506588724858811</v>
      </c>
      <c r="C76" s="79" cm="1">
        <f t="array" ref="C76">_xlfn.XLOOKUP('% Approved '!$A76,'Applications Approved'!$A$62:$A$112,_xlfn.XLOOKUP('% Approved '!C$4,'Applications Approved'!$B$4:$U$4,'Applications Approved'!$B$62:$U$112))/_xlfn.XLOOKUP('% Approved '!$A76,'Applications Approved'!$A$62:$A$112,_xlfn.XLOOKUP('% Approved '!C$4,'Applications Received'!$B$4:$U$4,'Applications Received'!$B$62:$U$112))</f>
        <v>0.93641064930090023</v>
      </c>
      <c r="D76" s="79" cm="1">
        <f t="array" ref="D76">_xlfn.XLOOKUP('% Approved '!$A76,'Applications Approved'!$A$62:$A$112,_xlfn.XLOOKUP('% Approved '!D$4,'Applications Approved'!$B$4:$U$4,'Applications Approved'!$B$62:$U$112))/_xlfn.XLOOKUP('% Approved '!$A76,'Applications Approved'!$A$62:$A$112,_xlfn.XLOOKUP('% Approved '!D$4,'Applications Received'!$B$4:$U$4,'Applications Received'!$B$62:$U$112))</f>
        <v>0.9233989378319275</v>
      </c>
      <c r="E76" s="79" cm="1">
        <f t="array" ref="E76">_xlfn.XLOOKUP('% Approved '!$A76,'Applications Approved'!$A$62:$A$112,_xlfn.XLOOKUP('% Approved '!E$4,'Applications Approved'!$B$4:$U$4,'Applications Approved'!$B$62:$U$112))/_xlfn.XLOOKUP('% Approved '!$A76,'Applications Approved'!$A$62:$A$112,_xlfn.XLOOKUP('% Approved '!E$4,'Applications Received'!$B$4:$U$4,'Applications Received'!$B$62:$U$112))</f>
        <v>0.92673139158576057</v>
      </c>
      <c r="F76" s="79" cm="1">
        <f t="array" ref="F76">_xlfn.XLOOKUP('% Approved '!$A76,'Applications Approved'!$A$62:$A$112,_xlfn.XLOOKUP('% Approved '!F$4,'Applications Approved'!$B$4:$U$4,'Applications Approved'!$B$62:$U$112))/_xlfn.XLOOKUP('% Approved '!$A76,'Applications Approved'!$A$62:$A$112,_xlfn.XLOOKUP('% Approved '!F$4,'Applications Received'!$B$4:$U$4,'Applications Received'!$B$62:$U$112))</f>
        <v>1.0798985415345592</v>
      </c>
      <c r="G76" s="79" cm="1">
        <f t="array" ref="G76">_xlfn.XLOOKUP('% Approved '!$A76,'Applications Approved'!$A$62:$A$112,_xlfn.XLOOKUP('% Approved '!G$4,'Applications Approved'!$B$4:$U$4,'Applications Approved'!$B$62:$U$112))/_xlfn.XLOOKUP('% Approved '!$A76,'Applications Approved'!$A$62:$A$112,_xlfn.XLOOKUP('% Approved '!G$4,'Applications Received'!$B$4:$U$4,'Applications Received'!$B$62:$U$112))</f>
        <v>0.93222891566265076</v>
      </c>
      <c r="H76" s="79" cm="1">
        <f t="array" ref="H76">_xlfn.XLOOKUP('% Approved '!$A76,'Applications Approved'!$A$62:$A$112,_xlfn.XLOOKUP('% Approved '!H$4,'Applications Approved'!$B$4:$U$4,'Applications Approved'!$B$62:$U$112))/_xlfn.XLOOKUP('% Approved '!$A76,'Applications Approved'!$A$62:$A$112,_xlfn.XLOOKUP('% Approved '!H$4,'Applications Received'!$B$4:$U$4,'Applications Received'!$B$62:$U$112))</f>
        <v>0.93639297803668431</v>
      </c>
      <c r="I76" s="79" cm="1">
        <f t="array" ref="I76">_xlfn.XLOOKUP('% Approved '!$A76,'Applications Approved'!$A$62:$A$112,_xlfn.XLOOKUP('% Approved '!I$4,'Applications Approved'!$B$4:$U$4,'Applications Approved'!$B$62:$U$112))/_xlfn.XLOOKUP('% Approved '!$A76,'Applications Approved'!$A$62:$A$112,_xlfn.XLOOKUP('% Approved '!I$4,'Applications Received'!$B$4:$U$4,'Applications Received'!$B$62:$U$112))</f>
        <v>0.94016471102689303</v>
      </c>
      <c r="J76" s="79" cm="1">
        <f t="array" ref="J76">_xlfn.XLOOKUP('% Approved '!$A76,'Applications Approved'!$A$62:$A$112,_xlfn.XLOOKUP('% Approved '!J$4,'Applications Approved'!$B$4:$U$4,'Applications Approved'!$B$62:$U$112))/_xlfn.XLOOKUP('% Approved '!$A76,'Applications Approved'!$A$62:$A$112,_xlfn.XLOOKUP('% Approved '!J$4,'Applications Received'!$B$4:$U$4,'Applications Received'!$B$62:$U$112))</f>
        <v>0.94755003450655628</v>
      </c>
      <c r="K76" s="79" cm="1">
        <f t="array" ref="K76">_xlfn.XLOOKUP('% Approved '!$A76,'Applications Approved'!$A$62:$A$112,_xlfn.XLOOKUP('% Approved '!K$4,'Applications Approved'!$B$4:$U$4,'Applications Approved'!$B$62:$U$112))/_xlfn.XLOOKUP('% Approved '!$A76,'Applications Approved'!$A$62:$A$112,_xlfn.XLOOKUP('% Approved '!K$4,'Applications Received'!$B$4:$U$4,'Applications Received'!$B$62:$U$112))</f>
        <v>0.94361897007938123</v>
      </c>
      <c r="L76" s="79" cm="1">
        <f t="array" ref="L76">_xlfn.XLOOKUP('% Approved '!$A76,'Applications Approved'!$A$62:$A$112,_xlfn.XLOOKUP('% Approved '!L$4,'Applications Approved'!$B$4:$U$4,'Applications Approved'!$B$62:$U$112))/_xlfn.XLOOKUP('% Approved '!$A76,'Applications Approved'!$A$62:$A$112,_xlfn.XLOOKUP('% Approved '!L$4,'Applications Received'!$B$4:$U$4,'Applications Received'!$B$62:$U$112))</f>
        <v>0.92668892519713009</v>
      </c>
      <c r="M76" s="79" cm="1">
        <f t="array" ref="M76">_xlfn.XLOOKUP('% Approved '!$A76,'Applications Approved'!$A$62:$A$112,_xlfn.XLOOKUP('% Approved '!M$4,'Applications Approved'!$B$4:$U$4,'Applications Approved'!$B$62:$U$112))/_xlfn.XLOOKUP('% Approved '!$A76,'Applications Approved'!$A$62:$A$112,_xlfn.XLOOKUP('% Approved '!M$4,'Applications Received'!$B$4:$U$4,'Applications Received'!$B$62:$U$112))</f>
        <v>0.9301800530563864</v>
      </c>
      <c r="N76" s="79" cm="1">
        <f t="array" ref="N76">_xlfn.XLOOKUP('% Approved '!$A76,'Applications Approved'!$A$62:$A$112,_xlfn.XLOOKUP('% Approved '!N$4,'Applications Approved'!$B$4:$U$4,'Applications Approved'!$B$62:$U$112))/_xlfn.XLOOKUP('% Approved '!$A76,'Applications Approved'!$A$62:$A$112,_xlfn.XLOOKUP('% Approved '!N$4,'Applications Received'!$B$4:$U$4,'Applications Received'!$B$62:$U$112))</f>
        <v>0.93344738149108764</v>
      </c>
      <c r="O76" s="79" cm="1">
        <f t="array" ref="O76">_xlfn.XLOOKUP('% Approved '!$A76,'Applications Approved'!$A$62:$A$112,_xlfn.XLOOKUP('% Approved '!O$4,'Applications Approved'!$B$4:$U$4,'Applications Approved'!$B$62:$U$112))/_xlfn.XLOOKUP('% Approved '!$A76,'Applications Approved'!$A$62:$A$112,_xlfn.XLOOKUP('% Approved '!O$4,'Applications Received'!$B$4:$U$4,'Applications Received'!$B$62:$U$112))</f>
        <v>0.92923852632785187</v>
      </c>
      <c r="P76" s="79" cm="1">
        <f t="array" ref="P76">_xlfn.XLOOKUP('% Approved '!$A76,'Applications Approved'!$A$62:$A$112,_xlfn.XLOOKUP('% Approved '!P$4,'Applications Approved'!$B$4:$U$4,'Applications Approved'!$B$62:$U$112))/_xlfn.XLOOKUP('% Approved '!$A76,'Applications Approved'!$A$62:$A$112,_xlfn.XLOOKUP('% Approved '!P$4,'Applications Received'!$B$4:$U$4,'Applications Received'!$B$62:$U$112))</f>
        <v>0.9303034318272162</v>
      </c>
      <c r="Q76" s="79" cm="1">
        <f t="array" ref="Q76">_xlfn.XLOOKUP('% Approved '!$A76,'Applications Approved'!$A$62:$A$112,_xlfn.XLOOKUP('% Approved '!Q$4,'Applications Approved'!$B$4:$U$4,'Applications Approved'!$B$62:$U$112))/_xlfn.XLOOKUP('% Approved '!$A76,'Applications Approved'!$A$62:$A$112,_xlfn.XLOOKUP('% Approved '!Q$4,'Applications Received'!$B$4:$U$4,'Applications Received'!$B$62:$U$112))</f>
        <v>0.92497257769652652</v>
      </c>
      <c r="R76" s="79" cm="1">
        <f t="array" ref="R76">_xlfn.XLOOKUP('% Approved '!$A76,'Applications Approved'!$A$62:$A$112,_xlfn.XLOOKUP('% Approved '!R$4,'Applications Approved'!$B$4:$U$4,'Applications Approved'!$B$62:$U$112))/_xlfn.XLOOKUP('% Approved '!$A76,'Applications Approved'!$A$62:$A$112,_xlfn.XLOOKUP('% Approved '!R$4,'Applications Received'!$B$4:$U$4,'Applications Received'!$B$62:$U$112))</f>
        <v>0.93185505678745273</v>
      </c>
      <c r="S76" s="79" cm="1">
        <f t="array" ref="S76">_xlfn.XLOOKUP('% Approved '!$A76,'Applications Approved'!$A$62:$A$112,_xlfn.XLOOKUP('% Approved '!S$4,'Applications Approved'!$B$4:$U$4,'Applications Approved'!$B$62:$U$112))/_xlfn.XLOOKUP('% Approved '!$A76,'Applications Approved'!$A$62:$A$112,_xlfn.XLOOKUP('% Approved '!S$4,'Applications Received'!$B$4:$U$4,'Applications Received'!$B$62:$U$112))</f>
        <v>0.92685078972910973</v>
      </c>
      <c r="T76" s="79" cm="1">
        <f t="array" ref="T76">_xlfn.XLOOKUP('% Approved '!$A76,'Applications Approved'!$A$62:$A$112,_xlfn.XLOOKUP('% Approved '!T$4,'Applications Approved'!$B$4:$U$4,'Applications Approved'!$B$62:$U$112))/_xlfn.XLOOKUP('% Approved '!$A76,'Applications Approved'!$A$62:$A$112,_xlfn.XLOOKUP('% Approved '!T$4,'Applications Received'!$B$4:$U$4,'Applications Received'!$B$62:$U$112))</f>
        <v>0.92350709007389653</v>
      </c>
      <c r="U76" s="79" cm="1">
        <f t="array" ref="U76">_xlfn.XLOOKUP('% Approved '!$A76,'Applications Approved'!$A$62:$A$112,_xlfn.XLOOKUP('% Approved '!U$4,'Applications Approved'!$B$4:$U$4,'Applications Approved'!$B$62:$U$112))/_xlfn.XLOOKUP('% Approved '!$A76,'Applications Approved'!$A$62:$A$112,_xlfn.XLOOKUP('% Approved '!U$4,'Applications Received'!$B$4:$U$4,'Applications Received'!$B$62:$U$112))</f>
        <v>0.92290925777216937</v>
      </c>
      <c r="V76" s="79" t="e" cm="1">
        <f t="array" ref="V76">_xlfn.XLOOKUP('% Approved '!$A76,'Applications Approved'!$A$62:$A$112,_xlfn.XLOOKUP('% Approved '!V$4,'Applications Approved'!$B$4:$V$4,'Applications Approved'!$B$62:$V$112))/_xlfn.XLOOKUP('% Approved '!$A76,'Applications Approved'!$A$62:$A$112,_xlfn.XLOOKUP('% Approved '!V$4,'Applications Received'!$B$4:$W$4,'Applications Received'!$B$62:$V$112))</f>
        <v>#VALUE!</v>
      </c>
      <c r="W76" s="79">
        <f t="shared" si="3"/>
        <v>0.55093625352888875</v>
      </c>
      <c r="X76" s="81">
        <f t="shared" si="4"/>
        <v>-1.4399638379162111E-2</v>
      </c>
      <c r="Y76" s="81">
        <f t="shared" si="5"/>
        <v>-4.0786798268433924E-3</v>
      </c>
    </row>
    <row r="77" spans="1:25" s="30" customFormat="1">
      <c r="A77" s="32" t="s">
        <v>31</v>
      </c>
      <c r="B77" s="79" cm="1">
        <f t="array" ref="B77">_xlfn.XLOOKUP('% Approved '!$A77,'Applications Approved'!$A$62:$A$112,_xlfn.XLOOKUP('% Approved '!B$4,'Applications Approved'!$B$4:$U$4,'Applications Approved'!$B$62:$U$112))/_xlfn.XLOOKUP('% Approved '!$A77,'Applications Approved'!$A$62:$A$112,_xlfn.XLOOKUP('% Approved '!B$4,'Applications Received'!$B$4:$U$4,'Applications Received'!$B$62:$U$112))</f>
        <v>0.50112500827211959</v>
      </c>
      <c r="C77" s="79" cm="1">
        <f t="array" ref="C77">_xlfn.XLOOKUP('% Approved '!$A77,'Applications Approved'!$A$62:$A$112,_xlfn.XLOOKUP('% Approved '!C$4,'Applications Approved'!$B$4:$U$4,'Applications Approved'!$B$62:$U$112))/_xlfn.XLOOKUP('% Approved '!$A77,'Applications Approved'!$A$62:$A$112,_xlfn.XLOOKUP('% Approved '!C$4,'Applications Received'!$B$4:$U$4,'Applications Received'!$B$62:$U$112))</f>
        <v>0.50479447676276934</v>
      </c>
      <c r="D77" s="79" cm="1">
        <f t="array" ref="D77">_xlfn.XLOOKUP('% Approved '!$A77,'Applications Approved'!$A$62:$A$112,_xlfn.XLOOKUP('% Approved '!D$4,'Applications Approved'!$B$4:$U$4,'Applications Approved'!$B$62:$U$112))/_xlfn.XLOOKUP('% Approved '!$A77,'Applications Approved'!$A$62:$A$112,_xlfn.XLOOKUP('% Approved '!D$4,'Applications Received'!$B$4:$U$4,'Applications Received'!$B$62:$U$112))</f>
        <v>0.50165221566356932</v>
      </c>
      <c r="E77" s="79" cm="1">
        <f t="array" ref="E77">_xlfn.XLOOKUP('% Approved '!$A77,'Applications Approved'!$A$62:$A$112,_xlfn.XLOOKUP('% Approved '!E$4,'Applications Approved'!$B$4:$U$4,'Applications Approved'!$B$62:$U$112))/_xlfn.XLOOKUP('% Approved '!$A77,'Applications Approved'!$A$62:$A$112,_xlfn.XLOOKUP('% Approved '!E$4,'Applications Received'!$B$4:$U$4,'Applications Received'!$B$62:$U$112))</f>
        <v>0.50184747069300095</v>
      </c>
      <c r="F77" s="79" cm="1">
        <f t="array" ref="F77">_xlfn.XLOOKUP('% Approved '!$A77,'Applications Approved'!$A$62:$A$112,_xlfn.XLOOKUP('% Approved '!F$4,'Applications Approved'!$B$4:$U$4,'Applications Approved'!$B$62:$U$112))/_xlfn.XLOOKUP('% Approved '!$A77,'Applications Approved'!$A$62:$A$112,_xlfn.XLOOKUP('% Approved '!F$4,'Applications Received'!$B$4:$U$4,'Applications Received'!$B$62:$U$112))</f>
        <v>0.42757125316753314</v>
      </c>
      <c r="G77" s="79" cm="1">
        <f t="array" ref="G77">_xlfn.XLOOKUP('% Approved '!$A77,'Applications Approved'!$A$62:$A$112,_xlfn.XLOOKUP('% Approved '!G$4,'Applications Approved'!$B$4:$U$4,'Applications Approved'!$B$62:$U$112))/_xlfn.XLOOKUP('% Approved '!$A77,'Applications Approved'!$A$62:$A$112,_xlfn.XLOOKUP('% Approved '!G$4,'Applications Received'!$B$4:$U$4,'Applications Received'!$B$62:$U$112))</f>
        <v>0.50852948091642947</v>
      </c>
      <c r="H77" s="79" cm="1">
        <f t="array" ref="H77">_xlfn.XLOOKUP('% Approved '!$A77,'Applications Approved'!$A$62:$A$112,_xlfn.XLOOKUP('% Approved '!H$4,'Applications Approved'!$B$4:$U$4,'Applications Approved'!$B$62:$U$112))/_xlfn.XLOOKUP('% Approved '!$A77,'Applications Approved'!$A$62:$A$112,_xlfn.XLOOKUP('% Approved '!H$4,'Applications Received'!$B$4:$U$4,'Applications Received'!$B$62:$U$112))</f>
        <v>0.47089218944744493</v>
      </c>
      <c r="I77" s="79" cm="1">
        <f t="array" ref="I77">_xlfn.XLOOKUP('% Approved '!$A77,'Applications Approved'!$A$62:$A$112,_xlfn.XLOOKUP('% Approved '!I$4,'Applications Approved'!$B$4:$U$4,'Applications Approved'!$B$62:$U$112))/_xlfn.XLOOKUP('% Approved '!$A77,'Applications Approved'!$A$62:$A$112,_xlfn.XLOOKUP('% Approved '!I$4,'Applications Received'!$B$4:$U$4,'Applications Received'!$B$62:$U$112))</f>
        <v>0.45447743866257317</v>
      </c>
      <c r="J77" s="79" cm="1">
        <f t="array" ref="J77">_xlfn.XLOOKUP('% Approved '!$A77,'Applications Approved'!$A$62:$A$112,_xlfn.XLOOKUP('% Approved '!J$4,'Applications Approved'!$B$4:$U$4,'Applications Approved'!$B$62:$U$112))/_xlfn.XLOOKUP('% Approved '!$A77,'Applications Approved'!$A$62:$A$112,_xlfn.XLOOKUP('% Approved '!J$4,'Applications Received'!$B$4:$U$4,'Applications Received'!$B$62:$U$112))</f>
        <v>0.42701344328689583</v>
      </c>
      <c r="K77" s="79" cm="1">
        <f t="array" ref="K77">_xlfn.XLOOKUP('% Approved '!$A77,'Applications Approved'!$A$62:$A$112,_xlfn.XLOOKUP('% Approved '!K$4,'Applications Approved'!$B$4:$U$4,'Applications Approved'!$B$62:$U$112))/_xlfn.XLOOKUP('% Approved '!$A77,'Applications Approved'!$A$62:$A$112,_xlfn.XLOOKUP('% Approved '!K$4,'Applications Received'!$B$4:$U$4,'Applications Received'!$B$62:$U$112))</f>
        <v>0.38411696295065623</v>
      </c>
      <c r="L77" s="79" cm="1">
        <f t="array" ref="L77">_xlfn.XLOOKUP('% Approved '!$A77,'Applications Approved'!$A$62:$A$112,_xlfn.XLOOKUP('% Approved '!L$4,'Applications Approved'!$B$4:$U$4,'Applications Approved'!$B$62:$U$112))/_xlfn.XLOOKUP('% Approved '!$A77,'Applications Approved'!$A$62:$A$112,_xlfn.XLOOKUP('% Approved '!L$4,'Applications Received'!$B$4:$U$4,'Applications Received'!$B$62:$U$112))</f>
        <v>0.37259268175252769</v>
      </c>
      <c r="M77" s="79" cm="1">
        <f t="array" ref="M77">_xlfn.XLOOKUP('% Approved '!$A77,'Applications Approved'!$A$62:$A$112,_xlfn.XLOOKUP('% Approved '!M$4,'Applications Approved'!$B$4:$U$4,'Applications Approved'!$B$62:$U$112))/_xlfn.XLOOKUP('% Approved '!$A77,'Applications Approved'!$A$62:$A$112,_xlfn.XLOOKUP('% Approved '!M$4,'Applications Received'!$B$4:$U$4,'Applications Received'!$B$62:$U$112))</f>
        <v>0.35910454155955446</v>
      </c>
      <c r="N77" s="79" cm="1">
        <f t="array" ref="N77">_xlfn.XLOOKUP('% Approved '!$A77,'Applications Approved'!$A$62:$A$112,_xlfn.XLOOKUP('% Approved '!N$4,'Applications Approved'!$B$4:$U$4,'Applications Approved'!$B$62:$U$112))/_xlfn.XLOOKUP('% Approved '!$A77,'Applications Approved'!$A$62:$A$112,_xlfn.XLOOKUP('% Approved '!N$4,'Applications Received'!$B$4:$U$4,'Applications Received'!$B$62:$U$112))</f>
        <v>0.25027688280306082</v>
      </c>
      <c r="O77" s="79" cm="1">
        <f t="array" ref="O77">_xlfn.XLOOKUP('% Approved '!$A77,'Applications Approved'!$A$62:$A$112,_xlfn.XLOOKUP('% Approved '!O$4,'Applications Approved'!$B$4:$U$4,'Applications Approved'!$B$62:$U$112))/_xlfn.XLOOKUP('% Approved '!$A77,'Applications Approved'!$A$62:$A$112,_xlfn.XLOOKUP('% Approved '!O$4,'Applications Received'!$B$4:$U$4,'Applications Received'!$B$62:$U$112))</f>
        <v>0.26086239591062743</v>
      </c>
      <c r="P77" s="79" cm="1">
        <f t="array" ref="P77">_xlfn.XLOOKUP('% Approved '!$A77,'Applications Approved'!$A$62:$A$112,_xlfn.XLOOKUP('% Approved '!P$4,'Applications Approved'!$B$4:$U$4,'Applications Approved'!$B$62:$U$112))/_xlfn.XLOOKUP('% Approved '!$A77,'Applications Approved'!$A$62:$A$112,_xlfn.XLOOKUP('% Approved '!P$4,'Applications Received'!$B$4:$U$4,'Applications Received'!$B$62:$U$112))</f>
        <v>0.25231813262351188</v>
      </c>
      <c r="Q77" s="79" cm="1">
        <f t="array" ref="Q77">_xlfn.XLOOKUP('% Approved '!$A77,'Applications Approved'!$A$62:$A$112,_xlfn.XLOOKUP('% Approved '!Q$4,'Applications Approved'!$B$4:$U$4,'Applications Approved'!$B$62:$U$112))/_xlfn.XLOOKUP('% Approved '!$A77,'Applications Approved'!$A$62:$A$112,_xlfn.XLOOKUP('% Approved '!Q$4,'Applications Received'!$B$4:$U$4,'Applications Received'!$B$62:$U$112))</f>
        <v>0.24094305163539761</v>
      </c>
      <c r="R77" s="79" cm="1">
        <f t="array" ref="R77">_xlfn.XLOOKUP('% Approved '!$A77,'Applications Approved'!$A$62:$A$112,_xlfn.XLOOKUP('% Approved '!R$4,'Applications Approved'!$B$4:$U$4,'Applications Approved'!$B$62:$U$112))/_xlfn.XLOOKUP('% Approved '!$A77,'Applications Approved'!$A$62:$A$112,_xlfn.XLOOKUP('% Approved '!R$4,'Applications Received'!$B$4:$U$4,'Applications Received'!$B$62:$U$112))</f>
        <v>0.24199913892078073</v>
      </c>
      <c r="S77" s="79" cm="1">
        <f t="array" ref="S77">_xlfn.XLOOKUP('% Approved '!$A77,'Applications Approved'!$A$62:$A$112,_xlfn.XLOOKUP('% Approved '!S$4,'Applications Approved'!$B$4:$U$4,'Applications Approved'!$B$62:$U$112))/_xlfn.XLOOKUP('% Approved '!$A77,'Applications Approved'!$A$62:$A$112,_xlfn.XLOOKUP('% Approved '!S$4,'Applications Received'!$B$4:$U$4,'Applications Received'!$B$62:$U$112))</f>
        <v>0.250598737208796</v>
      </c>
      <c r="T77" s="79" cm="1">
        <f t="array" ref="T77">_xlfn.XLOOKUP('% Approved '!$A77,'Applications Approved'!$A$62:$A$112,_xlfn.XLOOKUP('% Approved '!T$4,'Applications Approved'!$B$4:$U$4,'Applications Approved'!$B$62:$U$112))/_xlfn.XLOOKUP('% Approved '!$A77,'Applications Approved'!$A$62:$A$112,_xlfn.XLOOKUP('% Approved '!T$4,'Applications Received'!$B$4:$U$4,'Applications Received'!$B$62:$U$112))</f>
        <v>0.20233229141620582</v>
      </c>
      <c r="U77" s="79" cm="1">
        <f t="array" ref="U77">_xlfn.XLOOKUP('% Approved '!$A77,'Applications Approved'!$A$62:$A$112,_xlfn.XLOOKUP('% Approved '!U$4,'Applications Approved'!$B$4:$U$4,'Applications Approved'!$B$62:$U$112))/_xlfn.XLOOKUP('% Approved '!$A77,'Applications Approved'!$A$62:$A$112,_xlfn.XLOOKUP('% Approved '!U$4,'Applications Received'!$B$4:$U$4,'Applications Received'!$B$62:$U$112))</f>
        <v>0.20729887396554061</v>
      </c>
      <c r="V77" s="79" t="e" cm="1">
        <f t="array" ref="V77">_xlfn.XLOOKUP('% Approved '!$A77,'Applications Approved'!$A$62:$A$112,_xlfn.XLOOKUP('% Approved '!V$4,'Applications Approved'!$B$4:$V$4,'Applications Approved'!$B$62:$V$112))/_xlfn.XLOOKUP('% Approved '!$A77,'Applications Approved'!$A$62:$A$112,_xlfn.XLOOKUP('% Approved '!V$4,'Applications Received'!$B$4:$W$4,'Applications Received'!$B$62:$V$112))</f>
        <v>#VALUE!</v>
      </c>
      <c r="W77" s="79">
        <f t="shared" si="3"/>
        <v>-0.58633300964103208</v>
      </c>
      <c r="X77" s="81">
        <f t="shared" si="4"/>
        <v>-0.55977423577827956</v>
      </c>
      <c r="Y77" s="81">
        <f t="shared" si="5"/>
        <v>-0.4436313859131929</v>
      </c>
    </row>
    <row r="78" spans="1:25" s="30" customFormat="1">
      <c r="A78" s="32" t="s">
        <v>32</v>
      </c>
      <c r="B78" s="79" cm="1">
        <f t="array" ref="B78">_xlfn.XLOOKUP('% Approved '!$A78,'Applications Approved'!$A$62:$A$112,_xlfn.XLOOKUP('% Approved '!B$4,'Applications Approved'!$B$4:$U$4,'Applications Approved'!$B$62:$U$112))/_xlfn.XLOOKUP('% Approved '!$A78,'Applications Approved'!$A$62:$A$112,_xlfn.XLOOKUP('% Approved '!B$4,'Applications Received'!$B$4:$U$4,'Applications Received'!$B$62:$U$112))</f>
        <v>0.59627875790973472</v>
      </c>
      <c r="C78" s="79" cm="1">
        <f t="array" ref="C78">_xlfn.XLOOKUP('% Approved '!$A78,'Applications Approved'!$A$62:$A$112,_xlfn.XLOOKUP('% Approved '!C$4,'Applications Approved'!$B$4:$U$4,'Applications Approved'!$B$62:$U$112))/_xlfn.XLOOKUP('% Approved '!$A78,'Applications Approved'!$A$62:$A$112,_xlfn.XLOOKUP('% Approved '!C$4,'Applications Received'!$B$4:$U$4,'Applications Received'!$B$62:$U$112))</f>
        <v>0.59906563182879968</v>
      </c>
      <c r="D78" s="79" cm="1">
        <f t="array" ref="D78">_xlfn.XLOOKUP('% Approved '!$A78,'Applications Approved'!$A$62:$A$112,_xlfn.XLOOKUP('% Approved '!D$4,'Applications Approved'!$B$4:$U$4,'Applications Approved'!$B$62:$U$112))/_xlfn.XLOOKUP('% Approved '!$A78,'Applications Approved'!$A$62:$A$112,_xlfn.XLOOKUP('% Approved '!D$4,'Applications Received'!$B$4:$U$4,'Applications Received'!$B$62:$U$112))</f>
        <v>0.60869431832126641</v>
      </c>
      <c r="E78" s="79" cm="1">
        <f t="array" ref="E78">_xlfn.XLOOKUP('% Approved '!$A78,'Applications Approved'!$A$62:$A$112,_xlfn.XLOOKUP('% Approved '!E$4,'Applications Approved'!$B$4:$U$4,'Applications Approved'!$B$62:$U$112))/_xlfn.XLOOKUP('% Approved '!$A78,'Applications Approved'!$A$62:$A$112,_xlfn.XLOOKUP('% Approved '!E$4,'Applications Received'!$B$4:$U$4,'Applications Received'!$B$62:$U$112))</f>
        <v>0.61730909769408981</v>
      </c>
      <c r="F78" s="79" cm="1">
        <f t="array" ref="F78">_xlfn.XLOOKUP('% Approved '!$A78,'Applications Approved'!$A$62:$A$112,_xlfn.XLOOKUP('% Approved '!F$4,'Applications Approved'!$B$4:$U$4,'Applications Approved'!$B$62:$U$112))/_xlfn.XLOOKUP('% Approved '!$A78,'Applications Approved'!$A$62:$A$112,_xlfn.XLOOKUP('% Approved '!F$4,'Applications Received'!$B$4:$U$4,'Applications Received'!$B$62:$U$112))</f>
        <v>0.6625513030131136</v>
      </c>
      <c r="G78" s="79" cm="1">
        <f t="array" ref="G78">_xlfn.XLOOKUP('% Approved '!$A78,'Applications Approved'!$A$62:$A$112,_xlfn.XLOOKUP('% Approved '!G$4,'Applications Approved'!$B$4:$U$4,'Applications Approved'!$B$62:$U$112))/_xlfn.XLOOKUP('% Approved '!$A78,'Applications Approved'!$A$62:$A$112,_xlfn.XLOOKUP('% Approved '!G$4,'Applications Received'!$B$4:$U$4,'Applications Received'!$B$62:$U$112))</f>
        <v>0.62881644365844713</v>
      </c>
      <c r="H78" s="79" cm="1">
        <f t="array" ref="H78">_xlfn.XLOOKUP('% Approved '!$A78,'Applications Approved'!$A$62:$A$112,_xlfn.XLOOKUP('% Approved '!H$4,'Applications Approved'!$B$4:$U$4,'Applications Approved'!$B$62:$U$112))/_xlfn.XLOOKUP('% Approved '!$A78,'Applications Approved'!$A$62:$A$112,_xlfn.XLOOKUP('% Approved '!H$4,'Applications Received'!$B$4:$U$4,'Applications Received'!$B$62:$U$112))</f>
        <v>0.62052475356370695</v>
      </c>
      <c r="I78" s="79" cm="1">
        <f t="array" ref="I78">_xlfn.XLOOKUP('% Approved '!$A78,'Applications Approved'!$A$62:$A$112,_xlfn.XLOOKUP('% Approved '!I$4,'Applications Approved'!$B$4:$U$4,'Applications Approved'!$B$62:$U$112))/_xlfn.XLOOKUP('% Approved '!$A78,'Applications Approved'!$A$62:$A$112,_xlfn.XLOOKUP('% Approved '!I$4,'Applications Received'!$B$4:$U$4,'Applications Received'!$B$62:$U$112))</f>
        <v>0.61782872075068296</v>
      </c>
      <c r="J78" s="79" cm="1">
        <f t="array" ref="J78">_xlfn.XLOOKUP('% Approved '!$A78,'Applications Approved'!$A$62:$A$112,_xlfn.XLOOKUP('% Approved '!J$4,'Applications Approved'!$B$4:$U$4,'Applications Approved'!$B$62:$U$112))/_xlfn.XLOOKUP('% Approved '!$A78,'Applications Approved'!$A$62:$A$112,_xlfn.XLOOKUP('% Approved '!J$4,'Applications Received'!$B$4:$U$4,'Applications Received'!$B$62:$U$112))</f>
        <v>0.6244078228124873</v>
      </c>
      <c r="K78" s="79" cm="1">
        <f t="array" ref="K78">_xlfn.XLOOKUP('% Approved '!$A78,'Applications Approved'!$A$62:$A$112,_xlfn.XLOOKUP('% Approved '!K$4,'Applications Approved'!$B$4:$U$4,'Applications Approved'!$B$62:$U$112))/_xlfn.XLOOKUP('% Approved '!$A78,'Applications Approved'!$A$62:$A$112,_xlfn.XLOOKUP('% Approved '!K$4,'Applications Received'!$B$4:$U$4,'Applications Received'!$B$62:$U$112))</f>
        <v>0.6242846819398058</v>
      </c>
      <c r="L78" s="79" cm="1">
        <f t="array" ref="L78">_xlfn.XLOOKUP('% Approved '!$A78,'Applications Approved'!$A$62:$A$112,_xlfn.XLOOKUP('% Approved '!L$4,'Applications Approved'!$B$4:$U$4,'Applications Approved'!$B$62:$U$112))/_xlfn.XLOOKUP('% Approved '!$A78,'Applications Approved'!$A$62:$A$112,_xlfn.XLOOKUP('% Approved '!L$4,'Applications Received'!$B$4:$U$4,'Applications Received'!$B$62:$U$112))</f>
        <v>0.61787275558640886</v>
      </c>
      <c r="M78" s="79" cm="1">
        <f t="array" ref="M78">_xlfn.XLOOKUP('% Approved '!$A78,'Applications Approved'!$A$62:$A$112,_xlfn.XLOOKUP('% Approved '!M$4,'Applications Approved'!$B$4:$U$4,'Applications Approved'!$B$62:$U$112))/_xlfn.XLOOKUP('% Approved '!$A78,'Applications Approved'!$A$62:$A$112,_xlfn.XLOOKUP('% Approved '!M$4,'Applications Received'!$B$4:$U$4,'Applications Received'!$B$62:$U$112))</f>
        <v>0.60958045215148149</v>
      </c>
      <c r="N78" s="79" cm="1">
        <f t="array" ref="N78">_xlfn.XLOOKUP('% Approved '!$A78,'Applications Approved'!$A$62:$A$112,_xlfn.XLOOKUP('% Approved '!N$4,'Applications Approved'!$B$4:$U$4,'Applications Approved'!$B$62:$U$112))/_xlfn.XLOOKUP('% Approved '!$A78,'Applications Approved'!$A$62:$A$112,_xlfn.XLOOKUP('% Approved '!N$4,'Applications Received'!$B$4:$U$4,'Applications Received'!$B$62:$U$112))</f>
        <v>0.60295540338031384</v>
      </c>
      <c r="O78" s="79" cm="1">
        <f t="array" ref="O78">_xlfn.XLOOKUP('% Approved '!$A78,'Applications Approved'!$A$62:$A$112,_xlfn.XLOOKUP('% Approved '!O$4,'Applications Approved'!$B$4:$U$4,'Applications Approved'!$B$62:$U$112))/_xlfn.XLOOKUP('% Approved '!$A78,'Applications Approved'!$A$62:$A$112,_xlfn.XLOOKUP('% Approved '!O$4,'Applications Received'!$B$4:$U$4,'Applications Received'!$B$62:$U$112))</f>
        <v>0.58390918065153008</v>
      </c>
      <c r="P78" s="79" cm="1">
        <f t="array" ref="P78">_xlfn.XLOOKUP('% Approved '!$A78,'Applications Approved'!$A$62:$A$112,_xlfn.XLOOKUP('% Approved '!P$4,'Applications Approved'!$B$4:$U$4,'Applications Approved'!$B$62:$U$112))/_xlfn.XLOOKUP('% Approved '!$A78,'Applications Approved'!$A$62:$A$112,_xlfn.XLOOKUP('% Approved '!P$4,'Applications Received'!$B$4:$U$4,'Applications Received'!$B$62:$U$112))</f>
        <v>0.54624408965912907</v>
      </c>
      <c r="Q78" s="79" cm="1">
        <f t="array" ref="Q78">_xlfn.XLOOKUP('% Approved '!$A78,'Applications Approved'!$A$62:$A$112,_xlfn.XLOOKUP('% Approved '!Q$4,'Applications Approved'!$B$4:$U$4,'Applications Approved'!$B$62:$U$112))/_xlfn.XLOOKUP('% Approved '!$A78,'Applications Approved'!$A$62:$A$112,_xlfn.XLOOKUP('% Approved '!Q$4,'Applications Received'!$B$4:$U$4,'Applications Received'!$B$62:$U$112))</f>
        <v>0.52044601408231717</v>
      </c>
      <c r="R78" s="79" cm="1">
        <f t="array" ref="R78">_xlfn.XLOOKUP('% Approved '!$A78,'Applications Approved'!$A$62:$A$112,_xlfn.XLOOKUP('% Approved '!R$4,'Applications Approved'!$B$4:$U$4,'Applications Approved'!$B$62:$U$112))/_xlfn.XLOOKUP('% Approved '!$A78,'Applications Approved'!$A$62:$A$112,_xlfn.XLOOKUP('% Approved '!R$4,'Applications Received'!$B$4:$U$4,'Applications Received'!$B$62:$U$112))</f>
        <v>0.52454991816693941</v>
      </c>
      <c r="S78" s="79" cm="1">
        <f t="array" ref="S78">_xlfn.XLOOKUP('% Approved '!$A78,'Applications Approved'!$A$62:$A$112,_xlfn.XLOOKUP('% Approved '!S$4,'Applications Approved'!$B$4:$U$4,'Applications Approved'!$B$62:$U$112))/_xlfn.XLOOKUP('% Approved '!$A78,'Applications Approved'!$A$62:$A$112,_xlfn.XLOOKUP('% Approved '!S$4,'Applications Received'!$B$4:$U$4,'Applications Received'!$B$62:$U$112))</f>
        <v>0.40709336692669212</v>
      </c>
      <c r="T78" s="79" cm="1">
        <f t="array" ref="T78">_xlfn.XLOOKUP('% Approved '!$A78,'Applications Approved'!$A$62:$A$112,_xlfn.XLOOKUP('% Approved '!T$4,'Applications Approved'!$B$4:$U$4,'Applications Approved'!$B$62:$U$112))/_xlfn.XLOOKUP('% Approved '!$A78,'Applications Approved'!$A$62:$A$112,_xlfn.XLOOKUP('% Approved '!T$4,'Applications Received'!$B$4:$U$4,'Applications Received'!$B$62:$U$112))</f>
        <v>0.81464790507854967</v>
      </c>
      <c r="U78" s="79" cm="1">
        <f t="array" ref="U78">_xlfn.XLOOKUP('% Approved '!$A78,'Applications Approved'!$A$62:$A$112,_xlfn.XLOOKUP('% Approved '!U$4,'Applications Approved'!$B$4:$U$4,'Applications Approved'!$B$62:$U$112))/_xlfn.XLOOKUP('% Approved '!$A78,'Applications Approved'!$A$62:$A$112,_xlfn.XLOOKUP('% Approved '!U$4,'Applications Received'!$B$4:$U$4,'Applications Received'!$B$62:$U$112))</f>
        <v>0.28736957049259887</v>
      </c>
      <c r="V78" s="79" t="e" cm="1">
        <f t="array" ref="V78">_xlfn.XLOOKUP('% Approved '!$A78,'Applications Approved'!$A$62:$A$112,_xlfn.XLOOKUP('% Approved '!V$4,'Applications Approved'!$B$4:$V$4,'Applications Approved'!$B$62:$V$112))/_xlfn.XLOOKUP('% Approved '!$A78,'Applications Approved'!$A$62:$A$112,_xlfn.XLOOKUP('% Approved '!V$4,'Applications Received'!$B$4:$W$4,'Applications Received'!$B$62:$V$112))</f>
        <v>#VALUE!</v>
      </c>
      <c r="W78" s="79">
        <f t="shared" si="3"/>
        <v>-0.51806170070525781</v>
      </c>
      <c r="X78" s="81">
        <f t="shared" si="4"/>
        <v>-0.53689265602666125</v>
      </c>
      <c r="Y78" s="81">
        <f t="shared" si="5"/>
        <v>-0.53490493326597155</v>
      </c>
    </row>
    <row r="79" spans="1:25" s="30" customFormat="1">
      <c r="A79" s="32" t="s">
        <v>33</v>
      </c>
      <c r="B79" s="79" cm="1">
        <f t="array" ref="B79">_xlfn.XLOOKUP('% Approved '!$A79,'Applications Approved'!$A$62:$A$112,_xlfn.XLOOKUP('% Approved '!B$4,'Applications Approved'!$B$4:$U$4,'Applications Approved'!$B$62:$U$112))/_xlfn.XLOOKUP('% Approved '!$A79,'Applications Approved'!$A$62:$A$112,_xlfn.XLOOKUP('% Approved '!B$4,'Applications Received'!$B$4:$U$4,'Applications Received'!$B$62:$U$112))</f>
        <v>0.94585648081517515</v>
      </c>
      <c r="C79" s="79" cm="1">
        <f t="array" ref="C79">_xlfn.XLOOKUP('% Approved '!$A79,'Applications Approved'!$A$62:$A$112,_xlfn.XLOOKUP('% Approved '!C$4,'Applications Approved'!$B$4:$U$4,'Applications Approved'!$B$62:$U$112))/_xlfn.XLOOKUP('% Approved '!$A79,'Applications Approved'!$A$62:$A$112,_xlfn.XLOOKUP('% Approved '!C$4,'Applications Received'!$B$4:$U$4,'Applications Received'!$B$62:$U$112))</f>
        <v>0.94665040285044777</v>
      </c>
      <c r="D79" s="79" cm="1">
        <f t="array" ref="D79">_xlfn.XLOOKUP('% Approved '!$A79,'Applications Approved'!$A$62:$A$112,_xlfn.XLOOKUP('% Approved '!D$4,'Applications Approved'!$B$4:$U$4,'Applications Approved'!$B$62:$U$112))/_xlfn.XLOOKUP('% Approved '!$A79,'Applications Approved'!$A$62:$A$112,_xlfn.XLOOKUP('% Approved '!D$4,'Applications Received'!$B$4:$U$4,'Applications Received'!$B$62:$U$112))</f>
        <v>0.95134508506938509</v>
      </c>
      <c r="E79" s="79" cm="1">
        <f t="array" ref="E79">_xlfn.XLOOKUP('% Approved '!$A79,'Applications Approved'!$A$62:$A$112,_xlfn.XLOOKUP('% Approved '!E$4,'Applications Approved'!$B$4:$U$4,'Applications Approved'!$B$62:$U$112))/_xlfn.XLOOKUP('% Approved '!$A79,'Applications Approved'!$A$62:$A$112,_xlfn.XLOOKUP('% Approved '!E$4,'Applications Received'!$B$4:$U$4,'Applications Received'!$B$62:$U$112))</f>
        <v>0.95441525778957659</v>
      </c>
      <c r="F79" s="79" cm="1">
        <f t="array" ref="F79">_xlfn.XLOOKUP('% Approved '!$A79,'Applications Approved'!$A$62:$A$112,_xlfn.XLOOKUP('% Approved '!F$4,'Applications Approved'!$B$4:$U$4,'Applications Approved'!$B$62:$U$112))/_xlfn.XLOOKUP('% Approved '!$A79,'Applications Approved'!$A$62:$A$112,_xlfn.XLOOKUP('% Approved '!F$4,'Applications Received'!$B$4:$U$4,'Applications Received'!$B$62:$U$112))</f>
        <v>1.0265122140364484</v>
      </c>
      <c r="G79" s="79" cm="1">
        <f t="array" ref="G79">_xlfn.XLOOKUP('% Approved '!$A79,'Applications Approved'!$A$62:$A$112,_xlfn.XLOOKUP('% Approved '!G$4,'Applications Approved'!$B$4:$U$4,'Applications Approved'!$B$62:$U$112))/_xlfn.XLOOKUP('% Approved '!$A79,'Applications Approved'!$A$62:$A$112,_xlfn.XLOOKUP('% Approved '!G$4,'Applications Received'!$B$4:$U$4,'Applications Received'!$B$62:$U$112))</f>
        <v>0.95453664210934475</v>
      </c>
      <c r="H79" s="79" cm="1">
        <f t="array" ref="H79">_xlfn.XLOOKUP('% Approved '!$A79,'Applications Approved'!$A$62:$A$112,_xlfn.XLOOKUP('% Approved '!H$4,'Applications Approved'!$B$4:$U$4,'Applications Approved'!$B$62:$U$112))/_xlfn.XLOOKUP('% Approved '!$A79,'Applications Approved'!$A$62:$A$112,_xlfn.XLOOKUP('% Approved '!H$4,'Applications Received'!$B$4:$U$4,'Applications Received'!$B$62:$U$112))</f>
        <v>0.95263120517008726</v>
      </c>
      <c r="I79" s="79" cm="1">
        <f t="array" ref="I79">_xlfn.XLOOKUP('% Approved '!$A79,'Applications Approved'!$A$62:$A$112,_xlfn.XLOOKUP('% Approved '!I$4,'Applications Approved'!$B$4:$U$4,'Applications Approved'!$B$62:$U$112))/_xlfn.XLOOKUP('% Approved '!$A79,'Applications Approved'!$A$62:$A$112,_xlfn.XLOOKUP('% Approved '!I$4,'Applications Received'!$B$4:$U$4,'Applications Received'!$B$62:$U$112))</f>
        <v>0.95929203539823005</v>
      </c>
      <c r="J79" s="79" cm="1">
        <f t="array" ref="J79">_xlfn.XLOOKUP('% Approved '!$A79,'Applications Approved'!$A$62:$A$112,_xlfn.XLOOKUP('% Approved '!J$4,'Applications Approved'!$B$4:$U$4,'Applications Approved'!$B$62:$U$112))/_xlfn.XLOOKUP('% Approved '!$A79,'Applications Approved'!$A$62:$A$112,_xlfn.XLOOKUP('% Approved '!J$4,'Applications Received'!$B$4:$U$4,'Applications Received'!$B$62:$U$112))</f>
        <v>0.95674116798846431</v>
      </c>
      <c r="K79" s="79" cm="1">
        <f t="array" ref="K79">_xlfn.XLOOKUP('% Approved '!$A79,'Applications Approved'!$A$62:$A$112,_xlfn.XLOOKUP('% Approved '!K$4,'Applications Approved'!$B$4:$U$4,'Applications Approved'!$B$62:$U$112))/_xlfn.XLOOKUP('% Approved '!$A79,'Applications Approved'!$A$62:$A$112,_xlfn.XLOOKUP('% Approved '!K$4,'Applications Received'!$B$4:$U$4,'Applications Received'!$B$62:$U$112))</f>
        <v>0.96631345880120212</v>
      </c>
      <c r="L79" s="79" cm="1">
        <f t="array" ref="L79">_xlfn.XLOOKUP('% Approved '!$A79,'Applications Approved'!$A$62:$A$112,_xlfn.XLOOKUP('% Approved '!L$4,'Applications Approved'!$B$4:$U$4,'Applications Approved'!$B$62:$U$112))/_xlfn.XLOOKUP('% Approved '!$A79,'Applications Approved'!$A$62:$A$112,_xlfn.XLOOKUP('% Approved '!L$4,'Applications Received'!$B$4:$U$4,'Applications Received'!$B$62:$U$112))</f>
        <v>0.95613040396881654</v>
      </c>
      <c r="M79" s="79" cm="1">
        <f t="array" ref="M79">_xlfn.XLOOKUP('% Approved '!$A79,'Applications Approved'!$A$62:$A$112,_xlfn.XLOOKUP('% Approved '!M$4,'Applications Approved'!$B$4:$U$4,'Applications Approved'!$B$62:$U$112))/_xlfn.XLOOKUP('% Approved '!$A79,'Applications Approved'!$A$62:$A$112,_xlfn.XLOOKUP('% Approved '!M$4,'Applications Received'!$B$4:$U$4,'Applications Received'!$B$62:$U$112))</f>
        <v>0.95887903112237705</v>
      </c>
      <c r="N79" s="79" cm="1">
        <f t="array" ref="N79">_xlfn.XLOOKUP('% Approved '!$A79,'Applications Approved'!$A$62:$A$112,_xlfn.XLOOKUP('% Approved '!N$4,'Applications Approved'!$B$4:$U$4,'Applications Approved'!$B$62:$U$112))/_xlfn.XLOOKUP('% Approved '!$A79,'Applications Approved'!$A$62:$A$112,_xlfn.XLOOKUP('% Approved '!N$4,'Applications Received'!$B$4:$U$4,'Applications Received'!$B$62:$U$112))</f>
        <v>0.9476504172156347</v>
      </c>
      <c r="O79" s="79" cm="1">
        <f t="array" ref="O79">_xlfn.XLOOKUP('% Approved '!$A79,'Applications Approved'!$A$62:$A$112,_xlfn.XLOOKUP('% Approved '!O$4,'Applications Approved'!$B$4:$U$4,'Applications Approved'!$B$62:$U$112))/_xlfn.XLOOKUP('% Approved '!$A79,'Applications Approved'!$A$62:$A$112,_xlfn.XLOOKUP('% Approved '!O$4,'Applications Received'!$B$4:$U$4,'Applications Received'!$B$62:$U$112))</f>
        <v>0.9475435288898747</v>
      </c>
      <c r="P79" s="79" cm="1">
        <f t="array" ref="P79">_xlfn.XLOOKUP('% Approved '!$A79,'Applications Approved'!$A$62:$A$112,_xlfn.XLOOKUP('% Approved '!P$4,'Applications Approved'!$B$4:$U$4,'Applications Approved'!$B$62:$U$112))/_xlfn.XLOOKUP('% Approved '!$A79,'Applications Approved'!$A$62:$A$112,_xlfn.XLOOKUP('% Approved '!P$4,'Applications Received'!$B$4:$U$4,'Applications Received'!$B$62:$U$112))</f>
        <v>0.93923698837796876</v>
      </c>
      <c r="Q79" s="79" cm="1">
        <f t="array" ref="Q79">_xlfn.XLOOKUP('% Approved '!$A79,'Applications Approved'!$A$62:$A$112,_xlfn.XLOOKUP('% Approved '!Q$4,'Applications Approved'!$B$4:$U$4,'Applications Approved'!$B$62:$U$112))/_xlfn.XLOOKUP('% Approved '!$A79,'Applications Approved'!$A$62:$A$112,_xlfn.XLOOKUP('% Approved '!Q$4,'Applications Received'!$B$4:$U$4,'Applications Received'!$B$62:$U$112))</f>
        <v>0.95553414096916289</v>
      </c>
      <c r="R79" s="79" cm="1">
        <f t="array" ref="R79">_xlfn.XLOOKUP('% Approved '!$A79,'Applications Approved'!$A$62:$A$112,_xlfn.XLOOKUP('% Approved '!R$4,'Applications Approved'!$B$4:$U$4,'Applications Approved'!$B$62:$U$112))/_xlfn.XLOOKUP('% Approved '!$A79,'Applications Approved'!$A$62:$A$112,_xlfn.XLOOKUP('% Approved '!R$4,'Applications Received'!$B$4:$U$4,'Applications Received'!$B$62:$U$112))</f>
        <v>0.95126816756910804</v>
      </c>
      <c r="S79" s="79" cm="1">
        <f t="array" ref="S79">_xlfn.XLOOKUP('% Approved '!$A79,'Applications Approved'!$A$62:$A$112,_xlfn.XLOOKUP('% Approved '!S$4,'Applications Approved'!$B$4:$U$4,'Applications Approved'!$B$62:$U$112))/_xlfn.XLOOKUP('% Approved '!$A79,'Applications Approved'!$A$62:$A$112,_xlfn.XLOOKUP('% Approved '!S$4,'Applications Received'!$B$4:$U$4,'Applications Received'!$B$62:$U$112))</f>
        <v>0.94884400744087172</v>
      </c>
      <c r="T79" s="79" cm="1">
        <f t="array" ref="T79">_xlfn.XLOOKUP('% Approved '!$A79,'Applications Approved'!$A$62:$A$112,_xlfn.XLOOKUP('% Approved '!T$4,'Applications Approved'!$B$4:$U$4,'Applications Approved'!$B$62:$U$112))/_xlfn.XLOOKUP('% Approved '!$A79,'Applications Approved'!$A$62:$A$112,_xlfn.XLOOKUP('% Approved '!T$4,'Applications Received'!$B$4:$U$4,'Applications Received'!$B$62:$U$112))</f>
        <v>0.94116112198303969</v>
      </c>
      <c r="U79" s="79" cm="1">
        <f t="array" ref="U79">_xlfn.XLOOKUP('% Approved '!$A79,'Applications Approved'!$A$62:$A$112,_xlfn.XLOOKUP('% Approved '!U$4,'Applications Approved'!$B$4:$U$4,'Applications Approved'!$B$62:$U$112))/_xlfn.XLOOKUP('% Approved '!$A79,'Applications Approved'!$A$62:$A$112,_xlfn.XLOOKUP('% Approved '!U$4,'Applications Received'!$B$4:$U$4,'Applications Received'!$B$62:$U$112))</f>
        <v>0.94458704514570446</v>
      </c>
      <c r="V79" s="79" t="e" cm="1">
        <f t="array" ref="V79">_xlfn.XLOOKUP('% Approved '!$A79,'Applications Approved'!$A$62:$A$112,_xlfn.XLOOKUP('% Approved '!V$4,'Applications Approved'!$B$4:$V$4,'Applications Approved'!$B$62:$V$112))/_xlfn.XLOOKUP('% Approved '!$A79,'Applications Approved'!$A$62:$A$112,_xlfn.XLOOKUP('% Approved '!V$4,'Applications Received'!$B$4:$W$4,'Applications Received'!$B$62:$V$112))</f>
        <v>#VALUE!</v>
      </c>
      <c r="W79" s="79">
        <f t="shared" si="3"/>
        <v>-1.342101783112633E-3</v>
      </c>
      <c r="X79" s="81">
        <f t="shared" si="4"/>
        <v>-8.4441491951195886E-3</v>
      </c>
      <c r="Y79" s="81">
        <f t="shared" si="5"/>
        <v>-1.2072996293389034E-2</v>
      </c>
    </row>
    <row r="80" spans="1:25" s="30" customFormat="1">
      <c r="A80" s="32" t="s">
        <v>34</v>
      </c>
      <c r="B80" s="79" cm="1">
        <f t="array" ref="B80">_xlfn.XLOOKUP('% Approved '!$A80,'Applications Approved'!$A$62:$A$112,_xlfn.XLOOKUP('% Approved '!B$4,'Applications Approved'!$B$4:$U$4,'Applications Approved'!$B$62:$U$112))/_xlfn.XLOOKUP('% Approved '!$A80,'Applications Approved'!$A$62:$A$112,_xlfn.XLOOKUP('% Approved '!B$4,'Applications Received'!$B$4:$U$4,'Applications Received'!$B$62:$U$112))</f>
        <v>0.6619544670009041</v>
      </c>
      <c r="C80" s="79" cm="1">
        <f t="array" ref="C80">_xlfn.XLOOKUP('% Approved '!$A80,'Applications Approved'!$A$62:$A$112,_xlfn.XLOOKUP('% Approved '!C$4,'Applications Approved'!$B$4:$U$4,'Applications Approved'!$B$62:$U$112))/_xlfn.XLOOKUP('% Approved '!$A80,'Applications Approved'!$A$62:$A$112,_xlfn.XLOOKUP('% Approved '!C$4,'Applications Received'!$B$4:$U$4,'Applications Received'!$B$62:$U$112))</f>
        <v>0.64850715746421261</v>
      </c>
      <c r="D80" s="79" cm="1">
        <f t="array" ref="D80">_xlfn.XLOOKUP('% Approved '!$A80,'Applications Approved'!$A$62:$A$112,_xlfn.XLOOKUP('% Approved '!D$4,'Applications Approved'!$B$4:$U$4,'Applications Approved'!$B$62:$U$112))/_xlfn.XLOOKUP('% Approved '!$A80,'Applications Approved'!$A$62:$A$112,_xlfn.XLOOKUP('% Approved '!D$4,'Applications Received'!$B$4:$U$4,'Applications Received'!$B$62:$U$112))</f>
        <v>0.66511085180863472</v>
      </c>
      <c r="E80" s="79" cm="1">
        <f t="array" ref="E80">_xlfn.XLOOKUP('% Approved '!$A80,'Applications Approved'!$A$62:$A$112,_xlfn.XLOOKUP('% Approved '!E$4,'Applications Approved'!$B$4:$U$4,'Applications Approved'!$B$62:$U$112))/_xlfn.XLOOKUP('% Approved '!$A80,'Applications Approved'!$A$62:$A$112,_xlfn.XLOOKUP('% Approved '!E$4,'Applications Received'!$B$4:$U$4,'Applications Received'!$B$62:$U$112))</f>
        <v>0.26054358013120898</v>
      </c>
      <c r="F80" s="79" cm="1">
        <f t="array" ref="F80">_xlfn.XLOOKUP('% Approved '!$A80,'Applications Approved'!$A$62:$A$112,_xlfn.XLOOKUP('% Approved '!F$4,'Applications Approved'!$B$4:$U$4,'Applications Approved'!$B$62:$U$112))/_xlfn.XLOOKUP('% Approved '!$A80,'Applications Approved'!$A$62:$A$112,_xlfn.XLOOKUP('% Approved '!F$4,'Applications Received'!$B$4:$U$4,'Applications Received'!$B$62:$U$112))</f>
        <v>0.16378045201056646</v>
      </c>
      <c r="G80" s="79" cm="1">
        <f t="array" ref="G80">_xlfn.XLOOKUP('% Approved '!$A80,'Applications Approved'!$A$62:$A$112,_xlfn.XLOOKUP('% Approved '!G$4,'Applications Approved'!$B$4:$U$4,'Applications Approved'!$B$62:$U$112))/_xlfn.XLOOKUP('% Approved '!$A80,'Applications Approved'!$A$62:$A$112,_xlfn.XLOOKUP('% Approved '!G$4,'Applications Received'!$B$4:$U$4,'Applications Received'!$B$62:$U$112))</f>
        <v>0.12092750220135016</v>
      </c>
      <c r="H80" s="79" cm="1">
        <f t="array" ref="H80">_xlfn.XLOOKUP('% Approved '!$A80,'Applications Approved'!$A$62:$A$112,_xlfn.XLOOKUP('% Approved '!H$4,'Applications Approved'!$B$4:$U$4,'Applications Approved'!$B$62:$U$112))/_xlfn.XLOOKUP('% Approved '!$A80,'Applications Approved'!$A$62:$A$112,_xlfn.XLOOKUP('% Approved '!H$4,'Applications Received'!$B$4:$U$4,'Applications Received'!$B$62:$U$112))</f>
        <v>0.88046575762218471</v>
      </c>
      <c r="I80" s="79" cm="1">
        <f t="array" ref="I80">_xlfn.XLOOKUP('% Approved '!$A80,'Applications Approved'!$A$62:$A$112,_xlfn.XLOOKUP('% Approved '!I$4,'Applications Approved'!$B$4:$U$4,'Applications Approved'!$B$62:$U$112))/_xlfn.XLOOKUP('% Approved '!$A80,'Applications Approved'!$A$62:$A$112,_xlfn.XLOOKUP('% Approved '!I$4,'Applications Received'!$B$4:$U$4,'Applications Received'!$B$62:$U$112))</f>
        <v>0.95825110581830553</v>
      </c>
      <c r="J80" s="79" cm="1">
        <f t="array" ref="J80">_xlfn.XLOOKUP('% Approved '!$A80,'Applications Approved'!$A$62:$A$112,_xlfn.XLOOKUP('% Approved '!J$4,'Applications Approved'!$B$4:$U$4,'Applications Approved'!$B$62:$U$112))/_xlfn.XLOOKUP('% Approved '!$A80,'Applications Approved'!$A$62:$A$112,_xlfn.XLOOKUP('% Approved '!J$4,'Applications Received'!$B$4:$U$4,'Applications Received'!$B$62:$U$112))</f>
        <v>0.95277338912848553</v>
      </c>
      <c r="K80" s="79" cm="1">
        <f t="array" ref="K80">_xlfn.XLOOKUP('% Approved '!$A80,'Applications Approved'!$A$62:$A$112,_xlfn.XLOOKUP('% Approved '!K$4,'Applications Approved'!$B$4:$U$4,'Applications Approved'!$B$62:$U$112))/_xlfn.XLOOKUP('% Approved '!$A80,'Applications Approved'!$A$62:$A$112,_xlfn.XLOOKUP('% Approved '!K$4,'Applications Received'!$B$4:$U$4,'Applications Received'!$B$62:$U$112))</f>
        <v>0.94953477241569528</v>
      </c>
      <c r="L80" s="79" cm="1">
        <f t="array" ref="L80">_xlfn.XLOOKUP('% Approved '!$A80,'Applications Approved'!$A$62:$A$112,_xlfn.XLOOKUP('% Approved '!L$4,'Applications Approved'!$B$4:$U$4,'Applications Approved'!$B$62:$U$112))/_xlfn.XLOOKUP('% Approved '!$A80,'Applications Approved'!$A$62:$A$112,_xlfn.XLOOKUP('% Approved '!L$4,'Applications Received'!$B$4:$U$4,'Applications Received'!$B$62:$U$112))</f>
        <v>0.64447780151261469</v>
      </c>
      <c r="M80" s="79" cm="1">
        <f t="array" ref="M80">_xlfn.XLOOKUP('% Approved '!$A80,'Applications Approved'!$A$62:$A$112,_xlfn.XLOOKUP('% Approved '!M$4,'Applications Approved'!$B$4:$U$4,'Applications Approved'!$B$62:$U$112))/_xlfn.XLOOKUP('% Approved '!$A80,'Applications Approved'!$A$62:$A$112,_xlfn.XLOOKUP('% Approved '!M$4,'Applications Received'!$B$4:$U$4,'Applications Received'!$B$62:$U$112))</f>
        <v>0.55621624901401612</v>
      </c>
      <c r="N80" s="79" cm="1">
        <f t="array" ref="N80">_xlfn.XLOOKUP('% Approved '!$A80,'Applications Approved'!$A$62:$A$112,_xlfn.XLOOKUP('% Approved '!N$4,'Applications Approved'!$B$4:$U$4,'Applications Approved'!$B$62:$U$112))/_xlfn.XLOOKUP('% Approved '!$A80,'Applications Approved'!$A$62:$A$112,_xlfn.XLOOKUP('% Approved '!N$4,'Applications Received'!$B$4:$U$4,'Applications Received'!$B$62:$U$112))</f>
        <v>0.50764219493861196</v>
      </c>
      <c r="O80" s="79" cm="1">
        <f t="array" ref="O80">_xlfn.XLOOKUP('% Approved '!$A80,'Applications Approved'!$A$62:$A$112,_xlfn.XLOOKUP('% Approved '!O$4,'Applications Approved'!$B$4:$U$4,'Applications Approved'!$B$62:$U$112))/_xlfn.XLOOKUP('% Approved '!$A80,'Applications Approved'!$A$62:$A$112,_xlfn.XLOOKUP('% Approved '!O$4,'Applications Received'!$B$4:$U$4,'Applications Received'!$B$62:$U$112))</f>
        <v>0.48501477416631489</v>
      </c>
      <c r="P80" s="79" cm="1">
        <f t="array" ref="P80">_xlfn.XLOOKUP('% Approved '!$A80,'Applications Approved'!$A$62:$A$112,_xlfn.XLOOKUP('% Approved '!P$4,'Applications Approved'!$B$4:$U$4,'Applications Approved'!$B$62:$U$112))/_xlfn.XLOOKUP('% Approved '!$A80,'Applications Approved'!$A$62:$A$112,_xlfn.XLOOKUP('% Approved '!P$4,'Applications Received'!$B$4:$U$4,'Applications Received'!$B$62:$U$112))</f>
        <v>0.43271159991082703</v>
      </c>
      <c r="Q80" s="79" cm="1">
        <f t="array" ref="Q80">_xlfn.XLOOKUP('% Approved '!$A80,'Applications Approved'!$A$62:$A$112,_xlfn.XLOOKUP('% Approved '!Q$4,'Applications Approved'!$B$4:$U$4,'Applications Approved'!$B$62:$U$112))/_xlfn.XLOOKUP('% Approved '!$A80,'Applications Approved'!$A$62:$A$112,_xlfn.XLOOKUP('% Approved '!Q$4,'Applications Received'!$B$4:$U$4,'Applications Received'!$B$62:$U$112))</f>
        <v>0.42938881664499351</v>
      </c>
      <c r="R80" s="79" cm="1">
        <f t="array" ref="R80">_xlfn.XLOOKUP('% Approved '!$A80,'Applications Approved'!$A$62:$A$112,_xlfn.XLOOKUP('% Approved '!R$4,'Applications Approved'!$B$4:$U$4,'Applications Approved'!$B$62:$U$112))/_xlfn.XLOOKUP('% Approved '!$A80,'Applications Approved'!$A$62:$A$112,_xlfn.XLOOKUP('% Approved '!R$4,'Applications Received'!$B$4:$U$4,'Applications Received'!$B$62:$U$112))</f>
        <v>0.43343890968423071</v>
      </c>
      <c r="S80" s="79" cm="1">
        <f t="array" ref="S80">_xlfn.XLOOKUP('% Approved '!$A80,'Applications Approved'!$A$62:$A$112,_xlfn.XLOOKUP('% Approved '!S$4,'Applications Approved'!$B$4:$U$4,'Applications Approved'!$B$62:$U$112))/_xlfn.XLOOKUP('% Approved '!$A80,'Applications Approved'!$A$62:$A$112,_xlfn.XLOOKUP('% Approved '!S$4,'Applications Received'!$B$4:$U$4,'Applications Received'!$B$62:$U$112))</f>
        <v>0.36944499308710249</v>
      </c>
      <c r="T80" s="79" cm="1">
        <f t="array" ref="T80">_xlfn.XLOOKUP('% Approved '!$A80,'Applications Approved'!$A$62:$A$112,_xlfn.XLOOKUP('% Approved '!T$4,'Applications Approved'!$B$4:$U$4,'Applications Approved'!$B$62:$U$112))/_xlfn.XLOOKUP('% Approved '!$A80,'Applications Approved'!$A$62:$A$112,_xlfn.XLOOKUP('% Approved '!T$4,'Applications Received'!$B$4:$U$4,'Applications Received'!$B$62:$U$112))</f>
        <v>0.36008034675969974</v>
      </c>
      <c r="U80" s="79" cm="1">
        <f t="array" ref="U80">_xlfn.XLOOKUP('% Approved '!$A80,'Applications Approved'!$A$62:$A$112,_xlfn.XLOOKUP('% Approved '!U$4,'Applications Approved'!$B$4:$U$4,'Applications Approved'!$B$62:$U$112))/_xlfn.XLOOKUP('% Approved '!$A80,'Applications Approved'!$A$62:$A$112,_xlfn.XLOOKUP('% Approved '!U$4,'Applications Received'!$B$4:$U$4,'Applications Received'!$B$62:$U$112))</f>
        <v>0.30939226519337015</v>
      </c>
      <c r="V80" s="79" t="e" cm="1">
        <f t="array" ref="V80">_xlfn.XLOOKUP('% Approved '!$A80,'Applications Approved'!$A$62:$A$112,_xlfn.XLOOKUP('% Approved '!V$4,'Applications Approved'!$B$4:$V$4,'Applications Approved'!$B$62:$V$112))/_xlfn.XLOOKUP('% Approved '!$A80,'Applications Approved'!$A$62:$A$112,_xlfn.XLOOKUP('% Approved '!V$4,'Applications Received'!$B$4:$W$4,'Applications Received'!$B$62:$V$112))</f>
        <v>#VALUE!</v>
      </c>
      <c r="W80" s="79">
        <f t="shared" si="3"/>
        <v>-0.53260793511202698</v>
      </c>
      <c r="X80" s="81">
        <f t="shared" si="4"/>
        <v>-0.64860386390388958</v>
      </c>
      <c r="Y80" s="81">
        <f t="shared" si="5"/>
        <v>-0.5199334027219954</v>
      </c>
    </row>
    <row r="81" spans="1:25" s="30" customFormat="1">
      <c r="A81" s="32" t="s">
        <v>36</v>
      </c>
      <c r="B81" s="79" cm="1">
        <f t="array" ref="B81">_xlfn.XLOOKUP('% Approved '!$A81,'Applications Approved'!$A$62:$A$112,_xlfn.XLOOKUP('% Approved '!B$4,'Applications Approved'!$B$4:$U$4,'Applications Approved'!$B$62:$U$112))/_xlfn.XLOOKUP('% Approved '!$A81,'Applications Approved'!$A$62:$A$112,_xlfn.XLOOKUP('% Approved '!B$4,'Applications Received'!$B$4:$U$4,'Applications Received'!$B$62:$U$112))</f>
        <v>0.44514694008135403</v>
      </c>
      <c r="C81" s="79" cm="1">
        <f t="array" ref="C81">_xlfn.XLOOKUP('% Approved '!$A81,'Applications Approved'!$A$62:$A$112,_xlfn.XLOOKUP('% Approved '!C$4,'Applications Approved'!$B$4:$U$4,'Applications Approved'!$B$62:$U$112))/_xlfn.XLOOKUP('% Approved '!$A81,'Applications Approved'!$A$62:$A$112,_xlfn.XLOOKUP('% Approved '!C$4,'Applications Received'!$B$4:$U$4,'Applications Received'!$B$62:$U$112))</f>
        <v>0.43163945298929352</v>
      </c>
      <c r="D81" s="79" cm="1">
        <f t="array" ref="D81">_xlfn.XLOOKUP('% Approved '!$A81,'Applications Approved'!$A$62:$A$112,_xlfn.XLOOKUP('% Approved '!D$4,'Applications Approved'!$B$4:$U$4,'Applications Approved'!$B$62:$U$112))/_xlfn.XLOOKUP('% Approved '!$A81,'Applications Approved'!$A$62:$A$112,_xlfn.XLOOKUP('% Approved '!D$4,'Applications Received'!$B$4:$U$4,'Applications Received'!$B$62:$U$112))</f>
        <v>0.44994958504614907</v>
      </c>
      <c r="E81" s="79" cm="1">
        <f t="array" ref="E81">_xlfn.XLOOKUP('% Approved '!$A81,'Applications Approved'!$A$62:$A$112,_xlfn.XLOOKUP('% Approved '!E$4,'Applications Approved'!$B$4:$U$4,'Applications Approved'!$B$62:$U$112))/_xlfn.XLOOKUP('% Approved '!$A81,'Applications Approved'!$A$62:$A$112,_xlfn.XLOOKUP('% Approved '!E$4,'Applications Received'!$B$4:$U$4,'Applications Received'!$B$62:$U$112))</f>
        <v>0.45032278632342387</v>
      </c>
      <c r="F81" s="79" cm="1">
        <f t="array" ref="F81">_xlfn.XLOOKUP('% Approved '!$A81,'Applications Approved'!$A$62:$A$112,_xlfn.XLOOKUP('% Approved '!F$4,'Applications Approved'!$B$4:$U$4,'Applications Approved'!$B$62:$U$112))/_xlfn.XLOOKUP('% Approved '!$A81,'Applications Approved'!$A$62:$A$112,_xlfn.XLOOKUP('% Approved '!F$4,'Applications Received'!$B$4:$U$4,'Applications Received'!$B$62:$U$112))</f>
        <v>0.41670753360953749</v>
      </c>
      <c r="G81" s="79" cm="1">
        <f t="array" ref="G81">_xlfn.XLOOKUP('% Approved '!$A81,'Applications Approved'!$A$62:$A$112,_xlfn.XLOOKUP('% Approved '!G$4,'Applications Approved'!$B$4:$U$4,'Applications Approved'!$B$62:$U$112))/_xlfn.XLOOKUP('% Approved '!$A81,'Applications Approved'!$A$62:$A$112,_xlfn.XLOOKUP('% Approved '!G$4,'Applications Received'!$B$4:$U$4,'Applications Received'!$B$62:$U$112))</f>
        <v>0.3828020630760125</v>
      </c>
      <c r="H81" s="79" cm="1">
        <f t="array" ref="H81">_xlfn.XLOOKUP('% Approved '!$A81,'Applications Approved'!$A$62:$A$112,_xlfn.XLOOKUP('% Approved '!H$4,'Applications Approved'!$B$4:$U$4,'Applications Approved'!$B$62:$U$112))/_xlfn.XLOOKUP('% Approved '!$A81,'Applications Approved'!$A$62:$A$112,_xlfn.XLOOKUP('% Approved '!H$4,'Applications Received'!$B$4:$U$4,'Applications Received'!$B$62:$U$112))</f>
        <v>0.40823679005368746</v>
      </c>
      <c r="I81" s="79" cm="1">
        <f t="array" ref="I81">_xlfn.XLOOKUP('% Approved '!$A81,'Applications Approved'!$A$62:$A$112,_xlfn.XLOOKUP('% Approved '!I$4,'Applications Approved'!$B$4:$U$4,'Applications Approved'!$B$62:$U$112))/_xlfn.XLOOKUP('% Approved '!$A81,'Applications Approved'!$A$62:$A$112,_xlfn.XLOOKUP('% Approved '!I$4,'Applications Received'!$B$4:$U$4,'Applications Received'!$B$62:$U$112))</f>
        <v>0.3876601558173024</v>
      </c>
      <c r="J81" s="79" cm="1">
        <f t="array" ref="J81">_xlfn.XLOOKUP('% Approved '!$A81,'Applications Approved'!$A$62:$A$112,_xlfn.XLOOKUP('% Approved '!J$4,'Applications Approved'!$B$4:$U$4,'Applications Approved'!$B$62:$U$112))/_xlfn.XLOOKUP('% Approved '!$A81,'Applications Approved'!$A$62:$A$112,_xlfn.XLOOKUP('% Approved '!J$4,'Applications Received'!$B$4:$U$4,'Applications Received'!$B$62:$U$112))</f>
        <v>0.39964798415928715</v>
      </c>
      <c r="K81" s="79" cm="1">
        <f t="array" ref="K81">_xlfn.XLOOKUP('% Approved '!$A81,'Applications Approved'!$A$62:$A$112,_xlfn.XLOOKUP('% Approved '!K$4,'Applications Approved'!$B$4:$U$4,'Applications Approved'!$B$62:$U$112))/_xlfn.XLOOKUP('% Approved '!$A81,'Applications Approved'!$A$62:$A$112,_xlfn.XLOOKUP('% Approved '!K$4,'Applications Received'!$B$4:$U$4,'Applications Received'!$B$62:$U$112))</f>
        <v>0.42978557270706946</v>
      </c>
      <c r="L81" s="79" cm="1">
        <f t="array" ref="L81">_xlfn.XLOOKUP('% Approved '!$A81,'Applications Approved'!$A$62:$A$112,_xlfn.XLOOKUP('% Approved '!L$4,'Applications Approved'!$B$4:$U$4,'Applications Approved'!$B$62:$U$112))/_xlfn.XLOOKUP('% Approved '!$A81,'Applications Approved'!$A$62:$A$112,_xlfn.XLOOKUP('% Approved '!L$4,'Applications Received'!$B$4:$U$4,'Applications Received'!$B$62:$U$112))</f>
        <v>0.37712662932523683</v>
      </c>
      <c r="M81" s="79" cm="1">
        <f t="array" ref="M81">_xlfn.XLOOKUP('% Approved '!$A81,'Applications Approved'!$A$62:$A$112,_xlfn.XLOOKUP('% Approved '!M$4,'Applications Approved'!$B$4:$U$4,'Applications Approved'!$B$62:$U$112))/_xlfn.XLOOKUP('% Approved '!$A81,'Applications Approved'!$A$62:$A$112,_xlfn.XLOOKUP('% Approved '!M$4,'Applications Received'!$B$4:$U$4,'Applications Received'!$B$62:$U$112))</f>
        <v>0.3694772514605093</v>
      </c>
      <c r="N81" s="79" cm="1">
        <f t="array" ref="N81">_xlfn.XLOOKUP('% Approved '!$A81,'Applications Approved'!$A$62:$A$112,_xlfn.XLOOKUP('% Approved '!N$4,'Applications Approved'!$B$4:$U$4,'Applications Approved'!$B$62:$U$112))/_xlfn.XLOOKUP('% Approved '!$A81,'Applications Approved'!$A$62:$A$112,_xlfn.XLOOKUP('% Approved '!N$4,'Applications Received'!$B$4:$U$4,'Applications Received'!$B$62:$U$112))</f>
        <v>0.36293746982433117</v>
      </c>
      <c r="O81" s="79" cm="1">
        <f t="array" ref="O81">_xlfn.XLOOKUP('% Approved '!$A81,'Applications Approved'!$A$62:$A$112,_xlfn.XLOOKUP('% Approved '!O$4,'Applications Approved'!$B$4:$U$4,'Applications Approved'!$B$62:$U$112))/_xlfn.XLOOKUP('% Approved '!$A81,'Applications Approved'!$A$62:$A$112,_xlfn.XLOOKUP('% Approved '!O$4,'Applications Received'!$B$4:$U$4,'Applications Received'!$B$62:$U$112))</f>
        <v>0.3584901005366064</v>
      </c>
      <c r="P81" s="79" cm="1">
        <f t="array" ref="P81">_xlfn.XLOOKUP('% Approved '!$A81,'Applications Approved'!$A$62:$A$112,_xlfn.XLOOKUP('% Approved '!P$4,'Applications Approved'!$B$4:$U$4,'Applications Approved'!$B$62:$U$112))/_xlfn.XLOOKUP('% Approved '!$A81,'Applications Approved'!$A$62:$A$112,_xlfn.XLOOKUP('% Approved '!P$4,'Applications Received'!$B$4:$U$4,'Applications Received'!$B$62:$U$112))</f>
        <v>0.33165292763538629</v>
      </c>
      <c r="Q81" s="79" cm="1">
        <f t="array" ref="Q81">_xlfn.XLOOKUP('% Approved '!$A81,'Applications Approved'!$A$62:$A$112,_xlfn.XLOOKUP('% Approved '!Q$4,'Applications Approved'!$B$4:$U$4,'Applications Approved'!$B$62:$U$112))/_xlfn.XLOOKUP('% Approved '!$A81,'Applications Approved'!$A$62:$A$112,_xlfn.XLOOKUP('% Approved '!Q$4,'Applications Received'!$B$4:$U$4,'Applications Received'!$B$62:$U$112))</f>
        <v>0.31682021294202017</v>
      </c>
      <c r="R81" s="79" cm="1">
        <f t="array" ref="R81">_xlfn.XLOOKUP('% Approved '!$A81,'Applications Approved'!$A$62:$A$112,_xlfn.XLOOKUP('% Approved '!R$4,'Applications Approved'!$B$4:$U$4,'Applications Approved'!$B$62:$U$112))/_xlfn.XLOOKUP('% Approved '!$A81,'Applications Approved'!$A$62:$A$112,_xlfn.XLOOKUP('% Approved '!R$4,'Applications Received'!$B$4:$U$4,'Applications Received'!$B$62:$U$112))</f>
        <v>0.3504895396244383</v>
      </c>
      <c r="S81" s="79" cm="1">
        <f t="array" ref="S81">_xlfn.XLOOKUP('% Approved '!$A81,'Applications Approved'!$A$62:$A$112,_xlfn.XLOOKUP('% Approved '!S$4,'Applications Approved'!$B$4:$U$4,'Applications Approved'!$B$62:$U$112))/_xlfn.XLOOKUP('% Approved '!$A81,'Applications Approved'!$A$62:$A$112,_xlfn.XLOOKUP('% Approved '!S$4,'Applications Received'!$B$4:$U$4,'Applications Received'!$B$62:$U$112))</f>
        <v>0.33740132617619201</v>
      </c>
      <c r="T81" s="79" cm="1">
        <f t="array" ref="T81">_xlfn.XLOOKUP('% Approved '!$A81,'Applications Approved'!$A$62:$A$112,_xlfn.XLOOKUP('% Approved '!T$4,'Applications Approved'!$B$4:$U$4,'Applications Approved'!$B$62:$U$112))/_xlfn.XLOOKUP('% Approved '!$A81,'Applications Approved'!$A$62:$A$112,_xlfn.XLOOKUP('% Approved '!T$4,'Applications Received'!$B$4:$U$4,'Applications Received'!$B$62:$U$112))</f>
        <v>0.32694890801452664</v>
      </c>
      <c r="U81" s="79" cm="1">
        <f t="array" ref="U81">_xlfn.XLOOKUP('% Approved '!$A81,'Applications Approved'!$A$62:$A$112,_xlfn.XLOOKUP('% Approved '!U$4,'Applications Approved'!$B$4:$U$4,'Applications Approved'!$B$62:$U$112))/_xlfn.XLOOKUP('% Approved '!$A81,'Applications Approved'!$A$62:$A$112,_xlfn.XLOOKUP('% Approved '!U$4,'Applications Received'!$B$4:$U$4,'Applications Received'!$B$62:$U$112))</f>
        <v>0.30895267594727305</v>
      </c>
      <c r="V81" s="79" t="e" cm="1">
        <f t="array" ref="V81">_xlfn.XLOOKUP('% Approved '!$A81,'Applications Approved'!$A$62:$A$112,_xlfn.XLOOKUP('% Approved '!V$4,'Applications Approved'!$B$4:$V$4,'Applications Approved'!$B$62:$V$112))/_xlfn.XLOOKUP('% Approved '!$A81,'Applications Approved'!$A$62:$A$112,_xlfn.XLOOKUP('% Approved '!V$4,'Applications Received'!$B$4:$W$4,'Applications Received'!$B$62:$V$112))</f>
        <v>#VALUE!</v>
      </c>
      <c r="W81" s="79">
        <f t="shared" si="3"/>
        <v>-0.30595349955497936</v>
      </c>
      <c r="X81" s="81">
        <f t="shared" si="4"/>
        <v>-0.24320227016618834</v>
      </c>
      <c r="Y81" s="81">
        <f t="shared" si="5"/>
        <v>-0.18077204863507546</v>
      </c>
    </row>
    <row r="82" spans="1:25" s="30" customFormat="1">
      <c r="A82" s="32" t="s">
        <v>37</v>
      </c>
      <c r="B82" s="79" cm="1">
        <f t="array" ref="B82">_xlfn.XLOOKUP('% Approved '!$A82,'Applications Approved'!$A$62:$A$112,_xlfn.XLOOKUP('% Approved '!B$4,'Applications Approved'!$B$4:$U$4,'Applications Approved'!$B$62:$U$112))/_xlfn.XLOOKUP('% Approved '!$A82,'Applications Approved'!$A$62:$A$112,_xlfn.XLOOKUP('% Approved '!B$4,'Applications Received'!$B$4:$U$4,'Applications Received'!$B$62:$U$112))</f>
        <v>0.64264580022007589</v>
      </c>
      <c r="C82" s="79" cm="1">
        <f t="array" ref="C82">_xlfn.XLOOKUP('% Approved '!$A82,'Applications Approved'!$A$62:$A$112,_xlfn.XLOOKUP('% Approved '!C$4,'Applications Approved'!$B$4:$U$4,'Applications Approved'!$B$62:$U$112))/_xlfn.XLOOKUP('% Approved '!$A82,'Applications Approved'!$A$62:$A$112,_xlfn.XLOOKUP('% Approved '!C$4,'Applications Received'!$B$4:$U$4,'Applications Received'!$B$62:$U$112))</f>
        <v>0.64041258674778967</v>
      </c>
      <c r="D82" s="79" cm="1">
        <f t="array" ref="D82">_xlfn.XLOOKUP('% Approved '!$A82,'Applications Approved'!$A$62:$A$112,_xlfn.XLOOKUP('% Approved '!D$4,'Applications Approved'!$B$4:$U$4,'Applications Approved'!$B$62:$U$112))/_xlfn.XLOOKUP('% Approved '!$A82,'Applications Approved'!$A$62:$A$112,_xlfn.XLOOKUP('% Approved '!D$4,'Applications Received'!$B$4:$U$4,'Applications Received'!$B$62:$U$112))</f>
        <v>0.76430538097803324</v>
      </c>
      <c r="E82" s="79" cm="1">
        <f t="array" ref="E82">_xlfn.XLOOKUP('% Approved '!$A82,'Applications Approved'!$A$62:$A$112,_xlfn.XLOOKUP('% Approved '!E$4,'Applications Approved'!$B$4:$U$4,'Applications Approved'!$B$62:$U$112))/_xlfn.XLOOKUP('% Approved '!$A82,'Applications Approved'!$A$62:$A$112,_xlfn.XLOOKUP('% Approved '!E$4,'Applications Received'!$B$4:$U$4,'Applications Received'!$B$62:$U$112))</f>
        <v>0.76863019368835717</v>
      </c>
      <c r="F82" s="79" cm="1">
        <f t="array" ref="F82">_xlfn.XLOOKUP('% Approved '!$A82,'Applications Approved'!$A$62:$A$112,_xlfn.XLOOKUP('% Approved '!F$4,'Applications Approved'!$B$4:$U$4,'Applications Approved'!$B$62:$U$112))/_xlfn.XLOOKUP('% Approved '!$A82,'Applications Approved'!$A$62:$A$112,_xlfn.XLOOKUP('% Approved '!F$4,'Applications Received'!$B$4:$U$4,'Applications Received'!$B$62:$U$112))</f>
        <v>0.49344561283519989</v>
      </c>
      <c r="G82" s="79" cm="1">
        <f t="array" ref="G82">_xlfn.XLOOKUP('% Approved '!$A82,'Applications Approved'!$A$62:$A$112,_xlfn.XLOOKUP('% Approved '!G$4,'Applications Approved'!$B$4:$U$4,'Applications Approved'!$B$62:$U$112))/_xlfn.XLOOKUP('% Approved '!$A82,'Applications Approved'!$A$62:$A$112,_xlfn.XLOOKUP('% Approved '!G$4,'Applications Received'!$B$4:$U$4,'Applications Received'!$B$62:$U$112))</f>
        <v>0.7486677495654156</v>
      </c>
      <c r="H82" s="79" cm="1">
        <f t="array" ref="H82">_xlfn.XLOOKUP('% Approved '!$A82,'Applications Approved'!$A$62:$A$112,_xlfn.XLOOKUP('% Approved '!H$4,'Applications Approved'!$B$4:$U$4,'Applications Approved'!$B$62:$U$112))/_xlfn.XLOOKUP('% Approved '!$A82,'Applications Approved'!$A$62:$A$112,_xlfn.XLOOKUP('% Approved '!H$4,'Applications Received'!$B$4:$U$4,'Applications Received'!$B$62:$U$112))</f>
        <v>0.70712828419691942</v>
      </c>
      <c r="I82" s="79" cm="1">
        <f t="array" ref="I82">_xlfn.XLOOKUP('% Approved '!$A82,'Applications Approved'!$A$62:$A$112,_xlfn.XLOOKUP('% Approved '!I$4,'Applications Approved'!$B$4:$U$4,'Applications Approved'!$B$62:$U$112))/_xlfn.XLOOKUP('% Approved '!$A82,'Applications Approved'!$A$62:$A$112,_xlfn.XLOOKUP('% Approved '!I$4,'Applications Received'!$B$4:$U$4,'Applications Received'!$B$62:$U$112))</f>
        <v>0.62464361508285282</v>
      </c>
      <c r="J82" s="79" cm="1">
        <f t="array" ref="J82">_xlfn.XLOOKUP('% Approved '!$A82,'Applications Approved'!$A$62:$A$112,_xlfn.XLOOKUP('% Approved '!J$4,'Applications Approved'!$B$4:$U$4,'Applications Approved'!$B$62:$U$112))/_xlfn.XLOOKUP('% Approved '!$A82,'Applications Approved'!$A$62:$A$112,_xlfn.XLOOKUP('% Approved '!J$4,'Applications Received'!$B$4:$U$4,'Applications Received'!$B$62:$U$112))</f>
        <v>0.61617436314247209</v>
      </c>
      <c r="K82" s="79" cm="1">
        <f t="array" ref="K82">_xlfn.XLOOKUP('% Approved '!$A82,'Applications Approved'!$A$62:$A$112,_xlfn.XLOOKUP('% Approved '!K$4,'Applications Approved'!$B$4:$U$4,'Applications Approved'!$B$62:$U$112))/_xlfn.XLOOKUP('% Approved '!$A82,'Applications Approved'!$A$62:$A$112,_xlfn.XLOOKUP('% Approved '!K$4,'Applications Received'!$B$4:$U$4,'Applications Received'!$B$62:$U$112))</f>
        <v>0.58517514827073014</v>
      </c>
      <c r="L82" s="79" cm="1">
        <f t="array" ref="L82">_xlfn.XLOOKUP('% Approved '!$A82,'Applications Approved'!$A$62:$A$112,_xlfn.XLOOKUP('% Approved '!L$4,'Applications Approved'!$B$4:$U$4,'Applications Approved'!$B$62:$U$112))/_xlfn.XLOOKUP('% Approved '!$A82,'Applications Approved'!$A$62:$A$112,_xlfn.XLOOKUP('% Approved '!L$4,'Applications Received'!$B$4:$U$4,'Applications Received'!$B$62:$U$112))</f>
        <v>0.58914639478953301</v>
      </c>
      <c r="M82" s="79" cm="1">
        <f t="array" ref="M82">_xlfn.XLOOKUP('% Approved '!$A82,'Applications Approved'!$A$62:$A$112,_xlfn.XLOOKUP('% Approved '!M$4,'Applications Approved'!$B$4:$U$4,'Applications Approved'!$B$62:$U$112))/_xlfn.XLOOKUP('% Approved '!$A82,'Applications Approved'!$A$62:$A$112,_xlfn.XLOOKUP('% Approved '!M$4,'Applications Received'!$B$4:$U$4,'Applications Received'!$B$62:$U$112))</f>
        <v>0.59835552775046918</v>
      </c>
      <c r="N82" s="79" cm="1">
        <f t="array" ref="N82">_xlfn.XLOOKUP('% Approved '!$A82,'Applications Approved'!$A$62:$A$112,_xlfn.XLOOKUP('% Approved '!N$4,'Applications Approved'!$B$4:$U$4,'Applications Approved'!$B$62:$U$112))/_xlfn.XLOOKUP('% Approved '!$A82,'Applications Approved'!$A$62:$A$112,_xlfn.XLOOKUP('% Approved '!N$4,'Applications Received'!$B$4:$U$4,'Applications Received'!$B$62:$U$112))</f>
        <v>0.65242520398912063</v>
      </c>
      <c r="O82" s="79" cm="1">
        <f t="array" ref="O82">_xlfn.XLOOKUP('% Approved '!$A82,'Applications Approved'!$A$62:$A$112,_xlfn.XLOOKUP('% Approved '!O$4,'Applications Approved'!$B$4:$U$4,'Applications Approved'!$B$62:$U$112))/_xlfn.XLOOKUP('% Approved '!$A82,'Applications Approved'!$A$62:$A$112,_xlfn.XLOOKUP('% Approved '!O$4,'Applications Received'!$B$4:$U$4,'Applications Received'!$B$62:$U$112))</f>
        <v>0.70574562019313269</v>
      </c>
      <c r="P82" s="79" cm="1">
        <f t="array" ref="P82">_xlfn.XLOOKUP('% Approved '!$A82,'Applications Approved'!$A$62:$A$112,_xlfn.XLOOKUP('% Approved '!P$4,'Applications Approved'!$B$4:$U$4,'Applications Approved'!$B$62:$U$112))/_xlfn.XLOOKUP('% Approved '!$A82,'Applications Approved'!$A$62:$A$112,_xlfn.XLOOKUP('% Approved '!P$4,'Applications Received'!$B$4:$U$4,'Applications Received'!$B$62:$U$112))</f>
        <v>0.71072835786302002</v>
      </c>
      <c r="Q82" s="79" cm="1">
        <f t="array" ref="Q82">_xlfn.XLOOKUP('% Approved '!$A82,'Applications Approved'!$A$62:$A$112,_xlfn.XLOOKUP('% Approved '!Q$4,'Applications Approved'!$B$4:$U$4,'Applications Approved'!$B$62:$U$112))/_xlfn.XLOOKUP('% Approved '!$A82,'Applications Approved'!$A$62:$A$112,_xlfn.XLOOKUP('% Approved '!Q$4,'Applications Received'!$B$4:$U$4,'Applications Received'!$B$62:$U$112))</f>
        <v>0.70440027376946335</v>
      </c>
      <c r="R82" s="79" cm="1">
        <f t="array" ref="R82">_xlfn.XLOOKUP('% Approved '!$A82,'Applications Approved'!$A$62:$A$112,_xlfn.XLOOKUP('% Approved '!R$4,'Applications Approved'!$B$4:$U$4,'Applications Approved'!$B$62:$U$112))/_xlfn.XLOOKUP('% Approved '!$A82,'Applications Approved'!$A$62:$A$112,_xlfn.XLOOKUP('% Approved '!R$4,'Applications Received'!$B$4:$U$4,'Applications Received'!$B$62:$U$112))</f>
        <v>0.6768738864851106</v>
      </c>
      <c r="S82" s="79" cm="1">
        <f t="array" ref="S82">_xlfn.XLOOKUP('% Approved '!$A82,'Applications Approved'!$A$62:$A$112,_xlfn.XLOOKUP('% Approved '!S$4,'Applications Approved'!$B$4:$U$4,'Applications Approved'!$B$62:$U$112))/_xlfn.XLOOKUP('% Approved '!$A82,'Applications Approved'!$A$62:$A$112,_xlfn.XLOOKUP('% Approved '!S$4,'Applications Received'!$B$4:$U$4,'Applications Received'!$B$62:$U$112))</f>
        <v>0.69135322457949466</v>
      </c>
      <c r="T82" s="79" cm="1">
        <f t="array" ref="T82">_xlfn.XLOOKUP('% Approved '!$A82,'Applications Approved'!$A$62:$A$112,_xlfn.XLOOKUP('% Approved '!T$4,'Applications Approved'!$B$4:$U$4,'Applications Approved'!$B$62:$U$112))/_xlfn.XLOOKUP('% Approved '!$A82,'Applications Approved'!$A$62:$A$112,_xlfn.XLOOKUP('% Approved '!T$4,'Applications Received'!$B$4:$U$4,'Applications Received'!$B$62:$U$112))</f>
        <v>0.71688431185193047</v>
      </c>
      <c r="U82" s="79" cm="1">
        <f t="array" ref="U82">_xlfn.XLOOKUP('% Approved '!$A82,'Applications Approved'!$A$62:$A$112,_xlfn.XLOOKUP('% Approved '!U$4,'Applications Approved'!$B$4:$U$4,'Applications Approved'!$B$62:$U$112))/_xlfn.XLOOKUP('% Approved '!$A82,'Applications Approved'!$A$62:$A$112,_xlfn.XLOOKUP('% Approved '!U$4,'Applications Received'!$B$4:$U$4,'Applications Received'!$B$62:$U$112))</f>
        <v>0.73276792901034604</v>
      </c>
      <c r="V82" s="79" t="e" cm="1">
        <f t="array" ref="V82">_xlfn.XLOOKUP('% Approved '!$A82,'Applications Approved'!$A$62:$A$112,_xlfn.XLOOKUP('% Approved '!V$4,'Applications Approved'!$B$4:$V$4,'Applications Approved'!$B$62:$V$112))/_xlfn.XLOOKUP('% Approved '!$A82,'Applications Approved'!$A$62:$A$112,_xlfn.XLOOKUP('% Approved '!V$4,'Applications Received'!$B$4:$W$4,'Applications Received'!$B$62:$V$112))</f>
        <v>#VALUE!</v>
      </c>
      <c r="W82" s="79">
        <f t="shared" si="3"/>
        <v>0.14023608146105923</v>
      </c>
      <c r="X82" s="81">
        <f t="shared" si="4"/>
        <v>3.6258830804010878E-2</v>
      </c>
      <c r="Y82" s="81">
        <f t="shared" si="5"/>
        <v>0.24377902587712594</v>
      </c>
    </row>
    <row r="83" spans="1:25" s="30" customFormat="1">
      <c r="A83" s="32" t="s">
        <v>39</v>
      </c>
      <c r="B83" s="79" cm="1">
        <f t="array" ref="B83">_xlfn.XLOOKUP('% Approved '!$A83,'Applications Approved'!$A$62:$A$112,_xlfn.XLOOKUP('% Approved '!B$4,'Applications Approved'!$B$4:$U$4,'Applications Approved'!$B$62:$U$112))/_xlfn.XLOOKUP('% Approved '!$A83,'Applications Approved'!$A$62:$A$112,_xlfn.XLOOKUP('% Approved '!B$4,'Applications Received'!$B$4:$U$4,'Applications Received'!$B$62:$U$112))</f>
        <v>0.45172838503600238</v>
      </c>
      <c r="C83" s="79" cm="1">
        <f t="array" ref="C83">_xlfn.XLOOKUP('% Approved '!$A83,'Applications Approved'!$A$62:$A$112,_xlfn.XLOOKUP('% Approved '!C$4,'Applications Approved'!$B$4:$U$4,'Applications Approved'!$B$62:$U$112))/_xlfn.XLOOKUP('% Approved '!$A83,'Applications Approved'!$A$62:$A$112,_xlfn.XLOOKUP('% Approved '!C$4,'Applications Received'!$B$4:$U$4,'Applications Received'!$B$62:$U$112))</f>
        <v>0.47996611659204247</v>
      </c>
      <c r="D83" s="79" cm="1">
        <f t="array" ref="D83">_xlfn.XLOOKUP('% Approved '!$A83,'Applications Approved'!$A$62:$A$112,_xlfn.XLOOKUP('% Approved '!D$4,'Applications Approved'!$B$4:$U$4,'Applications Approved'!$B$62:$U$112))/_xlfn.XLOOKUP('% Approved '!$A83,'Applications Approved'!$A$62:$A$112,_xlfn.XLOOKUP('% Approved '!D$4,'Applications Received'!$B$4:$U$4,'Applications Received'!$B$62:$U$112))</f>
        <v>0.46492535905033311</v>
      </c>
      <c r="E83" s="79" cm="1">
        <f t="array" ref="E83">_xlfn.XLOOKUP('% Approved '!$A83,'Applications Approved'!$A$62:$A$112,_xlfn.XLOOKUP('% Approved '!E$4,'Applications Approved'!$B$4:$U$4,'Applications Approved'!$B$62:$U$112))/_xlfn.XLOOKUP('% Approved '!$A83,'Applications Approved'!$A$62:$A$112,_xlfn.XLOOKUP('% Approved '!E$4,'Applications Received'!$B$4:$U$4,'Applications Received'!$B$62:$U$112))</f>
        <v>0.46937650360866073</v>
      </c>
      <c r="F83" s="79" cm="1">
        <f t="array" ref="F83">_xlfn.XLOOKUP('% Approved '!$A83,'Applications Approved'!$A$62:$A$112,_xlfn.XLOOKUP('% Approved '!F$4,'Applications Approved'!$B$4:$U$4,'Applications Approved'!$B$62:$U$112))/_xlfn.XLOOKUP('% Approved '!$A83,'Applications Approved'!$A$62:$A$112,_xlfn.XLOOKUP('% Approved '!F$4,'Applications Received'!$B$4:$U$4,'Applications Received'!$B$62:$U$112))</f>
        <v>0.47905019039492619</v>
      </c>
      <c r="G83" s="79" cm="1">
        <f t="array" ref="G83">_xlfn.XLOOKUP('% Approved '!$A83,'Applications Approved'!$A$62:$A$112,_xlfn.XLOOKUP('% Approved '!G$4,'Applications Approved'!$B$4:$U$4,'Applications Approved'!$B$62:$U$112))/_xlfn.XLOOKUP('% Approved '!$A83,'Applications Approved'!$A$62:$A$112,_xlfn.XLOOKUP('% Approved '!G$4,'Applications Received'!$B$4:$U$4,'Applications Received'!$B$62:$U$112))</f>
        <v>0.46447447179735357</v>
      </c>
      <c r="H83" s="79" cm="1">
        <f t="array" ref="H83">_xlfn.XLOOKUP('% Approved '!$A83,'Applications Approved'!$A$62:$A$112,_xlfn.XLOOKUP('% Approved '!H$4,'Applications Approved'!$B$4:$U$4,'Applications Approved'!$B$62:$U$112))/_xlfn.XLOOKUP('% Approved '!$A83,'Applications Approved'!$A$62:$A$112,_xlfn.XLOOKUP('% Approved '!H$4,'Applications Received'!$B$4:$U$4,'Applications Received'!$B$62:$U$112))</f>
        <v>0.53426768053277673</v>
      </c>
      <c r="I83" s="79" cm="1">
        <f t="array" ref="I83">_xlfn.XLOOKUP('% Approved '!$A83,'Applications Approved'!$A$62:$A$112,_xlfn.XLOOKUP('% Approved '!I$4,'Applications Approved'!$B$4:$U$4,'Applications Approved'!$B$62:$U$112))/_xlfn.XLOOKUP('% Approved '!$A83,'Applications Approved'!$A$62:$A$112,_xlfn.XLOOKUP('% Approved '!I$4,'Applications Received'!$B$4:$U$4,'Applications Received'!$B$62:$U$112))</f>
        <v>0.51663344091118657</v>
      </c>
      <c r="J83" s="79" cm="1">
        <f t="array" ref="J83">_xlfn.XLOOKUP('% Approved '!$A83,'Applications Approved'!$A$62:$A$112,_xlfn.XLOOKUP('% Approved '!J$4,'Applications Approved'!$B$4:$U$4,'Applications Approved'!$B$62:$U$112))/_xlfn.XLOOKUP('% Approved '!$A83,'Applications Approved'!$A$62:$A$112,_xlfn.XLOOKUP('% Approved '!J$4,'Applications Received'!$B$4:$U$4,'Applications Received'!$B$62:$U$112))</f>
        <v>0.41908683857894563</v>
      </c>
      <c r="K83" s="79" cm="1">
        <f t="array" ref="K83">_xlfn.XLOOKUP('% Approved '!$A83,'Applications Approved'!$A$62:$A$112,_xlfn.XLOOKUP('% Approved '!K$4,'Applications Approved'!$B$4:$U$4,'Applications Approved'!$B$62:$U$112))/_xlfn.XLOOKUP('% Approved '!$A83,'Applications Approved'!$A$62:$A$112,_xlfn.XLOOKUP('% Approved '!K$4,'Applications Received'!$B$4:$U$4,'Applications Received'!$B$62:$U$112))</f>
        <v>1</v>
      </c>
      <c r="L83" s="79" cm="1">
        <f t="array" ref="L83">_xlfn.XLOOKUP('% Approved '!$A83,'Applications Approved'!$A$62:$A$112,_xlfn.XLOOKUP('% Approved '!L$4,'Applications Approved'!$B$4:$U$4,'Applications Approved'!$B$62:$U$112))/_xlfn.XLOOKUP('% Approved '!$A83,'Applications Approved'!$A$62:$A$112,_xlfn.XLOOKUP('% Approved '!L$4,'Applications Received'!$B$4:$U$4,'Applications Received'!$B$62:$U$112))</f>
        <v>0.23835571329259814</v>
      </c>
      <c r="M83" s="79" cm="1">
        <f t="array" ref="M83">_xlfn.XLOOKUP('% Approved '!$A83,'Applications Approved'!$A$62:$A$112,_xlfn.XLOOKUP('% Approved '!M$4,'Applications Approved'!$B$4:$U$4,'Applications Approved'!$B$62:$U$112))/_xlfn.XLOOKUP('% Approved '!$A83,'Applications Approved'!$A$62:$A$112,_xlfn.XLOOKUP('% Approved '!M$4,'Applications Received'!$B$4:$U$4,'Applications Received'!$B$62:$U$112))</f>
        <v>0.22579215498138122</v>
      </c>
      <c r="N83" s="79" cm="1">
        <f t="array" ref="N83">_xlfn.XLOOKUP('% Approved '!$A83,'Applications Approved'!$A$62:$A$112,_xlfn.XLOOKUP('% Approved '!N$4,'Applications Approved'!$B$4:$U$4,'Applications Approved'!$B$62:$U$112))/_xlfn.XLOOKUP('% Approved '!$A83,'Applications Approved'!$A$62:$A$112,_xlfn.XLOOKUP('% Approved '!N$4,'Applications Received'!$B$4:$U$4,'Applications Received'!$B$62:$U$112))</f>
        <v>0.17395585753738591</v>
      </c>
      <c r="O83" s="79" cm="1">
        <f t="array" ref="O83">_xlfn.XLOOKUP('% Approved '!$A83,'Applications Approved'!$A$62:$A$112,_xlfn.XLOOKUP('% Approved '!O$4,'Applications Approved'!$B$4:$U$4,'Applications Approved'!$B$62:$U$112))/_xlfn.XLOOKUP('% Approved '!$A83,'Applications Approved'!$A$62:$A$112,_xlfn.XLOOKUP('% Approved '!O$4,'Applications Received'!$B$4:$U$4,'Applications Received'!$B$62:$U$112))</f>
        <v>0.14122969195180549</v>
      </c>
      <c r="P83" s="79" cm="1">
        <f t="array" ref="P83">_xlfn.XLOOKUP('% Approved '!$A83,'Applications Approved'!$A$62:$A$112,_xlfn.XLOOKUP('% Approved '!P$4,'Applications Approved'!$B$4:$U$4,'Applications Approved'!$B$62:$U$112))/_xlfn.XLOOKUP('% Approved '!$A83,'Applications Approved'!$A$62:$A$112,_xlfn.XLOOKUP('% Approved '!P$4,'Applications Received'!$B$4:$U$4,'Applications Received'!$B$62:$U$112))</f>
        <v>0.13240335609840106</v>
      </c>
      <c r="Q83" s="79" cm="1">
        <f t="array" ref="Q83">_xlfn.XLOOKUP('% Approved '!$A83,'Applications Approved'!$A$62:$A$112,_xlfn.XLOOKUP('% Approved '!Q$4,'Applications Approved'!$B$4:$U$4,'Applications Approved'!$B$62:$U$112))/_xlfn.XLOOKUP('% Approved '!$A83,'Applications Approved'!$A$62:$A$112,_xlfn.XLOOKUP('% Approved '!Q$4,'Applications Received'!$B$4:$U$4,'Applications Received'!$B$62:$U$112))</f>
        <v>0.13001620376231107</v>
      </c>
      <c r="R83" s="79" cm="1">
        <f t="array" ref="R83">_xlfn.XLOOKUP('% Approved '!$A83,'Applications Approved'!$A$62:$A$112,_xlfn.XLOOKUP('% Approved '!R$4,'Applications Approved'!$B$4:$U$4,'Applications Approved'!$B$62:$U$112))/_xlfn.XLOOKUP('% Approved '!$A83,'Applications Approved'!$A$62:$A$112,_xlfn.XLOOKUP('% Approved '!R$4,'Applications Received'!$B$4:$U$4,'Applications Received'!$B$62:$U$112))</f>
        <v>0.12969042476601872</v>
      </c>
      <c r="S83" s="79" cm="1">
        <f t="array" ref="S83">_xlfn.XLOOKUP('% Approved '!$A83,'Applications Approved'!$A$62:$A$112,_xlfn.XLOOKUP('% Approved '!S$4,'Applications Approved'!$B$4:$U$4,'Applications Approved'!$B$62:$U$112))/_xlfn.XLOOKUP('% Approved '!$A83,'Applications Approved'!$A$62:$A$112,_xlfn.XLOOKUP('% Approved '!S$4,'Applications Received'!$B$4:$U$4,'Applications Received'!$B$62:$U$112))</f>
        <v>0.12307464685635969</v>
      </c>
      <c r="T83" s="79" cm="1">
        <f t="array" ref="T83">_xlfn.XLOOKUP('% Approved '!$A83,'Applications Approved'!$A$62:$A$112,_xlfn.XLOOKUP('% Approved '!T$4,'Applications Approved'!$B$4:$U$4,'Applications Approved'!$B$62:$U$112))/_xlfn.XLOOKUP('% Approved '!$A83,'Applications Approved'!$A$62:$A$112,_xlfn.XLOOKUP('% Approved '!T$4,'Applications Received'!$B$4:$U$4,'Applications Received'!$B$62:$U$112))</f>
        <v>0.11058444719008574</v>
      </c>
      <c r="U83" s="79" cm="1">
        <f t="array" ref="U83">_xlfn.XLOOKUP('% Approved '!$A83,'Applications Approved'!$A$62:$A$112,_xlfn.XLOOKUP('% Approved '!U$4,'Applications Approved'!$B$4:$U$4,'Applications Approved'!$B$62:$U$112))/_xlfn.XLOOKUP('% Approved '!$A83,'Applications Approved'!$A$62:$A$112,_xlfn.XLOOKUP('% Approved '!U$4,'Applications Received'!$B$4:$U$4,'Applications Received'!$B$62:$U$112))</f>
        <v>8.9152551226965818E-2</v>
      </c>
      <c r="V83" s="79" t="e" cm="1">
        <f t="array" ref="V83">_xlfn.XLOOKUP('% Approved '!$A83,'Applications Approved'!$A$62:$A$112,_xlfn.XLOOKUP('% Approved '!V$4,'Applications Approved'!$B$4:$V$4,'Applications Approved'!$B$62:$V$112))/_xlfn.XLOOKUP('% Approved '!$A83,'Applications Approved'!$A$62:$A$112,_xlfn.XLOOKUP('% Approved '!V$4,'Applications Received'!$B$4:$W$4,'Applications Received'!$B$62:$V$112))</f>
        <v>#VALUE!</v>
      </c>
      <c r="W83" s="79">
        <f t="shared" si="3"/>
        <v>-0.80264124597824327</v>
      </c>
      <c r="X83" s="81">
        <f t="shared" si="4"/>
        <v>-0.83313130388485779</v>
      </c>
      <c r="Y83" s="81">
        <f t="shared" si="5"/>
        <v>-0.62596847377631404</v>
      </c>
    </row>
    <row r="84" spans="1:25" s="30" customFormat="1">
      <c r="A84" s="32" t="s">
        <v>41</v>
      </c>
      <c r="B84" s="79" cm="1">
        <f t="array" ref="B84">_xlfn.XLOOKUP('% Approved '!$A84,'Applications Approved'!$A$62:$A$112,_xlfn.XLOOKUP('% Approved '!B$4,'Applications Approved'!$B$4:$U$4,'Applications Approved'!$B$62:$U$112))/_xlfn.XLOOKUP('% Approved '!$A84,'Applications Approved'!$A$62:$A$112,_xlfn.XLOOKUP('% Approved '!B$4,'Applications Received'!$B$4:$U$4,'Applications Received'!$B$62:$U$112))</f>
        <v>0.7927077280650785</v>
      </c>
      <c r="C84" s="79" cm="1">
        <f t="array" ref="C84">_xlfn.XLOOKUP('% Approved '!$A84,'Applications Approved'!$A$62:$A$112,_xlfn.XLOOKUP('% Approved '!C$4,'Applications Approved'!$B$4:$U$4,'Applications Approved'!$B$62:$U$112))/_xlfn.XLOOKUP('% Approved '!$A84,'Applications Approved'!$A$62:$A$112,_xlfn.XLOOKUP('% Approved '!C$4,'Applications Received'!$B$4:$U$4,'Applications Received'!$B$62:$U$112))</f>
        <v>0.77335950327438818</v>
      </c>
      <c r="D84" s="79" cm="1">
        <f t="array" ref="D84">_xlfn.XLOOKUP('% Approved '!$A84,'Applications Approved'!$A$62:$A$112,_xlfn.XLOOKUP('% Approved '!D$4,'Applications Approved'!$B$4:$U$4,'Applications Approved'!$B$62:$U$112))/_xlfn.XLOOKUP('% Approved '!$A84,'Applications Approved'!$A$62:$A$112,_xlfn.XLOOKUP('% Approved '!D$4,'Applications Received'!$B$4:$U$4,'Applications Received'!$B$62:$U$112))</f>
        <v>0.7261984516897424</v>
      </c>
      <c r="E84" s="79" cm="1">
        <f t="array" ref="E84">_xlfn.XLOOKUP('% Approved '!$A84,'Applications Approved'!$A$62:$A$112,_xlfn.XLOOKUP('% Approved '!E$4,'Applications Approved'!$B$4:$U$4,'Applications Approved'!$B$62:$U$112))/_xlfn.XLOOKUP('% Approved '!$A84,'Applications Approved'!$A$62:$A$112,_xlfn.XLOOKUP('% Approved '!E$4,'Applications Received'!$B$4:$U$4,'Applications Received'!$B$62:$U$112))</f>
        <v>0.71898459458497888</v>
      </c>
      <c r="F84" s="79" cm="1">
        <f t="array" ref="F84">_xlfn.XLOOKUP('% Approved '!$A84,'Applications Approved'!$A$62:$A$112,_xlfn.XLOOKUP('% Approved '!F$4,'Applications Approved'!$B$4:$U$4,'Applications Approved'!$B$62:$U$112))/_xlfn.XLOOKUP('% Approved '!$A84,'Applications Approved'!$A$62:$A$112,_xlfn.XLOOKUP('% Approved '!F$4,'Applications Received'!$B$4:$U$4,'Applications Received'!$B$62:$U$112))</f>
        <v>0.61657965310947838</v>
      </c>
      <c r="G84" s="79" cm="1">
        <f t="array" ref="G84">_xlfn.XLOOKUP('% Approved '!$A84,'Applications Approved'!$A$62:$A$112,_xlfn.XLOOKUP('% Approved '!G$4,'Applications Approved'!$B$4:$U$4,'Applications Approved'!$B$62:$U$112))/_xlfn.XLOOKUP('% Approved '!$A84,'Applications Approved'!$A$62:$A$112,_xlfn.XLOOKUP('% Approved '!G$4,'Applications Received'!$B$4:$U$4,'Applications Received'!$B$62:$U$112))</f>
        <v>0.50678388371391847</v>
      </c>
      <c r="H84" s="79" cm="1">
        <f t="array" ref="H84">_xlfn.XLOOKUP('% Approved '!$A84,'Applications Approved'!$A$62:$A$112,_xlfn.XLOOKUP('% Approved '!H$4,'Applications Approved'!$B$4:$U$4,'Applications Approved'!$B$62:$U$112))/_xlfn.XLOOKUP('% Approved '!$A84,'Applications Approved'!$A$62:$A$112,_xlfn.XLOOKUP('% Approved '!H$4,'Applications Received'!$B$4:$U$4,'Applications Received'!$B$62:$U$112))</f>
        <v>0.47880156532768253</v>
      </c>
      <c r="I84" s="79" cm="1">
        <f t="array" ref="I84">_xlfn.XLOOKUP('% Approved '!$A84,'Applications Approved'!$A$62:$A$112,_xlfn.XLOOKUP('% Approved '!I$4,'Applications Approved'!$B$4:$U$4,'Applications Approved'!$B$62:$U$112))/_xlfn.XLOOKUP('% Approved '!$A84,'Applications Approved'!$A$62:$A$112,_xlfn.XLOOKUP('% Approved '!I$4,'Applications Received'!$B$4:$U$4,'Applications Received'!$B$62:$U$112))</f>
        <v>0.4640020850581057</v>
      </c>
      <c r="J84" s="79" cm="1">
        <f t="array" ref="J84">_xlfn.XLOOKUP('% Approved '!$A84,'Applications Approved'!$A$62:$A$112,_xlfn.XLOOKUP('% Approved '!J$4,'Applications Approved'!$B$4:$U$4,'Applications Approved'!$B$62:$U$112))/_xlfn.XLOOKUP('% Approved '!$A84,'Applications Approved'!$A$62:$A$112,_xlfn.XLOOKUP('% Approved '!J$4,'Applications Received'!$B$4:$U$4,'Applications Received'!$B$62:$U$112))</f>
        <v>0.43748847501382998</v>
      </c>
      <c r="K84" s="79" cm="1">
        <f t="array" ref="K84">_xlfn.XLOOKUP('% Approved '!$A84,'Applications Approved'!$A$62:$A$112,_xlfn.XLOOKUP('% Approved '!K$4,'Applications Approved'!$B$4:$U$4,'Applications Approved'!$B$62:$U$112))/_xlfn.XLOOKUP('% Approved '!$A84,'Applications Approved'!$A$62:$A$112,_xlfn.XLOOKUP('% Approved '!K$4,'Applications Received'!$B$4:$U$4,'Applications Received'!$B$62:$U$112))</f>
        <v>0.40822563744324136</v>
      </c>
      <c r="L84" s="79" cm="1">
        <f t="array" ref="L84">_xlfn.XLOOKUP('% Approved '!$A84,'Applications Approved'!$A$62:$A$112,_xlfn.XLOOKUP('% Approved '!L$4,'Applications Approved'!$B$4:$U$4,'Applications Approved'!$B$62:$U$112))/_xlfn.XLOOKUP('% Approved '!$A84,'Applications Approved'!$A$62:$A$112,_xlfn.XLOOKUP('% Approved '!L$4,'Applications Received'!$B$4:$U$4,'Applications Received'!$B$62:$U$112))</f>
        <v>0.41776487231032683</v>
      </c>
      <c r="M84" s="79" cm="1">
        <f t="array" ref="M84">_xlfn.XLOOKUP('% Approved '!$A84,'Applications Approved'!$A$62:$A$112,_xlfn.XLOOKUP('% Approved '!M$4,'Applications Approved'!$B$4:$U$4,'Applications Approved'!$B$62:$U$112))/_xlfn.XLOOKUP('% Approved '!$A84,'Applications Approved'!$A$62:$A$112,_xlfn.XLOOKUP('% Approved '!M$4,'Applications Received'!$B$4:$U$4,'Applications Received'!$B$62:$U$112))</f>
        <v>0.42118249249065159</v>
      </c>
      <c r="N84" s="79" cm="1">
        <f t="array" ref="N84">_xlfn.XLOOKUP('% Approved '!$A84,'Applications Approved'!$A$62:$A$112,_xlfn.XLOOKUP('% Approved '!N$4,'Applications Approved'!$B$4:$U$4,'Applications Approved'!$B$62:$U$112))/_xlfn.XLOOKUP('% Approved '!$A84,'Applications Approved'!$A$62:$A$112,_xlfn.XLOOKUP('% Approved '!N$4,'Applications Received'!$B$4:$U$4,'Applications Received'!$B$62:$U$112))</f>
        <v>0.41735171170611185</v>
      </c>
      <c r="O84" s="79" cm="1">
        <f t="array" ref="O84">_xlfn.XLOOKUP('% Approved '!$A84,'Applications Approved'!$A$62:$A$112,_xlfn.XLOOKUP('% Approved '!O$4,'Applications Approved'!$B$4:$U$4,'Applications Approved'!$B$62:$U$112))/_xlfn.XLOOKUP('% Approved '!$A84,'Applications Approved'!$A$62:$A$112,_xlfn.XLOOKUP('% Approved '!O$4,'Applications Received'!$B$4:$U$4,'Applications Received'!$B$62:$U$112))</f>
        <v>0.38725805956872483</v>
      </c>
      <c r="P84" s="79" cm="1">
        <f t="array" ref="P84">_xlfn.XLOOKUP('% Approved '!$A84,'Applications Approved'!$A$62:$A$112,_xlfn.XLOOKUP('% Approved '!P$4,'Applications Approved'!$B$4:$U$4,'Applications Approved'!$B$62:$U$112))/_xlfn.XLOOKUP('% Approved '!$A84,'Applications Approved'!$A$62:$A$112,_xlfn.XLOOKUP('% Approved '!P$4,'Applications Received'!$B$4:$U$4,'Applications Received'!$B$62:$U$112))</f>
        <v>0.36944613511868535</v>
      </c>
      <c r="Q84" s="79" cm="1">
        <f t="array" ref="Q84">_xlfn.XLOOKUP('% Approved '!$A84,'Applications Approved'!$A$62:$A$112,_xlfn.XLOOKUP('% Approved '!Q$4,'Applications Approved'!$B$4:$U$4,'Applications Approved'!$B$62:$U$112))/_xlfn.XLOOKUP('% Approved '!$A84,'Applications Approved'!$A$62:$A$112,_xlfn.XLOOKUP('% Approved '!Q$4,'Applications Received'!$B$4:$U$4,'Applications Received'!$B$62:$U$112))</f>
        <v>0.36538075145670085</v>
      </c>
      <c r="R84" s="79" cm="1">
        <f t="array" ref="R84">_xlfn.XLOOKUP('% Approved '!$A84,'Applications Approved'!$A$62:$A$112,_xlfn.XLOOKUP('% Approved '!R$4,'Applications Approved'!$B$4:$U$4,'Applications Approved'!$B$62:$U$112))/_xlfn.XLOOKUP('% Approved '!$A84,'Applications Approved'!$A$62:$A$112,_xlfn.XLOOKUP('% Approved '!R$4,'Applications Received'!$B$4:$U$4,'Applications Received'!$B$62:$U$112))</f>
        <v>0.34464166929244128</v>
      </c>
      <c r="S84" s="79" cm="1">
        <f t="array" ref="S84">_xlfn.XLOOKUP('% Approved '!$A84,'Applications Approved'!$A$62:$A$112,_xlfn.XLOOKUP('% Approved '!S$4,'Applications Approved'!$B$4:$U$4,'Applications Approved'!$B$62:$U$112))/_xlfn.XLOOKUP('% Approved '!$A84,'Applications Approved'!$A$62:$A$112,_xlfn.XLOOKUP('% Approved '!S$4,'Applications Received'!$B$4:$U$4,'Applications Received'!$B$62:$U$112))</f>
        <v>0.35111159586264562</v>
      </c>
      <c r="T84" s="79" cm="1">
        <f t="array" ref="T84">_xlfn.XLOOKUP('% Approved '!$A84,'Applications Approved'!$A$62:$A$112,_xlfn.XLOOKUP('% Approved '!T$4,'Applications Approved'!$B$4:$U$4,'Applications Approved'!$B$62:$U$112))/_xlfn.XLOOKUP('% Approved '!$A84,'Applications Approved'!$A$62:$A$112,_xlfn.XLOOKUP('% Approved '!T$4,'Applications Received'!$B$4:$U$4,'Applications Received'!$B$62:$U$112))</f>
        <v>0.34644480990616239</v>
      </c>
      <c r="U84" s="79" cm="1">
        <f t="array" ref="U84">_xlfn.XLOOKUP('% Approved '!$A84,'Applications Approved'!$A$62:$A$112,_xlfn.XLOOKUP('% Approved '!U$4,'Applications Approved'!$B$4:$U$4,'Applications Approved'!$B$62:$U$112))/_xlfn.XLOOKUP('% Approved '!$A84,'Applications Approved'!$A$62:$A$112,_xlfn.XLOOKUP('% Approved '!U$4,'Applications Received'!$B$4:$U$4,'Applications Received'!$B$62:$U$112))</f>
        <v>0.33492020781156212</v>
      </c>
      <c r="V84" s="79" t="e" cm="1">
        <f t="array" ref="V84">_xlfn.XLOOKUP('% Approved '!$A84,'Applications Approved'!$A$62:$A$112,_xlfn.XLOOKUP('% Approved '!V$4,'Applications Approved'!$B$4:$V$4,'Applications Approved'!$B$62:$V$112))/_xlfn.XLOOKUP('% Approved '!$A84,'Applications Approved'!$A$62:$A$112,_xlfn.XLOOKUP('% Approved '!V$4,'Applications Received'!$B$4:$W$4,'Applications Received'!$B$62:$V$112))</f>
        <v>#VALUE!</v>
      </c>
      <c r="W84" s="79">
        <f t="shared" si="3"/>
        <v>-0.57749849540502229</v>
      </c>
      <c r="X84" s="81">
        <f t="shared" si="4"/>
        <v>-0.30050310595298657</v>
      </c>
      <c r="Y84" s="81">
        <f t="shared" si="5"/>
        <v>-0.19830452484101033</v>
      </c>
    </row>
    <row r="85" spans="1:25" s="30" customFormat="1">
      <c r="A85" s="32" t="s">
        <v>42</v>
      </c>
      <c r="B85" s="79" cm="1">
        <f t="array" ref="B85">_xlfn.XLOOKUP('% Approved '!$A85,'Applications Approved'!$A$62:$A$112,_xlfn.XLOOKUP('% Approved '!B$4,'Applications Approved'!$B$4:$U$4,'Applications Approved'!$B$62:$U$112))/_xlfn.XLOOKUP('% Approved '!$A85,'Applications Approved'!$A$62:$A$112,_xlfn.XLOOKUP('% Approved '!B$4,'Applications Received'!$B$4:$U$4,'Applications Received'!$B$62:$U$112))</f>
        <v>0.62628463056459671</v>
      </c>
      <c r="C85" s="79" cm="1">
        <f t="array" ref="C85">_xlfn.XLOOKUP('% Approved '!$A85,'Applications Approved'!$A$62:$A$112,_xlfn.XLOOKUP('% Approved '!C$4,'Applications Approved'!$B$4:$U$4,'Applications Approved'!$B$62:$U$112))/_xlfn.XLOOKUP('% Approved '!$A85,'Applications Approved'!$A$62:$A$112,_xlfn.XLOOKUP('% Approved '!C$4,'Applications Received'!$B$4:$U$4,'Applications Received'!$B$62:$U$112))</f>
        <v>0.62741443183671564</v>
      </c>
      <c r="D85" s="79" cm="1">
        <f t="array" ref="D85">_xlfn.XLOOKUP('% Approved '!$A85,'Applications Approved'!$A$62:$A$112,_xlfn.XLOOKUP('% Approved '!D$4,'Applications Approved'!$B$4:$U$4,'Applications Approved'!$B$62:$U$112))/_xlfn.XLOOKUP('% Approved '!$A85,'Applications Approved'!$A$62:$A$112,_xlfn.XLOOKUP('% Approved '!D$4,'Applications Received'!$B$4:$U$4,'Applications Received'!$B$62:$U$112))</f>
        <v>0.4816815608746875</v>
      </c>
      <c r="E85" s="79" cm="1">
        <f t="array" ref="E85">_xlfn.XLOOKUP('% Approved '!$A85,'Applications Approved'!$A$62:$A$112,_xlfn.XLOOKUP('% Approved '!E$4,'Applications Approved'!$B$4:$U$4,'Applications Approved'!$B$62:$U$112))/_xlfn.XLOOKUP('% Approved '!$A85,'Applications Approved'!$A$62:$A$112,_xlfn.XLOOKUP('% Approved '!E$4,'Applications Received'!$B$4:$U$4,'Applications Received'!$B$62:$U$112))</f>
        <v>0.46672027878300498</v>
      </c>
      <c r="F85" s="79" cm="1">
        <f t="array" ref="F85">_xlfn.XLOOKUP('% Approved '!$A85,'Applications Approved'!$A$62:$A$112,_xlfn.XLOOKUP('% Approved '!F$4,'Applications Approved'!$B$4:$U$4,'Applications Approved'!$B$62:$U$112))/_xlfn.XLOOKUP('% Approved '!$A85,'Applications Approved'!$A$62:$A$112,_xlfn.XLOOKUP('% Approved '!F$4,'Applications Received'!$B$4:$U$4,'Applications Received'!$B$62:$U$112))</f>
        <v>0.49769501395123139</v>
      </c>
      <c r="G85" s="79" cm="1">
        <f t="array" ref="G85">_xlfn.XLOOKUP('% Approved '!$A85,'Applications Approved'!$A$62:$A$112,_xlfn.XLOOKUP('% Approved '!G$4,'Applications Approved'!$B$4:$U$4,'Applications Approved'!$B$62:$U$112))/_xlfn.XLOOKUP('% Approved '!$A85,'Applications Approved'!$A$62:$A$112,_xlfn.XLOOKUP('% Approved '!G$4,'Applications Received'!$B$4:$U$4,'Applications Received'!$B$62:$U$112))</f>
        <v>0.41799102268591537</v>
      </c>
      <c r="H85" s="79" cm="1">
        <f t="array" ref="H85">_xlfn.XLOOKUP('% Approved '!$A85,'Applications Approved'!$A$62:$A$112,_xlfn.XLOOKUP('% Approved '!H$4,'Applications Approved'!$B$4:$U$4,'Applications Approved'!$B$62:$U$112))/_xlfn.XLOOKUP('% Approved '!$A85,'Applications Approved'!$A$62:$A$112,_xlfn.XLOOKUP('% Approved '!H$4,'Applications Received'!$B$4:$U$4,'Applications Received'!$B$62:$U$112))</f>
        <v>0.37889638470852793</v>
      </c>
      <c r="I85" s="79" cm="1">
        <f t="array" ref="I85">_xlfn.XLOOKUP('% Approved '!$A85,'Applications Approved'!$A$62:$A$112,_xlfn.XLOOKUP('% Approved '!I$4,'Applications Approved'!$B$4:$U$4,'Applications Approved'!$B$62:$U$112))/_xlfn.XLOOKUP('% Approved '!$A85,'Applications Approved'!$A$62:$A$112,_xlfn.XLOOKUP('% Approved '!I$4,'Applications Received'!$B$4:$U$4,'Applications Received'!$B$62:$U$112))</f>
        <v>0.38495971351835279</v>
      </c>
      <c r="J85" s="79" cm="1">
        <f t="array" ref="J85">_xlfn.XLOOKUP('% Approved '!$A85,'Applications Approved'!$A$62:$A$112,_xlfn.XLOOKUP('% Approved '!J$4,'Applications Approved'!$B$4:$U$4,'Applications Approved'!$B$62:$U$112))/_xlfn.XLOOKUP('% Approved '!$A85,'Applications Approved'!$A$62:$A$112,_xlfn.XLOOKUP('% Approved '!J$4,'Applications Received'!$B$4:$U$4,'Applications Received'!$B$62:$U$112))</f>
        <v>0.39718692258380789</v>
      </c>
      <c r="K85" s="79" cm="1">
        <f t="array" ref="K85">_xlfn.XLOOKUP('% Approved '!$A85,'Applications Approved'!$A$62:$A$112,_xlfn.XLOOKUP('% Approved '!K$4,'Applications Approved'!$B$4:$U$4,'Applications Approved'!$B$62:$U$112))/_xlfn.XLOOKUP('% Approved '!$A85,'Applications Approved'!$A$62:$A$112,_xlfn.XLOOKUP('% Approved '!K$4,'Applications Received'!$B$4:$U$4,'Applications Received'!$B$62:$U$112))</f>
        <v>0.3889618014782068</v>
      </c>
      <c r="L85" s="79" cm="1">
        <f t="array" ref="L85">_xlfn.XLOOKUP('% Approved '!$A85,'Applications Approved'!$A$62:$A$112,_xlfn.XLOOKUP('% Approved '!L$4,'Applications Approved'!$B$4:$U$4,'Applications Approved'!$B$62:$U$112))/_xlfn.XLOOKUP('% Approved '!$A85,'Applications Approved'!$A$62:$A$112,_xlfn.XLOOKUP('% Approved '!L$4,'Applications Received'!$B$4:$U$4,'Applications Received'!$B$62:$U$112))</f>
        <v>0.30545049169884936</v>
      </c>
      <c r="M85" s="79" cm="1">
        <f t="array" ref="M85">_xlfn.XLOOKUP('% Approved '!$A85,'Applications Approved'!$A$62:$A$112,_xlfn.XLOOKUP('% Approved '!M$4,'Applications Approved'!$B$4:$U$4,'Applications Approved'!$B$62:$U$112))/_xlfn.XLOOKUP('% Approved '!$A85,'Applications Approved'!$A$62:$A$112,_xlfn.XLOOKUP('% Approved '!M$4,'Applications Received'!$B$4:$U$4,'Applications Received'!$B$62:$U$112))</f>
        <v>3.1051638359924517E-2</v>
      </c>
      <c r="N85" s="79" cm="1">
        <f t="array" ref="N85">_xlfn.XLOOKUP('% Approved '!$A85,'Applications Approved'!$A$62:$A$112,_xlfn.XLOOKUP('% Approved '!N$4,'Applications Approved'!$B$4:$U$4,'Applications Approved'!$B$62:$U$112))/_xlfn.XLOOKUP('% Approved '!$A85,'Applications Approved'!$A$62:$A$112,_xlfn.XLOOKUP('% Approved '!N$4,'Applications Received'!$B$4:$U$4,'Applications Received'!$B$62:$U$112))</f>
        <v>2.7458965815130201E-2</v>
      </c>
      <c r="O85" s="79" cm="1">
        <f t="array" ref="O85">_xlfn.XLOOKUP('% Approved '!$A85,'Applications Approved'!$A$62:$A$112,_xlfn.XLOOKUP('% Approved '!O$4,'Applications Approved'!$B$4:$U$4,'Applications Approved'!$B$62:$U$112))/_xlfn.XLOOKUP('% Approved '!$A85,'Applications Approved'!$A$62:$A$112,_xlfn.XLOOKUP('% Approved '!O$4,'Applications Received'!$B$4:$U$4,'Applications Received'!$B$62:$U$112))</f>
        <v>2.4052478134110787E-2</v>
      </c>
      <c r="P85" s="79" cm="1">
        <f t="array" ref="P85">_xlfn.XLOOKUP('% Approved '!$A85,'Applications Approved'!$A$62:$A$112,_xlfn.XLOOKUP('% Approved '!P$4,'Applications Approved'!$B$4:$U$4,'Applications Approved'!$B$62:$U$112))/_xlfn.XLOOKUP('% Approved '!$A85,'Applications Approved'!$A$62:$A$112,_xlfn.XLOOKUP('% Approved '!P$4,'Applications Received'!$B$4:$U$4,'Applications Received'!$B$62:$U$112))</f>
        <v>1.975059468031428E-2</v>
      </c>
      <c r="Q85" s="79" cm="1">
        <f t="array" ref="Q85">_xlfn.XLOOKUP('% Approved '!$A85,'Applications Approved'!$A$62:$A$112,_xlfn.XLOOKUP('% Approved '!Q$4,'Applications Approved'!$B$4:$U$4,'Applications Approved'!$B$62:$U$112))/_xlfn.XLOOKUP('% Approved '!$A85,'Applications Approved'!$A$62:$A$112,_xlfn.XLOOKUP('% Approved '!Q$4,'Applications Received'!$B$4:$U$4,'Applications Received'!$B$62:$U$112))</f>
        <v>1.2903742886911918E-2</v>
      </c>
      <c r="R85" s="79" cm="1">
        <f t="array" ref="R85">_xlfn.XLOOKUP('% Approved '!$A85,'Applications Approved'!$A$62:$A$112,_xlfn.XLOOKUP('% Approved '!R$4,'Applications Approved'!$B$4:$U$4,'Applications Approved'!$B$62:$U$112))/_xlfn.XLOOKUP('% Approved '!$A85,'Applications Approved'!$A$62:$A$112,_xlfn.XLOOKUP('% Approved '!R$4,'Applications Received'!$B$4:$U$4,'Applications Received'!$B$62:$U$112))</f>
        <v>1.4822046685009319E-2</v>
      </c>
      <c r="S85" s="79" cm="1">
        <f t="array" ref="S85">_xlfn.XLOOKUP('% Approved '!$A85,'Applications Approved'!$A$62:$A$112,_xlfn.XLOOKUP('% Approved '!S$4,'Applications Approved'!$B$4:$U$4,'Applications Approved'!$B$62:$U$112))/_xlfn.XLOOKUP('% Approved '!$A85,'Applications Approved'!$A$62:$A$112,_xlfn.XLOOKUP('% Approved '!S$4,'Applications Received'!$B$4:$U$4,'Applications Received'!$B$62:$U$112))</f>
        <v>0.13893309347540303</v>
      </c>
      <c r="T85" s="79" cm="1">
        <f t="array" ref="T85">_xlfn.XLOOKUP('% Approved '!$A85,'Applications Approved'!$A$62:$A$112,_xlfn.XLOOKUP('% Approved '!T$4,'Applications Approved'!$B$4:$U$4,'Applications Approved'!$B$62:$U$112))/_xlfn.XLOOKUP('% Approved '!$A85,'Applications Approved'!$A$62:$A$112,_xlfn.XLOOKUP('% Approved '!T$4,'Applications Received'!$B$4:$U$4,'Applications Received'!$B$62:$U$112))</f>
        <v>0.23614790922704759</v>
      </c>
      <c r="U85" s="79" cm="1">
        <f t="array" ref="U85">_xlfn.XLOOKUP('% Approved '!$A85,'Applications Approved'!$A$62:$A$112,_xlfn.XLOOKUP('% Approved '!U$4,'Applications Approved'!$B$4:$U$4,'Applications Approved'!$B$62:$U$112))/_xlfn.XLOOKUP('% Approved '!$A85,'Applications Approved'!$A$62:$A$112,_xlfn.XLOOKUP('% Approved '!U$4,'Applications Received'!$B$4:$U$4,'Applications Received'!$B$62:$U$112))</f>
        <v>0.20578307114196548</v>
      </c>
      <c r="V85" s="79" t="e" cm="1">
        <f t="array" ref="V85">_xlfn.XLOOKUP('% Approved '!$A85,'Applications Approved'!$A$62:$A$112,_xlfn.XLOOKUP('% Approved '!V$4,'Applications Approved'!$B$4:$V$4,'Applications Approved'!$B$62:$V$112))/_xlfn.XLOOKUP('% Approved '!$A85,'Applications Approved'!$A$62:$A$112,_xlfn.XLOOKUP('% Approved '!V$4,'Applications Received'!$B$4:$W$4,'Applications Received'!$B$62:$V$112))</f>
        <v>#VALUE!</v>
      </c>
      <c r="W85" s="79">
        <f t="shared" si="3"/>
        <v>-0.67142244739991197</v>
      </c>
      <c r="X85" s="81">
        <f t="shared" si="4"/>
        <v>-0.45688826959838275</v>
      </c>
      <c r="Y85" s="81">
        <f t="shared" si="5"/>
        <v>-0.32629648098634678</v>
      </c>
    </row>
    <row r="86" spans="1:25" s="30" customFormat="1">
      <c r="A86" s="32" t="s">
        <v>45</v>
      </c>
      <c r="B86" s="79" cm="1">
        <f t="array" ref="B86">_xlfn.XLOOKUP('% Approved '!$A86,'Applications Approved'!$A$62:$A$112,_xlfn.XLOOKUP('% Approved '!B$4,'Applications Approved'!$B$4:$U$4,'Applications Approved'!$B$62:$U$112))/_xlfn.XLOOKUP('% Approved '!$A86,'Applications Approved'!$A$62:$A$112,_xlfn.XLOOKUP('% Approved '!B$4,'Applications Received'!$B$4:$U$4,'Applications Received'!$B$62:$U$112))</f>
        <v>0.62717031146454605</v>
      </c>
      <c r="C86" s="79" cm="1">
        <f t="array" ref="C86">_xlfn.XLOOKUP('% Approved '!$A86,'Applications Approved'!$A$62:$A$112,_xlfn.XLOOKUP('% Approved '!C$4,'Applications Approved'!$B$4:$U$4,'Applications Approved'!$B$62:$U$112))/_xlfn.XLOOKUP('% Approved '!$A86,'Applications Approved'!$A$62:$A$112,_xlfn.XLOOKUP('% Approved '!C$4,'Applications Received'!$B$4:$U$4,'Applications Received'!$B$62:$U$112))</f>
        <v>0.61373622500528668</v>
      </c>
      <c r="D86" s="79" cm="1">
        <f t="array" ref="D86">_xlfn.XLOOKUP('% Approved '!$A86,'Applications Approved'!$A$62:$A$112,_xlfn.XLOOKUP('% Approved '!D$4,'Applications Approved'!$B$4:$U$4,'Applications Approved'!$B$62:$U$112))/_xlfn.XLOOKUP('% Approved '!$A86,'Applications Approved'!$A$62:$A$112,_xlfn.XLOOKUP('% Approved '!D$4,'Applications Received'!$B$4:$U$4,'Applications Received'!$B$62:$U$112))</f>
        <v>0.61602615556295148</v>
      </c>
      <c r="E86" s="79" cm="1">
        <f t="array" ref="E86">_xlfn.XLOOKUP('% Approved '!$A86,'Applications Approved'!$A$62:$A$112,_xlfn.XLOOKUP('% Approved '!E$4,'Applications Approved'!$B$4:$U$4,'Applications Approved'!$B$62:$U$112))/_xlfn.XLOOKUP('% Approved '!$A86,'Applications Approved'!$A$62:$A$112,_xlfn.XLOOKUP('% Approved '!E$4,'Applications Received'!$B$4:$U$4,'Applications Received'!$B$62:$U$112))</f>
        <v>0.64625862500446896</v>
      </c>
      <c r="F86" s="79" cm="1">
        <f t="array" ref="F86">_xlfn.XLOOKUP('% Approved '!$A86,'Applications Approved'!$A$62:$A$112,_xlfn.XLOOKUP('% Approved '!F$4,'Applications Approved'!$B$4:$U$4,'Applications Approved'!$B$62:$U$112))/_xlfn.XLOOKUP('% Approved '!$A86,'Applications Approved'!$A$62:$A$112,_xlfn.XLOOKUP('% Approved '!F$4,'Applications Received'!$B$4:$U$4,'Applications Received'!$B$62:$U$112))</f>
        <v>0.55816301923192868</v>
      </c>
      <c r="G86" s="79" cm="1">
        <f t="array" ref="G86">_xlfn.XLOOKUP('% Approved '!$A86,'Applications Approved'!$A$62:$A$112,_xlfn.XLOOKUP('% Approved '!G$4,'Applications Approved'!$B$4:$U$4,'Applications Approved'!$B$62:$U$112))/_xlfn.XLOOKUP('% Approved '!$A86,'Applications Approved'!$A$62:$A$112,_xlfn.XLOOKUP('% Approved '!G$4,'Applications Received'!$B$4:$U$4,'Applications Received'!$B$62:$U$112))</f>
        <v>0.61635618255260149</v>
      </c>
      <c r="H86" s="79" cm="1">
        <f t="array" ref="H86">_xlfn.XLOOKUP('% Approved '!$A86,'Applications Approved'!$A$62:$A$112,_xlfn.XLOOKUP('% Approved '!H$4,'Applications Approved'!$B$4:$U$4,'Applications Approved'!$B$62:$U$112))/_xlfn.XLOOKUP('% Approved '!$A86,'Applications Approved'!$A$62:$A$112,_xlfn.XLOOKUP('% Approved '!H$4,'Applications Received'!$B$4:$U$4,'Applications Received'!$B$62:$U$112))</f>
        <v>0.60186612238097215</v>
      </c>
      <c r="I86" s="79" cm="1">
        <f t="array" ref="I86">_xlfn.XLOOKUP('% Approved '!$A86,'Applications Approved'!$A$62:$A$112,_xlfn.XLOOKUP('% Approved '!I$4,'Applications Approved'!$B$4:$U$4,'Applications Approved'!$B$62:$U$112))/_xlfn.XLOOKUP('% Approved '!$A86,'Applications Approved'!$A$62:$A$112,_xlfn.XLOOKUP('% Approved '!I$4,'Applications Received'!$B$4:$U$4,'Applications Received'!$B$62:$U$112))</f>
        <v>0.64700349873970131</v>
      </c>
      <c r="J86" s="79" cm="1">
        <f t="array" ref="J86">_xlfn.XLOOKUP('% Approved '!$A86,'Applications Approved'!$A$62:$A$112,_xlfn.XLOOKUP('% Approved '!J$4,'Applications Approved'!$B$4:$U$4,'Applications Approved'!$B$62:$U$112))/_xlfn.XLOOKUP('% Approved '!$A86,'Applications Approved'!$A$62:$A$112,_xlfn.XLOOKUP('% Approved '!J$4,'Applications Received'!$B$4:$U$4,'Applications Received'!$B$62:$U$112))</f>
        <v>0.5681563855084627</v>
      </c>
      <c r="K86" s="79" cm="1">
        <f t="array" ref="K86">_xlfn.XLOOKUP('% Approved '!$A86,'Applications Approved'!$A$62:$A$112,_xlfn.XLOOKUP('% Approved '!K$4,'Applications Approved'!$B$4:$U$4,'Applications Approved'!$B$62:$U$112))/_xlfn.XLOOKUP('% Approved '!$A86,'Applications Approved'!$A$62:$A$112,_xlfn.XLOOKUP('% Approved '!K$4,'Applications Received'!$B$4:$U$4,'Applications Received'!$B$62:$U$112))</f>
        <v>0.56338006517862638</v>
      </c>
      <c r="L86" s="79" cm="1">
        <f t="array" ref="L86">_xlfn.XLOOKUP('% Approved '!$A86,'Applications Approved'!$A$62:$A$112,_xlfn.XLOOKUP('% Approved '!L$4,'Applications Approved'!$B$4:$U$4,'Applications Approved'!$B$62:$U$112))/_xlfn.XLOOKUP('% Approved '!$A86,'Applications Approved'!$A$62:$A$112,_xlfn.XLOOKUP('% Approved '!L$4,'Applications Received'!$B$4:$U$4,'Applications Received'!$B$62:$U$112))</f>
        <v>0.58033035621917994</v>
      </c>
      <c r="M86" s="79" cm="1">
        <f t="array" ref="M86">_xlfn.XLOOKUP('% Approved '!$A86,'Applications Approved'!$A$62:$A$112,_xlfn.XLOOKUP('% Approved '!M$4,'Applications Approved'!$B$4:$U$4,'Applications Approved'!$B$62:$U$112))/_xlfn.XLOOKUP('% Approved '!$A86,'Applications Approved'!$A$62:$A$112,_xlfn.XLOOKUP('% Approved '!M$4,'Applications Received'!$B$4:$U$4,'Applications Received'!$B$62:$U$112))</f>
        <v>0.65724430691105296</v>
      </c>
      <c r="N86" s="79" cm="1">
        <f t="array" ref="N86">_xlfn.XLOOKUP('% Approved '!$A86,'Applications Approved'!$A$62:$A$112,_xlfn.XLOOKUP('% Approved '!N$4,'Applications Approved'!$B$4:$U$4,'Applications Approved'!$B$62:$U$112))/_xlfn.XLOOKUP('% Approved '!$A86,'Applications Approved'!$A$62:$A$112,_xlfn.XLOOKUP('% Approved '!N$4,'Applications Received'!$B$4:$U$4,'Applications Received'!$B$62:$U$112))</f>
        <v>0.65596803299819539</v>
      </c>
      <c r="O86" s="79" cm="1">
        <f t="array" ref="O86">_xlfn.XLOOKUP('% Approved '!$A86,'Applications Approved'!$A$62:$A$112,_xlfn.XLOOKUP('% Approved '!O$4,'Applications Approved'!$B$4:$U$4,'Applications Approved'!$B$62:$U$112))/_xlfn.XLOOKUP('% Approved '!$A86,'Applications Approved'!$A$62:$A$112,_xlfn.XLOOKUP('% Approved '!O$4,'Applications Received'!$B$4:$U$4,'Applications Received'!$B$62:$U$112))</f>
        <v>0.63591799335700372</v>
      </c>
      <c r="P86" s="79" cm="1">
        <f t="array" ref="P86">_xlfn.XLOOKUP('% Approved '!$A86,'Applications Approved'!$A$62:$A$112,_xlfn.XLOOKUP('% Approved '!P$4,'Applications Approved'!$B$4:$U$4,'Applications Approved'!$B$62:$U$112))/_xlfn.XLOOKUP('% Approved '!$A86,'Applications Approved'!$A$62:$A$112,_xlfn.XLOOKUP('% Approved '!P$4,'Applications Received'!$B$4:$U$4,'Applications Received'!$B$62:$U$112))</f>
        <v>0.61871284709969865</v>
      </c>
      <c r="Q86" s="79" cm="1">
        <f t="array" ref="Q86">_xlfn.XLOOKUP('% Approved '!$A86,'Applications Approved'!$A$62:$A$112,_xlfn.XLOOKUP('% Approved '!Q$4,'Applications Approved'!$B$4:$U$4,'Applications Approved'!$B$62:$U$112))/_xlfn.XLOOKUP('% Approved '!$A86,'Applications Approved'!$A$62:$A$112,_xlfn.XLOOKUP('% Approved '!Q$4,'Applications Received'!$B$4:$U$4,'Applications Received'!$B$62:$U$112))</f>
        <v>0.6837154427473614</v>
      </c>
      <c r="R86" s="79" cm="1">
        <f t="array" ref="R86">_xlfn.XLOOKUP('% Approved '!$A86,'Applications Approved'!$A$62:$A$112,_xlfn.XLOOKUP('% Approved '!R$4,'Applications Approved'!$B$4:$U$4,'Applications Approved'!$B$62:$U$112))/_xlfn.XLOOKUP('% Approved '!$A86,'Applications Approved'!$A$62:$A$112,_xlfn.XLOOKUP('% Approved '!R$4,'Applications Received'!$B$4:$U$4,'Applications Received'!$B$62:$U$112))</f>
        <v>0.57213948552819349</v>
      </c>
      <c r="S86" s="79" cm="1">
        <f t="array" ref="S86">_xlfn.XLOOKUP('% Approved '!$A86,'Applications Approved'!$A$62:$A$112,_xlfn.XLOOKUP('% Approved '!S$4,'Applications Approved'!$B$4:$U$4,'Applications Approved'!$B$62:$U$112))/_xlfn.XLOOKUP('% Approved '!$A86,'Applications Approved'!$A$62:$A$112,_xlfn.XLOOKUP('% Approved '!S$4,'Applications Received'!$B$4:$U$4,'Applications Received'!$B$62:$U$112))</f>
        <v>0.45299495156228686</v>
      </c>
      <c r="T86" s="79" cm="1">
        <f t="array" ref="T86">_xlfn.XLOOKUP('% Approved '!$A86,'Applications Approved'!$A$62:$A$112,_xlfn.XLOOKUP('% Approved '!T$4,'Applications Approved'!$B$4:$U$4,'Applications Approved'!$B$62:$U$112))/_xlfn.XLOOKUP('% Approved '!$A86,'Applications Approved'!$A$62:$A$112,_xlfn.XLOOKUP('% Approved '!T$4,'Applications Received'!$B$4:$U$4,'Applications Received'!$B$62:$U$112))</f>
        <v>0.35051480869454682</v>
      </c>
      <c r="U86" s="79" cm="1">
        <f t="array" ref="U86">_xlfn.XLOOKUP('% Approved '!$A86,'Applications Approved'!$A$62:$A$112,_xlfn.XLOOKUP('% Approved '!U$4,'Applications Approved'!$B$4:$U$4,'Applications Approved'!$B$62:$U$112))/_xlfn.XLOOKUP('% Approved '!$A86,'Applications Approved'!$A$62:$A$112,_xlfn.XLOOKUP('% Approved '!U$4,'Applications Received'!$B$4:$U$4,'Applications Received'!$B$62:$U$112))</f>
        <v>0.33991135841609788</v>
      </c>
      <c r="V86" s="79" t="e" cm="1">
        <f t="array" ref="V86">_xlfn.XLOOKUP('% Approved '!$A86,'Applications Approved'!$A$62:$A$112,_xlfn.XLOOKUP('% Approved '!V$4,'Applications Approved'!$B$4:$V$4,'Applications Approved'!$B$62:$V$112))/_xlfn.XLOOKUP('% Approved '!$A86,'Applications Approved'!$A$62:$A$112,_xlfn.XLOOKUP('% Approved '!V$4,'Applications Received'!$B$4:$W$4,'Applications Received'!$B$62:$V$112))</f>
        <v>#VALUE!</v>
      </c>
      <c r="W86" s="79">
        <f t="shared" si="3"/>
        <v>-0.45802383785937056</v>
      </c>
      <c r="X86" s="81">
        <f t="shared" si="4"/>
        <v>-0.4352375955778765</v>
      </c>
      <c r="Y86" s="81">
        <f t="shared" si="5"/>
        <v>-0.41427954823765983</v>
      </c>
    </row>
    <row r="87" spans="1:25" s="30" customFormat="1">
      <c r="A87" s="32" t="s">
        <v>46</v>
      </c>
      <c r="B87" s="79" cm="1">
        <f t="array" ref="B87">_xlfn.XLOOKUP('% Approved '!$A87,'Applications Approved'!$A$62:$A$112,_xlfn.XLOOKUP('% Approved '!B$4,'Applications Approved'!$B$4:$U$4,'Applications Approved'!$B$62:$U$112))/_xlfn.XLOOKUP('% Approved '!$A87,'Applications Approved'!$A$62:$A$112,_xlfn.XLOOKUP('% Approved '!B$4,'Applications Received'!$B$4:$U$4,'Applications Received'!$B$62:$U$112))</f>
        <v>0.9586746417358053</v>
      </c>
      <c r="C87" s="79" cm="1">
        <f t="array" ref="C87">_xlfn.XLOOKUP('% Approved '!$A87,'Applications Approved'!$A$62:$A$112,_xlfn.XLOOKUP('% Approved '!C$4,'Applications Approved'!$B$4:$U$4,'Applications Approved'!$B$62:$U$112))/_xlfn.XLOOKUP('% Approved '!$A87,'Applications Approved'!$A$62:$A$112,_xlfn.XLOOKUP('% Approved '!C$4,'Applications Received'!$B$4:$U$4,'Applications Received'!$B$62:$U$112))</f>
        <v>0.96166466326630062</v>
      </c>
      <c r="D87" s="79" cm="1">
        <f t="array" ref="D87">_xlfn.XLOOKUP('% Approved '!$A87,'Applications Approved'!$A$62:$A$112,_xlfn.XLOOKUP('% Approved '!D$4,'Applications Approved'!$B$4:$U$4,'Applications Approved'!$B$62:$U$112))/_xlfn.XLOOKUP('% Approved '!$A87,'Applications Approved'!$A$62:$A$112,_xlfn.XLOOKUP('% Approved '!D$4,'Applications Received'!$B$4:$U$4,'Applications Received'!$B$62:$U$112))</f>
        <v>0.72789485118401043</v>
      </c>
      <c r="E87" s="79" cm="1">
        <f t="array" ref="E87">_xlfn.XLOOKUP('% Approved '!$A87,'Applications Approved'!$A$62:$A$112,_xlfn.XLOOKUP('% Approved '!E$4,'Applications Approved'!$B$4:$U$4,'Applications Approved'!$B$62:$U$112))/_xlfn.XLOOKUP('% Approved '!$A87,'Applications Approved'!$A$62:$A$112,_xlfn.XLOOKUP('% Approved '!E$4,'Applications Received'!$B$4:$U$4,'Applications Received'!$B$62:$U$112))</f>
        <v>0.75056267736569127</v>
      </c>
      <c r="F87" s="79" cm="1">
        <f t="array" ref="F87">_xlfn.XLOOKUP('% Approved '!$A87,'Applications Approved'!$A$62:$A$112,_xlfn.XLOOKUP('% Approved '!F$4,'Applications Approved'!$B$4:$U$4,'Applications Approved'!$B$62:$U$112))/_xlfn.XLOOKUP('% Approved '!$A87,'Applications Approved'!$A$62:$A$112,_xlfn.XLOOKUP('% Approved '!F$4,'Applications Received'!$B$4:$U$4,'Applications Received'!$B$62:$U$112))</f>
        <v>0.75328083989501315</v>
      </c>
      <c r="G87" s="79" cm="1">
        <f t="array" ref="G87">_xlfn.XLOOKUP('% Approved '!$A87,'Applications Approved'!$A$62:$A$112,_xlfn.XLOOKUP('% Approved '!G$4,'Applications Approved'!$B$4:$U$4,'Applications Approved'!$B$62:$U$112))/_xlfn.XLOOKUP('% Approved '!$A87,'Applications Approved'!$A$62:$A$112,_xlfn.XLOOKUP('% Approved '!G$4,'Applications Received'!$B$4:$U$4,'Applications Received'!$B$62:$U$112))</f>
        <v>0.71643448415101951</v>
      </c>
      <c r="H87" s="79" cm="1">
        <f t="array" ref="H87">_xlfn.XLOOKUP('% Approved '!$A87,'Applications Approved'!$A$62:$A$112,_xlfn.XLOOKUP('% Approved '!H$4,'Applications Approved'!$B$4:$U$4,'Applications Approved'!$B$62:$U$112))/_xlfn.XLOOKUP('% Approved '!$A87,'Applications Approved'!$A$62:$A$112,_xlfn.XLOOKUP('% Approved '!H$4,'Applications Received'!$B$4:$U$4,'Applications Received'!$B$62:$U$112))</f>
        <v>0.67737661477310362</v>
      </c>
      <c r="I87" s="79" cm="1">
        <f t="array" ref="I87">_xlfn.XLOOKUP('% Approved '!$A87,'Applications Approved'!$A$62:$A$112,_xlfn.XLOOKUP('% Approved '!I$4,'Applications Approved'!$B$4:$U$4,'Applications Approved'!$B$62:$U$112))/_xlfn.XLOOKUP('% Approved '!$A87,'Applications Approved'!$A$62:$A$112,_xlfn.XLOOKUP('% Approved '!I$4,'Applications Received'!$B$4:$U$4,'Applications Received'!$B$62:$U$112))</f>
        <v>0.67179124102356635</v>
      </c>
      <c r="J87" s="79" cm="1">
        <f t="array" ref="J87">_xlfn.XLOOKUP('% Approved '!$A87,'Applications Approved'!$A$62:$A$112,_xlfn.XLOOKUP('% Approved '!J$4,'Applications Approved'!$B$4:$U$4,'Applications Approved'!$B$62:$U$112))/_xlfn.XLOOKUP('% Approved '!$A87,'Applications Approved'!$A$62:$A$112,_xlfn.XLOOKUP('% Approved '!J$4,'Applications Received'!$B$4:$U$4,'Applications Received'!$B$62:$U$112))</f>
        <v>0.63880467734950197</v>
      </c>
      <c r="K87" s="79" cm="1">
        <f t="array" ref="K87">_xlfn.XLOOKUP('% Approved '!$A87,'Applications Approved'!$A$62:$A$112,_xlfn.XLOOKUP('% Approved '!K$4,'Applications Approved'!$B$4:$U$4,'Applications Approved'!$B$62:$U$112))/_xlfn.XLOOKUP('% Approved '!$A87,'Applications Approved'!$A$62:$A$112,_xlfn.XLOOKUP('% Approved '!K$4,'Applications Received'!$B$4:$U$4,'Applications Received'!$B$62:$U$112))</f>
        <v>0.58026755852842815</v>
      </c>
      <c r="L87" s="79" cm="1">
        <f t="array" ref="L87">_xlfn.XLOOKUP('% Approved '!$A87,'Applications Approved'!$A$62:$A$112,_xlfn.XLOOKUP('% Approved '!L$4,'Applications Approved'!$B$4:$U$4,'Applications Approved'!$B$62:$U$112))/_xlfn.XLOOKUP('% Approved '!$A87,'Applications Approved'!$A$62:$A$112,_xlfn.XLOOKUP('% Approved '!L$4,'Applications Received'!$B$4:$U$4,'Applications Received'!$B$62:$U$112))</f>
        <v>0.60581357931996149</v>
      </c>
      <c r="M87" s="79" cm="1">
        <f t="array" ref="M87">_xlfn.XLOOKUP('% Approved '!$A87,'Applications Approved'!$A$62:$A$112,_xlfn.XLOOKUP('% Approved '!M$4,'Applications Approved'!$B$4:$U$4,'Applications Approved'!$B$62:$U$112))/_xlfn.XLOOKUP('% Approved '!$A87,'Applications Approved'!$A$62:$A$112,_xlfn.XLOOKUP('% Approved '!M$4,'Applications Received'!$B$4:$U$4,'Applications Received'!$B$62:$U$112))</f>
        <v>0.5649756775538568</v>
      </c>
      <c r="N87" s="79" cm="1">
        <f t="array" ref="N87">_xlfn.XLOOKUP('% Approved '!$A87,'Applications Approved'!$A$62:$A$112,_xlfn.XLOOKUP('% Approved '!N$4,'Applications Approved'!$B$4:$U$4,'Applications Approved'!$B$62:$U$112))/_xlfn.XLOOKUP('% Approved '!$A87,'Applications Approved'!$A$62:$A$112,_xlfn.XLOOKUP('% Approved '!N$4,'Applications Received'!$B$4:$U$4,'Applications Received'!$B$62:$U$112))</f>
        <v>0.5537710394449441</v>
      </c>
      <c r="O87" s="79" cm="1">
        <f t="array" ref="O87">_xlfn.XLOOKUP('% Approved '!$A87,'Applications Approved'!$A$62:$A$112,_xlfn.XLOOKUP('% Approved '!O$4,'Applications Approved'!$B$4:$U$4,'Applications Approved'!$B$62:$U$112))/_xlfn.XLOOKUP('% Approved '!$A87,'Applications Approved'!$A$62:$A$112,_xlfn.XLOOKUP('% Approved '!O$4,'Applications Received'!$B$4:$U$4,'Applications Received'!$B$62:$U$112))</f>
        <v>0.47239828255980371</v>
      </c>
      <c r="P87" s="79" cm="1">
        <f t="array" ref="P87">_xlfn.XLOOKUP('% Approved '!$A87,'Applications Approved'!$A$62:$A$112,_xlfn.XLOOKUP('% Approved '!P$4,'Applications Approved'!$B$4:$U$4,'Applications Approved'!$B$62:$U$112))/_xlfn.XLOOKUP('% Approved '!$A87,'Applications Approved'!$A$62:$A$112,_xlfn.XLOOKUP('% Approved '!P$4,'Applications Received'!$B$4:$U$4,'Applications Received'!$B$62:$U$112))</f>
        <v>0.46083929607426027</v>
      </c>
      <c r="Q87" s="79" cm="1">
        <f t="array" ref="Q87">_xlfn.XLOOKUP('% Approved '!$A87,'Applications Approved'!$A$62:$A$112,_xlfn.XLOOKUP('% Approved '!Q$4,'Applications Approved'!$B$4:$U$4,'Applications Approved'!$B$62:$U$112))/_xlfn.XLOOKUP('% Approved '!$A87,'Applications Approved'!$A$62:$A$112,_xlfn.XLOOKUP('% Approved '!Q$4,'Applications Received'!$B$4:$U$4,'Applications Received'!$B$62:$U$112))</f>
        <v>0.44337659764193005</v>
      </c>
      <c r="R87" s="79" cm="1">
        <f t="array" ref="R87">_xlfn.XLOOKUP('% Approved '!$A87,'Applications Approved'!$A$62:$A$112,_xlfn.XLOOKUP('% Approved '!R$4,'Applications Approved'!$B$4:$U$4,'Applications Approved'!$B$62:$U$112))/_xlfn.XLOOKUP('% Approved '!$A87,'Applications Approved'!$A$62:$A$112,_xlfn.XLOOKUP('% Approved '!R$4,'Applications Received'!$B$4:$U$4,'Applications Received'!$B$62:$U$112))</f>
        <v>0.43859024563901744</v>
      </c>
      <c r="S87" s="79" cm="1">
        <f t="array" ref="S87">_xlfn.XLOOKUP('% Approved '!$A87,'Applications Approved'!$A$62:$A$112,_xlfn.XLOOKUP('% Approved '!S$4,'Applications Approved'!$B$4:$U$4,'Applications Approved'!$B$62:$U$112))/_xlfn.XLOOKUP('% Approved '!$A87,'Applications Approved'!$A$62:$A$112,_xlfn.XLOOKUP('% Approved '!S$4,'Applications Received'!$B$4:$U$4,'Applications Received'!$B$62:$U$112))</f>
        <v>0.56425818092348068</v>
      </c>
      <c r="T87" s="79" cm="1">
        <f t="array" ref="T87">_xlfn.XLOOKUP('% Approved '!$A87,'Applications Approved'!$A$62:$A$112,_xlfn.XLOOKUP('% Approved '!T$4,'Applications Approved'!$B$4:$U$4,'Applications Approved'!$B$62:$U$112))/_xlfn.XLOOKUP('% Approved '!$A87,'Applications Approved'!$A$62:$A$112,_xlfn.XLOOKUP('% Approved '!T$4,'Applications Received'!$B$4:$U$4,'Applications Received'!$B$62:$U$112))</f>
        <v>0.47891487696722024</v>
      </c>
      <c r="U87" s="79" cm="1">
        <f t="array" ref="U87">_xlfn.XLOOKUP('% Approved '!$A87,'Applications Approved'!$A$62:$A$112,_xlfn.XLOOKUP('% Approved '!U$4,'Applications Approved'!$B$4:$U$4,'Applications Approved'!$B$62:$U$112))/_xlfn.XLOOKUP('% Approved '!$A87,'Applications Approved'!$A$62:$A$112,_xlfn.XLOOKUP('% Approved '!U$4,'Applications Received'!$B$4:$U$4,'Applications Received'!$B$62:$U$112))</f>
        <v>0.43227349745838733</v>
      </c>
      <c r="V87" s="79" t="e" cm="1">
        <f t="array" ref="V87">_xlfn.XLOOKUP('% Approved '!$A87,'Applications Approved'!$A$62:$A$112,_xlfn.XLOOKUP('% Approved '!V$4,'Applications Approved'!$B$4:$V$4,'Applications Approved'!$B$62:$V$112))/_xlfn.XLOOKUP('% Approved '!$A87,'Applications Approved'!$A$62:$A$112,_xlfn.XLOOKUP('% Approved '!V$4,'Applications Received'!$B$4:$W$4,'Applications Received'!$B$62:$V$112))</f>
        <v>#VALUE!</v>
      </c>
      <c r="W87" s="79">
        <f t="shared" si="3"/>
        <v>-0.5490925923776393</v>
      </c>
      <c r="X87" s="81">
        <f t="shared" si="4"/>
        <v>-0.36184171695507505</v>
      </c>
      <c r="Y87" s="81">
        <f t="shared" si="5"/>
        <v>-0.2864578936252577</v>
      </c>
    </row>
    <row r="88" spans="1:25" s="30" customFormat="1">
      <c r="A88" s="32" t="s">
        <v>47</v>
      </c>
      <c r="B88" s="79" cm="1">
        <f t="array" ref="B88">_xlfn.XLOOKUP('% Approved '!$A88,'Applications Approved'!$A$62:$A$112,_xlfn.XLOOKUP('% Approved '!B$4,'Applications Approved'!$B$4:$U$4,'Applications Approved'!$B$62:$U$112))/_xlfn.XLOOKUP('% Approved '!$A88,'Applications Approved'!$A$62:$A$112,_xlfn.XLOOKUP('% Approved '!B$4,'Applications Received'!$B$4:$U$4,'Applications Received'!$B$62:$U$112))</f>
        <v>0.63759288059443586</v>
      </c>
      <c r="C88" s="79" cm="1">
        <f t="array" ref="C88">_xlfn.XLOOKUP('% Approved '!$A88,'Applications Approved'!$A$62:$A$112,_xlfn.XLOOKUP('% Approved '!C$4,'Applications Approved'!$B$4:$U$4,'Applications Approved'!$B$62:$U$112))/_xlfn.XLOOKUP('% Approved '!$A88,'Applications Approved'!$A$62:$A$112,_xlfn.XLOOKUP('% Approved '!C$4,'Applications Received'!$B$4:$U$4,'Applications Received'!$B$62:$U$112))</f>
        <v>0.57131729271248055</v>
      </c>
      <c r="D88" s="79" cm="1">
        <f t="array" ref="D88">_xlfn.XLOOKUP('% Approved '!$A88,'Applications Approved'!$A$62:$A$112,_xlfn.XLOOKUP('% Approved '!D$4,'Applications Approved'!$B$4:$U$4,'Applications Approved'!$B$62:$U$112))/_xlfn.XLOOKUP('% Approved '!$A88,'Applications Approved'!$A$62:$A$112,_xlfn.XLOOKUP('% Approved '!D$4,'Applications Received'!$B$4:$U$4,'Applications Received'!$B$62:$U$112))</f>
        <v>0.64429926404030069</v>
      </c>
      <c r="E88" s="79" cm="1">
        <f t="array" ref="E88">_xlfn.XLOOKUP('% Approved '!$A88,'Applications Approved'!$A$62:$A$112,_xlfn.XLOOKUP('% Approved '!E$4,'Applications Approved'!$B$4:$U$4,'Applications Approved'!$B$62:$U$112))/_xlfn.XLOOKUP('% Approved '!$A88,'Applications Approved'!$A$62:$A$112,_xlfn.XLOOKUP('% Approved '!E$4,'Applications Received'!$B$4:$U$4,'Applications Received'!$B$62:$U$112))</f>
        <v>0.6569963505335612</v>
      </c>
      <c r="F88" s="79" cm="1">
        <f t="array" ref="F88">_xlfn.XLOOKUP('% Approved '!$A88,'Applications Approved'!$A$62:$A$112,_xlfn.XLOOKUP('% Approved '!F$4,'Applications Approved'!$B$4:$U$4,'Applications Approved'!$B$62:$U$112))/_xlfn.XLOOKUP('% Approved '!$A88,'Applications Approved'!$A$62:$A$112,_xlfn.XLOOKUP('% Approved '!F$4,'Applications Received'!$B$4:$U$4,'Applications Received'!$B$62:$U$112))</f>
        <v>0.30019395607833321</v>
      </c>
      <c r="G88" s="79" cm="1">
        <f t="array" ref="G88">_xlfn.XLOOKUP('% Approved '!$A88,'Applications Approved'!$A$62:$A$112,_xlfn.XLOOKUP('% Approved '!G$4,'Applications Approved'!$B$4:$U$4,'Applications Approved'!$B$62:$U$112))/_xlfn.XLOOKUP('% Approved '!$A88,'Applications Approved'!$A$62:$A$112,_xlfn.XLOOKUP('% Approved '!G$4,'Applications Received'!$B$4:$U$4,'Applications Received'!$B$62:$U$112))</f>
        <v>0.83592984212392329</v>
      </c>
      <c r="H88" s="79" cm="1">
        <f t="array" ref="H88">_xlfn.XLOOKUP('% Approved '!$A88,'Applications Approved'!$A$62:$A$112,_xlfn.XLOOKUP('% Approved '!H$4,'Applications Approved'!$B$4:$U$4,'Applications Approved'!$B$62:$U$112))/_xlfn.XLOOKUP('% Approved '!$A88,'Applications Approved'!$A$62:$A$112,_xlfn.XLOOKUP('% Approved '!H$4,'Applications Received'!$B$4:$U$4,'Applications Received'!$B$62:$U$112))</f>
        <v>0.55055024169495015</v>
      </c>
      <c r="I88" s="79" cm="1">
        <f t="array" ref="I88">_xlfn.XLOOKUP('% Approved '!$A88,'Applications Approved'!$A$62:$A$112,_xlfn.XLOOKUP('% Approved '!I$4,'Applications Approved'!$B$4:$U$4,'Applications Approved'!$B$62:$U$112))/_xlfn.XLOOKUP('% Approved '!$A88,'Applications Approved'!$A$62:$A$112,_xlfn.XLOOKUP('% Approved '!I$4,'Applications Received'!$B$4:$U$4,'Applications Received'!$B$62:$U$112))</f>
        <v>0.26390456230856035</v>
      </c>
      <c r="J88" s="79" cm="1">
        <f t="array" ref="J88">_xlfn.XLOOKUP('% Approved '!$A88,'Applications Approved'!$A$62:$A$112,_xlfn.XLOOKUP('% Approved '!J$4,'Applications Approved'!$B$4:$U$4,'Applications Approved'!$B$62:$U$112))/_xlfn.XLOOKUP('% Approved '!$A88,'Applications Approved'!$A$62:$A$112,_xlfn.XLOOKUP('% Approved '!J$4,'Applications Received'!$B$4:$U$4,'Applications Received'!$B$62:$U$112))</f>
        <v>0.26757800527186903</v>
      </c>
      <c r="K88" s="79" cm="1">
        <f t="array" ref="K88">_xlfn.XLOOKUP('% Approved '!$A88,'Applications Approved'!$A$62:$A$112,_xlfn.XLOOKUP('% Approved '!K$4,'Applications Approved'!$B$4:$U$4,'Applications Approved'!$B$62:$U$112))/_xlfn.XLOOKUP('% Approved '!$A88,'Applications Approved'!$A$62:$A$112,_xlfn.XLOOKUP('% Approved '!K$4,'Applications Received'!$B$4:$U$4,'Applications Received'!$B$62:$U$112))</f>
        <v>0.30247550283651364</v>
      </c>
      <c r="L88" s="79" cm="1">
        <f t="array" ref="L88">_xlfn.XLOOKUP('% Approved '!$A88,'Applications Approved'!$A$62:$A$112,_xlfn.XLOOKUP('% Approved '!L$4,'Applications Approved'!$B$4:$U$4,'Applications Approved'!$B$62:$U$112))/_xlfn.XLOOKUP('% Approved '!$A88,'Applications Approved'!$A$62:$A$112,_xlfn.XLOOKUP('% Approved '!L$4,'Applications Received'!$B$4:$U$4,'Applications Received'!$B$62:$U$112))</f>
        <v>0.26811815376267512</v>
      </c>
      <c r="M88" s="79" cm="1">
        <f t="array" ref="M88">_xlfn.XLOOKUP('% Approved '!$A88,'Applications Approved'!$A$62:$A$112,_xlfn.XLOOKUP('% Approved '!M$4,'Applications Approved'!$B$4:$U$4,'Applications Approved'!$B$62:$U$112))/_xlfn.XLOOKUP('% Approved '!$A88,'Applications Approved'!$A$62:$A$112,_xlfn.XLOOKUP('% Approved '!M$4,'Applications Received'!$B$4:$U$4,'Applications Received'!$B$62:$U$112))</f>
        <v>0.22453051271495078</v>
      </c>
      <c r="N88" s="79" cm="1">
        <f t="array" ref="N88">_xlfn.XLOOKUP('% Approved '!$A88,'Applications Approved'!$A$62:$A$112,_xlfn.XLOOKUP('% Approved '!N$4,'Applications Approved'!$B$4:$U$4,'Applications Approved'!$B$62:$U$112))/_xlfn.XLOOKUP('% Approved '!$A88,'Applications Approved'!$A$62:$A$112,_xlfn.XLOOKUP('% Approved '!N$4,'Applications Received'!$B$4:$U$4,'Applications Received'!$B$62:$U$112))</f>
        <v>0.19650228454387897</v>
      </c>
      <c r="O88" s="79" cm="1">
        <f t="array" ref="O88">_xlfn.XLOOKUP('% Approved '!$A88,'Applications Approved'!$A$62:$A$112,_xlfn.XLOOKUP('% Approved '!O$4,'Applications Approved'!$B$4:$U$4,'Applications Approved'!$B$62:$U$112))/_xlfn.XLOOKUP('% Approved '!$A88,'Applications Approved'!$A$62:$A$112,_xlfn.XLOOKUP('% Approved '!O$4,'Applications Received'!$B$4:$U$4,'Applications Received'!$B$62:$U$112))</f>
        <v>0.1968290086982053</v>
      </c>
      <c r="P88" s="79" cm="1">
        <f t="array" ref="P88">_xlfn.XLOOKUP('% Approved '!$A88,'Applications Approved'!$A$62:$A$112,_xlfn.XLOOKUP('% Approved '!P$4,'Applications Approved'!$B$4:$U$4,'Applications Approved'!$B$62:$U$112))/_xlfn.XLOOKUP('% Approved '!$A88,'Applications Approved'!$A$62:$A$112,_xlfn.XLOOKUP('% Approved '!P$4,'Applications Received'!$B$4:$U$4,'Applications Received'!$B$62:$U$112))</f>
        <v>0.19011718749999998</v>
      </c>
      <c r="Q88" s="79" cm="1">
        <f t="array" ref="Q88">_xlfn.XLOOKUP('% Approved '!$A88,'Applications Approved'!$A$62:$A$112,_xlfn.XLOOKUP('% Approved '!Q$4,'Applications Approved'!$B$4:$U$4,'Applications Approved'!$B$62:$U$112))/_xlfn.XLOOKUP('% Approved '!$A88,'Applications Approved'!$A$62:$A$112,_xlfn.XLOOKUP('% Approved '!Q$4,'Applications Received'!$B$4:$U$4,'Applications Received'!$B$62:$U$112))</f>
        <v>0.1938108451300381</v>
      </c>
      <c r="R88" s="79" cm="1">
        <f t="array" ref="R88">_xlfn.XLOOKUP('% Approved '!$A88,'Applications Approved'!$A$62:$A$112,_xlfn.XLOOKUP('% Approved '!R$4,'Applications Approved'!$B$4:$U$4,'Applications Approved'!$B$62:$U$112))/_xlfn.XLOOKUP('% Approved '!$A88,'Applications Approved'!$A$62:$A$112,_xlfn.XLOOKUP('% Approved '!R$4,'Applications Received'!$B$4:$U$4,'Applications Received'!$B$62:$U$112))</f>
        <v>0.22963630898707543</v>
      </c>
      <c r="S88" s="79" cm="1">
        <f t="array" ref="S88">_xlfn.XLOOKUP('% Approved '!$A88,'Applications Approved'!$A$62:$A$112,_xlfn.XLOOKUP('% Approved '!S$4,'Applications Approved'!$B$4:$U$4,'Applications Approved'!$B$62:$U$112))/_xlfn.XLOOKUP('% Approved '!$A88,'Applications Approved'!$A$62:$A$112,_xlfn.XLOOKUP('% Approved '!S$4,'Applications Received'!$B$4:$U$4,'Applications Received'!$B$62:$U$112))</f>
        <v>0.24199409493527141</v>
      </c>
      <c r="T88" s="79" cm="1">
        <f t="array" ref="T88">_xlfn.XLOOKUP('% Approved '!$A88,'Applications Approved'!$A$62:$A$112,_xlfn.XLOOKUP('% Approved '!T$4,'Applications Approved'!$B$4:$U$4,'Applications Approved'!$B$62:$U$112))/_xlfn.XLOOKUP('% Approved '!$A88,'Applications Approved'!$A$62:$A$112,_xlfn.XLOOKUP('% Approved '!T$4,'Applications Received'!$B$4:$U$4,'Applications Received'!$B$62:$U$112))</f>
        <v>0.25016853588282162</v>
      </c>
      <c r="U88" s="79" cm="1">
        <f t="array" ref="U88">_xlfn.XLOOKUP('% Approved '!$A88,'Applications Approved'!$A$62:$A$112,_xlfn.XLOOKUP('% Approved '!U$4,'Applications Approved'!$B$4:$U$4,'Applications Approved'!$B$62:$U$112))/_xlfn.XLOOKUP('% Approved '!$A88,'Applications Approved'!$A$62:$A$112,_xlfn.XLOOKUP('% Approved '!U$4,'Applications Received'!$B$4:$U$4,'Applications Received'!$B$62:$U$112))</f>
        <v>0.23645552560646901</v>
      </c>
      <c r="V88" s="79" t="e" cm="1">
        <f t="array" ref="V88">_xlfn.XLOOKUP('% Approved '!$A88,'Applications Approved'!$A$62:$A$112,_xlfn.XLOOKUP('% Approved '!V$4,'Applications Approved'!$B$4:$V$4,'Applications Approved'!$B$62:$V$112))/_xlfn.XLOOKUP('% Approved '!$A88,'Applications Approved'!$A$62:$A$112,_xlfn.XLOOKUP('% Approved '!V$4,'Applications Received'!$B$4:$W$4,'Applications Received'!$B$62:$V$112))</f>
        <v>#VALUE!</v>
      </c>
      <c r="W88" s="79">
        <f t="shared" si="3"/>
        <v>-0.62914340356809106</v>
      </c>
      <c r="X88" s="81">
        <f t="shared" si="4"/>
        <v>-0.57051054073011431</v>
      </c>
      <c r="Y88" s="81">
        <f t="shared" si="5"/>
        <v>-0.11809207139413726</v>
      </c>
    </row>
    <row r="89" spans="1:25" s="30" customFormat="1">
      <c r="A89" s="32" t="s">
        <v>49</v>
      </c>
      <c r="B89" s="79" cm="1">
        <f t="array" ref="B89">_xlfn.XLOOKUP('% Approved '!$A89,'Applications Approved'!$A$62:$A$112,_xlfn.XLOOKUP('% Approved '!B$4,'Applications Approved'!$B$4:$U$4,'Applications Approved'!$B$62:$U$112))/_xlfn.XLOOKUP('% Approved '!$A89,'Applications Approved'!$A$62:$A$112,_xlfn.XLOOKUP('% Approved '!B$4,'Applications Received'!$B$4:$U$4,'Applications Received'!$B$62:$U$112))</f>
        <v>0.51112649589555925</v>
      </c>
      <c r="C89" s="79" cm="1">
        <f t="array" ref="C89">_xlfn.XLOOKUP('% Approved '!$A89,'Applications Approved'!$A$62:$A$112,_xlfn.XLOOKUP('% Approved '!C$4,'Applications Approved'!$B$4:$U$4,'Applications Approved'!$B$62:$U$112))/_xlfn.XLOOKUP('% Approved '!$A89,'Applications Approved'!$A$62:$A$112,_xlfn.XLOOKUP('% Approved '!C$4,'Applications Received'!$B$4:$U$4,'Applications Received'!$B$62:$U$112))</f>
        <v>0.50399342259807378</v>
      </c>
      <c r="D89" s="79" cm="1">
        <f t="array" ref="D89">_xlfn.XLOOKUP('% Approved '!$A89,'Applications Approved'!$A$62:$A$112,_xlfn.XLOOKUP('% Approved '!D$4,'Applications Approved'!$B$4:$U$4,'Applications Approved'!$B$62:$U$112))/_xlfn.XLOOKUP('% Approved '!$A89,'Applications Approved'!$A$62:$A$112,_xlfn.XLOOKUP('% Approved '!D$4,'Applications Received'!$B$4:$U$4,'Applications Received'!$B$62:$U$112))</f>
        <v>0.61439963195828862</v>
      </c>
      <c r="E89" s="79" cm="1">
        <f t="array" ref="E89">_xlfn.XLOOKUP('% Approved '!$A89,'Applications Approved'!$A$62:$A$112,_xlfn.XLOOKUP('% Approved '!E$4,'Applications Approved'!$B$4:$U$4,'Applications Approved'!$B$62:$U$112))/_xlfn.XLOOKUP('% Approved '!$A89,'Applications Approved'!$A$62:$A$112,_xlfn.XLOOKUP('% Approved '!E$4,'Applications Received'!$B$4:$U$4,'Applications Received'!$B$62:$U$112))</f>
        <v>0.54219467086786766</v>
      </c>
      <c r="F89" s="79" cm="1">
        <f t="array" ref="F89">_xlfn.XLOOKUP('% Approved '!$A89,'Applications Approved'!$A$62:$A$112,_xlfn.XLOOKUP('% Approved '!F$4,'Applications Approved'!$B$4:$U$4,'Applications Approved'!$B$62:$U$112))/_xlfn.XLOOKUP('% Approved '!$A89,'Applications Approved'!$A$62:$A$112,_xlfn.XLOOKUP('% Approved '!F$4,'Applications Received'!$B$4:$U$4,'Applications Received'!$B$62:$U$112))</f>
        <v>0.5886584342404988</v>
      </c>
      <c r="G89" s="79" cm="1">
        <f t="array" ref="G89">_xlfn.XLOOKUP('% Approved '!$A89,'Applications Approved'!$A$62:$A$112,_xlfn.XLOOKUP('% Approved '!G$4,'Applications Approved'!$B$4:$U$4,'Applications Approved'!$B$62:$U$112))/_xlfn.XLOOKUP('% Approved '!$A89,'Applications Approved'!$A$62:$A$112,_xlfn.XLOOKUP('% Approved '!G$4,'Applications Received'!$B$4:$U$4,'Applications Received'!$B$62:$U$112))</f>
        <v>0.5060943931582943</v>
      </c>
      <c r="H89" s="79" cm="1">
        <f t="array" ref="H89">_xlfn.XLOOKUP('% Approved '!$A89,'Applications Approved'!$A$62:$A$112,_xlfn.XLOOKUP('% Approved '!H$4,'Applications Approved'!$B$4:$U$4,'Applications Approved'!$B$62:$U$112))/_xlfn.XLOOKUP('% Approved '!$A89,'Applications Approved'!$A$62:$A$112,_xlfn.XLOOKUP('% Approved '!H$4,'Applications Received'!$B$4:$U$4,'Applications Received'!$B$62:$U$112))</f>
        <v>0.38607932277786494</v>
      </c>
      <c r="I89" s="79" cm="1">
        <f t="array" ref="I89">_xlfn.XLOOKUP('% Approved '!$A89,'Applications Approved'!$A$62:$A$112,_xlfn.XLOOKUP('% Approved '!I$4,'Applications Approved'!$B$4:$U$4,'Applications Approved'!$B$62:$U$112))/_xlfn.XLOOKUP('% Approved '!$A89,'Applications Approved'!$A$62:$A$112,_xlfn.XLOOKUP('% Approved '!I$4,'Applications Received'!$B$4:$U$4,'Applications Received'!$B$62:$U$112))</f>
        <v>0.3970240722947882</v>
      </c>
      <c r="J89" s="79" cm="1">
        <f t="array" ref="J89">_xlfn.XLOOKUP('% Approved '!$A89,'Applications Approved'!$A$62:$A$112,_xlfn.XLOOKUP('% Approved '!J$4,'Applications Approved'!$B$4:$U$4,'Applications Approved'!$B$62:$U$112))/_xlfn.XLOOKUP('% Approved '!$A89,'Applications Approved'!$A$62:$A$112,_xlfn.XLOOKUP('% Approved '!J$4,'Applications Received'!$B$4:$U$4,'Applications Received'!$B$62:$U$112))</f>
        <v>0.40817018391389098</v>
      </c>
      <c r="K89" s="79" cm="1">
        <f t="array" ref="K89">_xlfn.XLOOKUP('% Approved '!$A89,'Applications Approved'!$A$62:$A$112,_xlfn.XLOOKUP('% Approved '!K$4,'Applications Approved'!$B$4:$U$4,'Applications Approved'!$B$62:$U$112))/_xlfn.XLOOKUP('% Approved '!$A89,'Applications Approved'!$A$62:$A$112,_xlfn.XLOOKUP('% Approved '!K$4,'Applications Received'!$B$4:$U$4,'Applications Received'!$B$62:$U$112))</f>
        <v>0.32602649415933582</v>
      </c>
      <c r="L89" s="79" cm="1">
        <f t="array" ref="L89">_xlfn.XLOOKUP('% Approved '!$A89,'Applications Approved'!$A$62:$A$112,_xlfn.XLOOKUP('% Approved '!L$4,'Applications Approved'!$B$4:$U$4,'Applications Approved'!$B$62:$U$112))/_xlfn.XLOOKUP('% Approved '!$A89,'Applications Approved'!$A$62:$A$112,_xlfn.XLOOKUP('% Approved '!L$4,'Applications Received'!$B$4:$U$4,'Applications Received'!$B$62:$U$112))</f>
        <v>0.35547780806313822</v>
      </c>
      <c r="M89" s="79" cm="1">
        <f t="array" ref="M89">_xlfn.XLOOKUP('% Approved '!$A89,'Applications Approved'!$A$62:$A$112,_xlfn.XLOOKUP('% Approved '!M$4,'Applications Approved'!$B$4:$U$4,'Applications Approved'!$B$62:$U$112))/_xlfn.XLOOKUP('% Approved '!$A89,'Applications Approved'!$A$62:$A$112,_xlfn.XLOOKUP('% Approved '!M$4,'Applications Received'!$B$4:$U$4,'Applications Received'!$B$62:$U$112))</f>
        <v>0.34896417461963308</v>
      </c>
      <c r="N89" s="79" cm="1">
        <f t="array" ref="N89">_xlfn.XLOOKUP('% Approved '!$A89,'Applications Approved'!$A$62:$A$112,_xlfn.XLOOKUP('% Approved '!N$4,'Applications Approved'!$B$4:$U$4,'Applications Approved'!$B$62:$U$112))/_xlfn.XLOOKUP('% Approved '!$A89,'Applications Approved'!$A$62:$A$112,_xlfn.XLOOKUP('% Approved '!N$4,'Applications Received'!$B$4:$U$4,'Applications Received'!$B$62:$U$112))</f>
        <v>0.32103565224584335</v>
      </c>
      <c r="O89" s="79" cm="1">
        <f t="array" ref="O89">_xlfn.XLOOKUP('% Approved '!$A89,'Applications Approved'!$A$62:$A$112,_xlfn.XLOOKUP('% Approved '!O$4,'Applications Approved'!$B$4:$U$4,'Applications Approved'!$B$62:$U$112))/_xlfn.XLOOKUP('% Approved '!$A89,'Applications Approved'!$A$62:$A$112,_xlfn.XLOOKUP('% Approved '!O$4,'Applications Received'!$B$4:$U$4,'Applications Received'!$B$62:$U$112))</f>
        <v>0.29833133585323129</v>
      </c>
      <c r="P89" s="79" cm="1">
        <f t="array" ref="P89">_xlfn.XLOOKUP('% Approved '!$A89,'Applications Approved'!$A$62:$A$112,_xlfn.XLOOKUP('% Approved '!P$4,'Applications Approved'!$B$4:$U$4,'Applications Approved'!$B$62:$U$112))/_xlfn.XLOOKUP('% Approved '!$A89,'Applications Approved'!$A$62:$A$112,_xlfn.XLOOKUP('% Approved '!P$4,'Applications Received'!$B$4:$U$4,'Applications Received'!$B$62:$U$112))</f>
        <v>0.31874550094889076</v>
      </c>
      <c r="Q89" s="79" cm="1">
        <f t="array" ref="Q89">_xlfn.XLOOKUP('% Approved '!$A89,'Applications Approved'!$A$62:$A$112,_xlfn.XLOOKUP('% Approved '!Q$4,'Applications Approved'!$B$4:$U$4,'Applications Approved'!$B$62:$U$112))/_xlfn.XLOOKUP('% Approved '!$A89,'Applications Approved'!$A$62:$A$112,_xlfn.XLOOKUP('% Approved '!Q$4,'Applications Received'!$B$4:$U$4,'Applications Received'!$B$62:$U$112))</f>
        <v>0.26282135147510954</v>
      </c>
      <c r="R89" s="79" cm="1">
        <f t="array" ref="R89">_xlfn.XLOOKUP('% Approved '!$A89,'Applications Approved'!$A$62:$A$112,_xlfn.XLOOKUP('% Approved '!R$4,'Applications Approved'!$B$4:$U$4,'Applications Approved'!$B$62:$U$112))/_xlfn.XLOOKUP('% Approved '!$A89,'Applications Approved'!$A$62:$A$112,_xlfn.XLOOKUP('% Approved '!R$4,'Applications Received'!$B$4:$U$4,'Applications Received'!$B$62:$U$112))</f>
        <v>0.29940438811820902</v>
      </c>
      <c r="S89" s="79" cm="1">
        <f t="array" ref="S89">_xlfn.XLOOKUP('% Approved '!$A89,'Applications Approved'!$A$62:$A$112,_xlfn.XLOOKUP('% Approved '!S$4,'Applications Approved'!$B$4:$U$4,'Applications Approved'!$B$62:$U$112))/_xlfn.XLOOKUP('% Approved '!$A89,'Applications Approved'!$A$62:$A$112,_xlfn.XLOOKUP('% Approved '!S$4,'Applications Received'!$B$4:$U$4,'Applications Received'!$B$62:$U$112))</f>
        <v>0.31971273400043765</v>
      </c>
      <c r="T89" s="79" cm="1">
        <f t="array" ref="T89">_xlfn.XLOOKUP('% Approved '!$A89,'Applications Approved'!$A$62:$A$112,_xlfn.XLOOKUP('% Approved '!T$4,'Applications Approved'!$B$4:$U$4,'Applications Approved'!$B$62:$U$112))/_xlfn.XLOOKUP('% Approved '!$A89,'Applications Approved'!$A$62:$A$112,_xlfn.XLOOKUP('% Approved '!T$4,'Applications Received'!$B$4:$U$4,'Applications Received'!$B$62:$U$112))</f>
        <v>0.34836702954898913</v>
      </c>
      <c r="U89" s="79" cm="1">
        <f t="array" ref="U89">_xlfn.XLOOKUP('% Approved '!$A89,'Applications Approved'!$A$62:$A$112,_xlfn.XLOOKUP('% Approved '!U$4,'Applications Approved'!$B$4:$U$4,'Applications Approved'!$B$62:$U$112))/_xlfn.XLOOKUP('% Approved '!$A89,'Applications Approved'!$A$62:$A$112,_xlfn.XLOOKUP('% Approved '!U$4,'Applications Received'!$B$4:$U$4,'Applications Received'!$B$62:$U$112))</f>
        <v>0.31209146706255125</v>
      </c>
      <c r="V89" s="79" t="e" cm="1">
        <f t="array" ref="V89">_xlfn.XLOOKUP('% Approved '!$A89,'Applications Approved'!$A$62:$A$112,_xlfn.XLOOKUP('% Approved '!V$4,'Applications Approved'!$B$4:$V$4,'Applications Approved'!$B$62:$V$112))/_xlfn.XLOOKUP('% Approved '!$A89,'Applications Approved'!$A$62:$A$112,_xlfn.XLOOKUP('% Approved '!V$4,'Applications Received'!$B$4:$W$4,'Applications Received'!$B$62:$V$112))</f>
        <v>#VALUE!</v>
      </c>
      <c r="W89" s="79">
        <f t="shared" si="3"/>
        <v>-0.38940463942154491</v>
      </c>
      <c r="X89" s="81">
        <f t="shared" si="4"/>
        <v>-0.1916390009777432</v>
      </c>
      <c r="Y89" s="81">
        <f t="shared" si="5"/>
        <v>-0.12205077227459696</v>
      </c>
    </row>
    <row r="90" spans="1:25" s="30" customFormat="1">
      <c r="A90" s="32" t="s">
        <v>50</v>
      </c>
      <c r="B90" s="79" t="e" cm="1">
        <f t="array" ref="B90">_xlfn.XLOOKUP('% Approved '!$A90,'Applications Approved'!$A$62:$A$112,_xlfn.XLOOKUP('% Approved '!B$4,'Applications Approved'!$B$4:$U$4,'Applications Approved'!$B$62:$U$112))/_xlfn.XLOOKUP('% Approved '!$A90,'Applications Approved'!$A$62:$A$112,_xlfn.XLOOKUP('% Approved '!B$4,'Applications Received'!$B$4:$U$4,'Applications Received'!$B$62:$U$112))</f>
        <v>#DIV/0!</v>
      </c>
      <c r="C90" s="79" cm="1">
        <f t="array" ref="C90">_xlfn.XLOOKUP('% Approved '!$A90,'Applications Approved'!$A$62:$A$112,_xlfn.XLOOKUP('% Approved '!C$4,'Applications Approved'!$B$4:$U$4,'Applications Approved'!$B$62:$U$112))/_xlfn.XLOOKUP('% Approved '!$A90,'Applications Approved'!$A$62:$A$112,_xlfn.XLOOKUP('% Approved '!C$4,'Applications Received'!$B$4:$U$4,'Applications Received'!$B$62:$U$112))</f>
        <v>0.61603375527426163</v>
      </c>
      <c r="D90" s="79" cm="1">
        <f t="array" ref="D90">_xlfn.XLOOKUP('% Approved '!$A90,'Applications Approved'!$A$62:$A$112,_xlfn.XLOOKUP('% Approved '!D$4,'Applications Approved'!$B$4:$U$4,'Applications Approved'!$B$62:$U$112))/_xlfn.XLOOKUP('% Approved '!$A90,'Applications Approved'!$A$62:$A$112,_xlfn.XLOOKUP('% Approved '!D$4,'Applications Received'!$B$4:$U$4,'Applications Received'!$B$62:$U$112))</f>
        <v>0.61922779922779914</v>
      </c>
      <c r="E90" s="79" cm="1">
        <f t="array" ref="E90">_xlfn.XLOOKUP('% Approved '!$A90,'Applications Approved'!$A$62:$A$112,_xlfn.XLOOKUP('% Approved '!E$4,'Applications Approved'!$B$4:$U$4,'Applications Approved'!$B$62:$U$112))/_xlfn.XLOOKUP('% Approved '!$A90,'Applications Approved'!$A$62:$A$112,_xlfn.XLOOKUP('% Approved '!E$4,'Applications Received'!$B$4:$U$4,'Applications Received'!$B$62:$U$112))</f>
        <v>0.61010372360271625</v>
      </c>
      <c r="F90" s="79" cm="1">
        <f t="array" ref="F90">_xlfn.XLOOKUP('% Approved '!$A90,'Applications Approved'!$A$62:$A$112,_xlfn.XLOOKUP('% Approved '!F$4,'Applications Approved'!$B$4:$U$4,'Applications Approved'!$B$62:$U$112))/_xlfn.XLOOKUP('% Approved '!$A90,'Applications Approved'!$A$62:$A$112,_xlfn.XLOOKUP('% Approved '!F$4,'Applications Received'!$B$4:$U$4,'Applications Received'!$B$62:$U$112))</f>
        <v>0.57157471185978304</v>
      </c>
      <c r="G90" s="79" cm="1">
        <f t="array" ref="G90">_xlfn.XLOOKUP('% Approved '!$A90,'Applications Approved'!$A$62:$A$112,_xlfn.XLOOKUP('% Approved '!G$4,'Applications Approved'!$B$4:$U$4,'Applications Approved'!$B$62:$U$112))/_xlfn.XLOOKUP('% Approved '!$A90,'Applications Approved'!$A$62:$A$112,_xlfn.XLOOKUP('% Approved '!G$4,'Applications Received'!$B$4:$U$4,'Applications Received'!$B$62:$U$112))</f>
        <v>0.59592170769965214</v>
      </c>
      <c r="H90" s="79" cm="1">
        <f t="array" ref="H90">_xlfn.XLOOKUP('% Approved '!$A90,'Applications Approved'!$A$62:$A$112,_xlfn.XLOOKUP('% Approved '!H$4,'Applications Approved'!$B$4:$U$4,'Applications Approved'!$B$62:$U$112))/_xlfn.XLOOKUP('% Approved '!$A90,'Applications Approved'!$A$62:$A$112,_xlfn.XLOOKUP('% Approved '!H$4,'Applications Received'!$B$4:$U$4,'Applications Received'!$B$62:$U$112))</f>
        <v>0.5877919608908202</v>
      </c>
      <c r="I90" s="79" cm="1">
        <f t="array" ref="I90">_xlfn.XLOOKUP('% Approved '!$A90,'Applications Approved'!$A$62:$A$112,_xlfn.XLOOKUP('% Approved '!I$4,'Applications Approved'!$B$4:$U$4,'Applications Approved'!$B$62:$U$112))/_xlfn.XLOOKUP('% Approved '!$A90,'Applications Approved'!$A$62:$A$112,_xlfn.XLOOKUP('% Approved '!I$4,'Applications Received'!$B$4:$U$4,'Applications Received'!$B$62:$U$112))</f>
        <v>0.53224905765740615</v>
      </c>
      <c r="J90" s="79" cm="1">
        <f t="array" ref="J90">_xlfn.XLOOKUP('% Approved '!$A90,'Applications Approved'!$A$62:$A$112,_xlfn.XLOOKUP('% Approved '!J$4,'Applications Approved'!$B$4:$U$4,'Applications Approved'!$B$62:$U$112))/_xlfn.XLOOKUP('% Approved '!$A90,'Applications Approved'!$A$62:$A$112,_xlfn.XLOOKUP('% Approved '!J$4,'Applications Received'!$B$4:$U$4,'Applications Received'!$B$62:$U$112))</f>
        <v>0.55202251143158632</v>
      </c>
      <c r="K90" s="79" cm="1">
        <f t="array" ref="K90">_xlfn.XLOOKUP('% Approved '!$A90,'Applications Approved'!$A$62:$A$112,_xlfn.XLOOKUP('% Approved '!K$4,'Applications Approved'!$B$4:$U$4,'Applications Approved'!$B$62:$U$112))/_xlfn.XLOOKUP('% Approved '!$A90,'Applications Approved'!$A$62:$A$112,_xlfn.XLOOKUP('% Approved '!K$4,'Applications Received'!$B$4:$U$4,'Applications Received'!$B$62:$U$112))</f>
        <v>0.53264709465221094</v>
      </c>
      <c r="L90" s="79" cm="1">
        <f t="array" ref="L90">_xlfn.XLOOKUP('% Approved '!$A90,'Applications Approved'!$A$62:$A$112,_xlfn.XLOOKUP('% Approved '!L$4,'Applications Approved'!$B$4:$U$4,'Applications Approved'!$B$62:$U$112))/_xlfn.XLOOKUP('% Approved '!$A90,'Applications Approved'!$A$62:$A$112,_xlfn.XLOOKUP('% Approved '!L$4,'Applications Received'!$B$4:$U$4,'Applications Received'!$B$62:$U$112))</f>
        <v>0.53097776424002441</v>
      </c>
      <c r="M90" s="79" cm="1">
        <f t="array" ref="M90">_xlfn.XLOOKUP('% Approved '!$A90,'Applications Approved'!$A$62:$A$112,_xlfn.XLOOKUP('% Approved '!M$4,'Applications Approved'!$B$4:$U$4,'Applications Approved'!$B$62:$U$112))/_xlfn.XLOOKUP('% Approved '!$A90,'Applications Approved'!$A$62:$A$112,_xlfn.XLOOKUP('% Approved '!M$4,'Applications Received'!$B$4:$U$4,'Applications Received'!$B$62:$U$112))</f>
        <v>0.53266880589881882</v>
      </c>
      <c r="N90" s="79" cm="1">
        <f t="array" ref="N90">_xlfn.XLOOKUP('% Approved '!$A90,'Applications Approved'!$A$62:$A$112,_xlfn.XLOOKUP('% Approved '!N$4,'Applications Approved'!$B$4:$U$4,'Applications Approved'!$B$62:$U$112))/_xlfn.XLOOKUP('% Approved '!$A90,'Applications Approved'!$A$62:$A$112,_xlfn.XLOOKUP('% Approved '!N$4,'Applications Received'!$B$4:$U$4,'Applications Received'!$B$62:$U$112))</f>
        <v>0.4536670142509559</v>
      </c>
      <c r="O90" s="79" cm="1">
        <f t="array" ref="O90">_xlfn.XLOOKUP('% Approved '!$A90,'Applications Approved'!$A$62:$A$112,_xlfn.XLOOKUP('% Approved '!O$4,'Applications Approved'!$B$4:$U$4,'Applications Approved'!$B$62:$U$112))/_xlfn.XLOOKUP('% Approved '!$A90,'Applications Approved'!$A$62:$A$112,_xlfn.XLOOKUP('% Approved '!O$4,'Applications Received'!$B$4:$U$4,'Applications Received'!$B$62:$U$112))</f>
        <v>0.40784868568024429</v>
      </c>
      <c r="P90" s="79" cm="1">
        <f t="array" ref="P90">_xlfn.XLOOKUP('% Approved '!$A90,'Applications Approved'!$A$62:$A$112,_xlfn.XLOOKUP('% Approved '!P$4,'Applications Approved'!$B$4:$U$4,'Applications Approved'!$B$62:$U$112))/_xlfn.XLOOKUP('% Approved '!$A90,'Applications Approved'!$A$62:$A$112,_xlfn.XLOOKUP('% Approved '!P$4,'Applications Received'!$B$4:$U$4,'Applications Received'!$B$62:$U$112))</f>
        <v>0.38969228182276777</v>
      </c>
      <c r="Q90" s="79" cm="1">
        <f t="array" ref="Q90">_xlfn.XLOOKUP('% Approved '!$A90,'Applications Approved'!$A$62:$A$112,_xlfn.XLOOKUP('% Approved '!Q$4,'Applications Approved'!$B$4:$U$4,'Applications Approved'!$B$62:$U$112))/_xlfn.XLOOKUP('% Approved '!$A90,'Applications Approved'!$A$62:$A$112,_xlfn.XLOOKUP('% Approved '!Q$4,'Applications Received'!$B$4:$U$4,'Applications Received'!$B$62:$U$112))</f>
        <v>0.37251104520970763</v>
      </c>
      <c r="R90" s="79" cm="1">
        <f t="array" ref="R90">_xlfn.XLOOKUP('% Approved '!$A90,'Applications Approved'!$A$62:$A$112,_xlfn.XLOOKUP('% Approved '!R$4,'Applications Approved'!$B$4:$U$4,'Applications Approved'!$B$62:$U$112))/_xlfn.XLOOKUP('% Approved '!$A90,'Applications Approved'!$A$62:$A$112,_xlfn.XLOOKUP('% Approved '!R$4,'Applications Received'!$B$4:$U$4,'Applications Received'!$B$62:$U$112))</f>
        <v>0.39824893516327492</v>
      </c>
      <c r="S90" s="79" cm="1">
        <f t="array" ref="S90">_xlfn.XLOOKUP('% Approved '!$A90,'Applications Approved'!$A$62:$A$112,_xlfn.XLOOKUP('% Approved '!S$4,'Applications Approved'!$B$4:$U$4,'Applications Approved'!$B$62:$U$112))/_xlfn.XLOOKUP('% Approved '!$A90,'Applications Approved'!$A$62:$A$112,_xlfn.XLOOKUP('% Approved '!S$4,'Applications Received'!$B$4:$U$4,'Applications Received'!$B$62:$U$112))</f>
        <v>0.44940112441945734</v>
      </c>
      <c r="T90" s="79" cm="1">
        <f t="array" ref="T90">_xlfn.XLOOKUP('% Approved '!$A90,'Applications Approved'!$A$62:$A$112,_xlfn.XLOOKUP('% Approved '!T$4,'Applications Approved'!$B$4:$U$4,'Applications Approved'!$B$62:$U$112))/_xlfn.XLOOKUP('% Approved '!$A90,'Applications Approved'!$A$62:$A$112,_xlfn.XLOOKUP('% Approved '!T$4,'Applications Received'!$B$4:$U$4,'Applications Received'!$B$62:$U$112))</f>
        <v>0.5153104794436989</v>
      </c>
      <c r="U90" s="79" cm="1">
        <f t="array" ref="U90">_xlfn.XLOOKUP('% Approved '!$A90,'Applications Approved'!$A$62:$A$112,_xlfn.XLOOKUP('% Approved '!U$4,'Applications Approved'!$B$4:$U$4,'Applications Approved'!$B$62:$U$112))/_xlfn.XLOOKUP('% Approved '!$A90,'Applications Approved'!$A$62:$A$112,_xlfn.XLOOKUP('% Approved '!U$4,'Applications Received'!$B$4:$U$4,'Applications Received'!$B$62:$U$112))</f>
        <v>0.50969867024521165</v>
      </c>
      <c r="V90" s="79" t="e" cm="1">
        <f t="array" ref="V90">_xlfn.XLOOKUP('% Approved '!$A90,'Applications Approved'!$A$62:$A$112,_xlfn.XLOOKUP('% Approved '!V$4,'Applications Approved'!$B$4:$V$4,'Applications Approved'!$B$62:$V$112))/_xlfn.XLOOKUP('% Approved '!$A90,'Applications Approved'!$A$62:$A$112,_xlfn.XLOOKUP('% Approved '!V$4,'Applications Received'!$B$4:$W$4,'Applications Received'!$B$62:$V$112))</f>
        <v>#VALUE!</v>
      </c>
      <c r="W90" s="79" t="e">
        <f t="shared" si="3"/>
        <v>#DIV/0!</v>
      </c>
      <c r="X90" s="81">
        <f t="shared" si="4"/>
        <v>-0.13285872526608788</v>
      </c>
      <c r="Y90" s="81">
        <f t="shared" si="5"/>
        <v>-4.0075301505834257E-2</v>
      </c>
    </row>
    <row r="91" spans="1:25" s="30" customFormat="1">
      <c r="A91" s="32" t="s">
        <v>52</v>
      </c>
      <c r="B91" s="79" cm="1">
        <f t="array" ref="B91">_xlfn.XLOOKUP('% Approved '!$A91,'Applications Approved'!$A$62:$A$112,_xlfn.XLOOKUP('% Approved '!B$4,'Applications Approved'!$B$4:$U$4,'Applications Approved'!$B$62:$U$112))/_xlfn.XLOOKUP('% Approved '!$A91,'Applications Approved'!$A$62:$A$112,_xlfn.XLOOKUP('% Approved '!B$4,'Applications Received'!$B$4:$U$4,'Applications Received'!$B$62:$U$112))</f>
        <v>0.79309076579534998</v>
      </c>
      <c r="C91" s="79" cm="1">
        <f t="array" ref="C91">_xlfn.XLOOKUP('% Approved '!$A91,'Applications Approved'!$A$62:$A$112,_xlfn.XLOOKUP('% Approved '!C$4,'Applications Approved'!$B$4:$U$4,'Applications Approved'!$B$62:$U$112))/_xlfn.XLOOKUP('% Approved '!$A91,'Applications Approved'!$A$62:$A$112,_xlfn.XLOOKUP('% Approved '!C$4,'Applications Received'!$B$4:$U$4,'Applications Received'!$B$62:$U$112))</f>
        <v>0.81561419972076632</v>
      </c>
      <c r="D91" s="79" cm="1">
        <f t="array" ref="D91">_xlfn.XLOOKUP('% Approved '!$A91,'Applications Approved'!$A$62:$A$112,_xlfn.XLOOKUP('% Approved '!D$4,'Applications Approved'!$B$4:$U$4,'Applications Approved'!$B$62:$U$112))/_xlfn.XLOOKUP('% Approved '!$A91,'Applications Approved'!$A$62:$A$112,_xlfn.XLOOKUP('% Approved '!D$4,'Applications Received'!$B$4:$U$4,'Applications Received'!$B$62:$U$112))</f>
        <v>0.83094168538391155</v>
      </c>
      <c r="E91" s="79" cm="1">
        <f t="array" ref="E91">_xlfn.XLOOKUP('% Approved '!$A91,'Applications Approved'!$A$62:$A$112,_xlfn.XLOOKUP('% Approved '!E$4,'Applications Approved'!$B$4:$U$4,'Applications Approved'!$B$62:$U$112))/_xlfn.XLOOKUP('% Approved '!$A91,'Applications Approved'!$A$62:$A$112,_xlfn.XLOOKUP('% Approved '!E$4,'Applications Received'!$B$4:$U$4,'Applications Received'!$B$62:$U$112))</f>
        <v>0.82203487700658273</v>
      </c>
      <c r="F91" s="79" cm="1">
        <f t="array" ref="F91">_xlfn.XLOOKUP('% Approved '!$A91,'Applications Approved'!$A$62:$A$112,_xlfn.XLOOKUP('% Approved '!F$4,'Applications Approved'!$B$4:$U$4,'Applications Approved'!$B$62:$U$112))/_xlfn.XLOOKUP('% Approved '!$A91,'Applications Approved'!$A$62:$A$112,_xlfn.XLOOKUP('% Approved '!F$4,'Applications Received'!$B$4:$U$4,'Applications Received'!$B$62:$U$112))</f>
        <v>0.91225120893261102</v>
      </c>
      <c r="G91" s="79" cm="1">
        <f t="array" ref="G91">_xlfn.XLOOKUP('% Approved '!$A91,'Applications Approved'!$A$62:$A$112,_xlfn.XLOOKUP('% Approved '!G$4,'Applications Approved'!$B$4:$U$4,'Applications Approved'!$B$62:$U$112))/_xlfn.XLOOKUP('% Approved '!$A91,'Applications Approved'!$A$62:$A$112,_xlfn.XLOOKUP('% Approved '!G$4,'Applications Received'!$B$4:$U$4,'Applications Received'!$B$62:$U$112))</f>
        <v>0.82095344831164518</v>
      </c>
      <c r="H91" s="79" cm="1">
        <f t="array" ref="H91">_xlfn.XLOOKUP('% Approved '!$A91,'Applications Approved'!$A$62:$A$112,_xlfn.XLOOKUP('% Approved '!H$4,'Applications Approved'!$B$4:$U$4,'Applications Approved'!$B$62:$U$112))/_xlfn.XLOOKUP('% Approved '!$A91,'Applications Approved'!$A$62:$A$112,_xlfn.XLOOKUP('% Approved '!H$4,'Applications Received'!$B$4:$U$4,'Applications Received'!$B$62:$U$112))</f>
        <v>0.8421416533425522</v>
      </c>
      <c r="I91" s="79" cm="1">
        <f t="array" ref="I91">_xlfn.XLOOKUP('% Approved '!$A91,'Applications Approved'!$A$62:$A$112,_xlfn.XLOOKUP('% Approved '!I$4,'Applications Approved'!$B$4:$U$4,'Applications Approved'!$B$62:$U$112))/_xlfn.XLOOKUP('% Approved '!$A91,'Applications Approved'!$A$62:$A$112,_xlfn.XLOOKUP('% Approved '!I$4,'Applications Received'!$B$4:$U$4,'Applications Received'!$B$62:$U$112))</f>
        <v>0.84051545265916783</v>
      </c>
      <c r="J91" s="79" cm="1">
        <f t="array" ref="J91">_xlfn.XLOOKUP('% Approved '!$A91,'Applications Approved'!$A$62:$A$112,_xlfn.XLOOKUP('% Approved '!J$4,'Applications Approved'!$B$4:$U$4,'Applications Approved'!$B$62:$U$112))/_xlfn.XLOOKUP('% Approved '!$A91,'Applications Approved'!$A$62:$A$112,_xlfn.XLOOKUP('% Approved '!J$4,'Applications Received'!$B$4:$U$4,'Applications Received'!$B$62:$U$112))</f>
        <v>0.84647534132070212</v>
      </c>
      <c r="K91" s="79" cm="1">
        <f t="array" ref="K91">_xlfn.XLOOKUP('% Approved '!$A91,'Applications Approved'!$A$62:$A$112,_xlfn.XLOOKUP('% Approved '!K$4,'Applications Approved'!$B$4:$U$4,'Applications Approved'!$B$62:$U$112))/_xlfn.XLOOKUP('% Approved '!$A91,'Applications Approved'!$A$62:$A$112,_xlfn.XLOOKUP('% Approved '!K$4,'Applications Received'!$B$4:$U$4,'Applications Received'!$B$62:$U$112))</f>
        <v>0.87324674201983965</v>
      </c>
      <c r="L91" s="79" cm="1">
        <f t="array" ref="L91">_xlfn.XLOOKUP('% Approved '!$A91,'Applications Approved'!$A$62:$A$112,_xlfn.XLOOKUP('% Approved '!L$4,'Applications Approved'!$B$4:$U$4,'Applications Approved'!$B$62:$U$112))/_xlfn.XLOOKUP('% Approved '!$A91,'Applications Approved'!$A$62:$A$112,_xlfn.XLOOKUP('% Approved '!L$4,'Applications Received'!$B$4:$U$4,'Applications Received'!$B$62:$U$112))</f>
        <v>0.87271451846488046</v>
      </c>
      <c r="M91" s="79" cm="1">
        <f t="array" ref="M91">_xlfn.XLOOKUP('% Approved '!$A91,'Applications Approved'!$A$62:$A$112,_xlfn.XLOOKUP('% Approved '!M$4,'Applications Approved'!$B$4:$U$4,'Applications Approved'!$B$62:$U$112))/_xlfn.XLOOKUP('% Approved '!$A91,'Applications Approved'!$A$62:$A$112,_xlfn.XLOOKUP('% Approved '!M$4,'Applications Received'!$B$4:$U$4,'Applications Received'!$B$62:$U$112))</f>
        <v>0.88840965403322014</v>
      </c>
      <c r="N91" s="79" cm="1">
        <f t="array" ref="N91">_xlfn.XLOOKUP('% Approved '!$A91,'Applications Approved'!$A$62:$A$112,_xlfn.XLOOKUP('% Approved '!N$4,'Applications Approved'!$B$4:$U$4,'Applications Approved'!$B$62:$U$112))/_xlfn.XLOOKUP('% Approved '!$A91,'Applications Approved'!$A$62:$A$112,_xlfn.XLOOKUP('% Approved '!N$4,'Applications Received'!$B$4:$U$4,'Applications Received'!$B$62:$U$112))</f>
        <v>0.87369473992388025</v>
      </c>
      <c r="O91" s="79" cm="1">
        <f t="array" ref="O91">_xlfn.XLOOKUP('% Approved '!$A91,'Applications Approved'!$A$62:$A$112,_xlfn.XLOOKUP('% Approved '!O$4,'Applications Approved'!$B$4:$U$4,'Applications Approved'!$B$62:$U$112))/_xlfn.XLOOKUP('% Approved '!$A91,'Applications Approved'!$A$62:$A$112,_xlfn.XLOOKUP('% Approved '!O$4,'Applications Received'!$B$4:$U$4,'Applications Received'!$B$62:$U$112))</f>
        <v>0.56305694270438145</v>
      </c>
      <c r="P91" s="79" cm="1">
        <f t="array" ref="P91">_xlfn.XLOOKUP('% Approved '!$A91,'Applications Approved'!$A$62:$A$112,_xlfn.XLOOKUP('% Approved '!P$4,'Applications Approved'!$B$4:$U$4,'Applications Approved'!$B$62:$U$112))/_xlfn.XLOOKUP('% Approved '!$A91,'Applications Approved'!$A$62:$A$112,_xlfn.XLOOKUP('% Approved '!P$4,'Applications Received'!$B$4:$U$4,'Applications Received'!$B$62:$U$112))</f>
        <v>0.71742992937413941</v>
      </c>
      <c r="Q91" s="79" cm="1">
        <f t="array" ref="Q91">_xlfn.XLOOKUP('% Approved '!$A91,'Applications Approved'!$A$62:$A$112,_xlfn.XLOOKUP('% Approved '!Q$4,'Applications Approved'!$B$4:$U$4,'Applications Approved'!$B$62:$U$112))/_xlfn.XLOOKUP('% Approved '!$A91,'Applications Approved'!$A$62:$A$112,_xlfn.XLOOKUP('% Approved '!Q$4,'Applications Received'!$B$4:$U$4,'Applications Received'!$B$62:$U$112))</f>
        <v>0.63441242736867065</v>
      </c>
      <c r="R91" s="79" cm="1">
        <f t="array" ref="R91">_xlfn.XLOOKUP('% Approved '!$A91,'Applications Approved'!$A$62:$A$112,_xlfn.XLOOKUP('% Approved '!R$4,'Applications Approved'!$B$4:$U$4,'Applications Approved'!$B$62:$U$112))/_xlfn.XLOOKUP('% Approved '!$A91,'Applications Approved'!$A$62:$A$112,_xlfn.XLOOKUP('% Approved '!R$4,'Applications Received'!$B$4:$U$4,'Applications Received'!$B$62:$U$112))</f>
        <v>0.5798384096103758</v>
      </c>
      <c r="S91" s="79" cm="1">
        <f t="array" ref="S91">_xlfn.XLOOKUP('% Approved '!$A91,'Applications Approved'!$A$62:$A$112,_xlfn.XLOOKUP('% Approved '!S$4,'Applications Approved'!$B$4:$U$4,'Applications Approved'!$B$62:$U$112))/_xlfn.XLOOKUP('% Approved '!$A91,'Applications Approved'!$A$62:$A$112,_xlfn.XLOOKUP('% Approved '!S$4,'Applications Received'!$B$4:$U$4,'Applications Received'!$B$62:$U$112))</f>
        <v>0.55278769995340893</v>
      </c>
      <c r="T91" s="79" cm="1">
        <f t="array" ref="T91">_xlfn.XLOOKUP('% Approved '!$A91,'Applications Approved'!$A$62:$A$112,_xlfn.XLOOKUP('% Approved '!T$4,'Applications Approved'!$B$4:$U$4,'Applications Approved'!$B$62:$U$112))/_xlfn.XLOOKUP('% Approved '!$A91,'Applications Approved'!$A$62:$A$112,_xlfn.XLOOKUP('% Approved '!T$4,'Applications Received'!$B$4:$U$4,'Applications Received'!$B$62:$U$112))</f>
        <v>0.56098344276334566</v>
      </c>
      <c r="U91" s="79" cm="1">
        <f t="array" ref="U91">_xlfn.XLOOKUP('% Approved '!$A91,'Applications Approved'!$A$62:$A$112,_xlfn.XLOOKUP('% Approved '!U$4,'Applications Approved'!$B$4:$U$4,'Applications Approved'!$B$62:$U$112))/_xlfn.XLOOKUP('% Approved '!$A91,'Applications Approved'!$A$62:$A$112,_xlfn.XLOOKUP('% Approved '!U$4,'Applications Received'!$B$4:$U$4,'Applications Received'!$B$62:$U$112))</f>
        <v>0.64694840444421908</v>
      </c>
      <c r="V91" s="79" t="e" cm="1">
        <f t="array" ref="V91">_xlfn.XLOOKUP('% Approved '!$A91,'Applications Approved'!$A$62:$A$112,_xlfn.XLOOKUP('% Approved '!V$4,'Applications Approved'!$B$4:$V$4,'Applications Approved'!$B$62:$V$112))/_xlfn.XLOOKUP('% Approved '!$A91,'Applications Approved'!$A$62:$A$112,_xlfn.XLOOKUP('% Approved '!V$4,'Applications Received'!$B$4:$W$4,'Applications Received'!$B$62:$V$112))</f>
        <v>#VALUE!</v>
      </c>
      <c r="W91" s="79">
        <f t="shared" si="3"/>
        <v>-0.18426940226012117</v>
      </c>
      <c r="X91" s="81">
        <f t="shared" si="4"/>
        <v>-0.23178196699283285</v>
      </c>
      <c r="Y91" s="81">
        <f t="shared" si="5"/>
        <v>-0.25869411960487121</v>
      </c>
    </row>
    <row r="92" spans="1:25" s="30" customFormat="1">
      <c r="A92" s="32" t="s">
        <v>54</v>
      </c>
      <c r="B92" s="79" cm="1">
        <f t="array" ref="B92">_xlfn.XLOOKUP('% Approved '!$A92,'Applications Approved'!$A$62:$A$112,_xlfn.XLOOKUP('% Approved '!B$4,'Applications Approved'!$B$4:$U$4,'Applications Approved'!$B$62:$U$112))/_xlfn.XLOOKUP('% Approved '!$A92,'Applications Approved'!$A$62:$A$112,_xlfn.XLOOKUP('% Approved '!B$4,'Applications Received'!$B$4:$U$4,'Applications Received'!$B$62:$U$112))</f>
        <v>0.65534184193181133</v>
      </c>
      <c r="C92" s="79" cm="1">
        <f t="array" ref="C92">_xlfn.XLOOKUP('% Approved '!$A92,'Applications Approved'!$A$62:$A$112,_xlfn.XLOOKUP('% Approved '!C$4,'Applications Approved'!$B$4:$U$4,'Applications Approved'!$B$62:$U$112))/_xlfn.XLOOKUP('% Approved '!$A92,'Applications Approved'!$A$62:$A$112,_xlfn.XLOOKUP('% Approved '!C$4,'Applications Received'!$B$4:$U$4,'Applications Received'!$B$62:$U$112))</f>
        <v>0.61151975323288654</v>
      </c>
      <c r="D92" s="79" cm="1">
        <f t="array" ref="D92">_xlfn.XLOOKUP('% Approved '!$A92,'Applications Approved'!$A$62:$A$112,_xlfn.XLOOKUP('% Approved '!D$4,'Applications Approved'!$B$4:$U$4,'Applications Approved'!$B$62:$U$112))/_xlfn.XLOOKUP('% Approved '!$A92,'Applications Approved'!$A$62:$A$112,_xlfn.XLOOKUP('% Approved '!D$4,'Applications Received'!$B$4:$U$4,'Applications Received'!$B$62:$U$112))</f>
        <v>0.59186098713919766</v>
      </c>
      <c r="E92" s="79" cm="1">
        <f t="array" ref="E92">_xlfn.XLOOKUP('% Approved '!$A92,'Applications Approved'!$A$62:$A$112,_xlfn.XLOOKUP('% Approved '!E$4,'Applications Approved'!$B$4:$U$4,'Applications Approved'!$B$62:$U$112))/_xlfn.XLOOKUP('% Approved '!$A92,'Applications Approved'!$A$62:$A$112,_xlfn.XLOOKUP('% Approved '!E$4,'Applications Received'!$B$4:$U$4,'Applications Received'!$B$62:$U$112))</f>
        <v>0.54234527687296419</v>
      </c>
      <c r="F92" s="79" cm="1">
        <f t="array" ref="F92">_xlfn.XLOOKUP('% Approved '!$A92,'Applications Approved'!$A$62:$A$112,_xlfn.XLOOKUP('% Approved '!F$4,'Applications Approved'!$B$4:$U$4,'Applications Approved'!$B$62:$U$112))/_xlfn.XLOOKUP('% Approved '!$A92,'Applications Approved'!$A$62:$A$112,_xlfn.XLOOKUP('% Approved '!F$4,'Applications Received'!$B$4:$U$4,'Applications Received'!$B$62:$U$112))</f>
        <v>0.55628249184950207</v>
      </c>
      <c r="G92" s="79" cm="1">
        <f t="array" ref="G92">_xlfn.XLOOKUP('% Approved '!$A92,'Applications Approved'!$A$62:$A$112,_xlfn.XLOOKUP('% Approved '!G$4,'Applications Approved'!$B$4:$U$4,'Applications Approved'!$B$62:$U$112))/_xlfn.XLOOKUP('% Approved '!$A92,'Applications Approved'!$A$62:$A$112,_xlfn.XLOOKUP('% Approved '!G$4,'Applications Received'!$B$4:$U$4,'Applications Received'!$B$62:$U$112))</f>
        <v>0.53473874350163009</v>
      </c>
      <c r="H92" s="79" cm="1">
        <f t="array" ref="H92">_xlfn.XLOOKUP('% Approved '!$A92,'Applications Approved'!$A$62:$A$112,_xlfn.XLOOKUP('% Approved '!H$4,'Applications Approved'!$B$4:$U$4,'Applications Approved'!$B$62:$U$112))/_xlfn.XLOOKUP('% Approved '!$A92,'Applications Approved'!$A$62:$A$112,_xlfn.XLOOKUP('% Approved '!H$4,'Applications Received'!$B$4:$U$4,'Applications Received'!$B$62:$U$112))</f>
        <v>0.52309825577152314</v>
      </c>
      <c r="I92" s="79" cm="1">
        <f t="array" ref="I92">_xlfn.XLOOKUP('% Approved '!$A92,'Applications Approved'!$A$62:$A$112,_xlfn.XLOOKUP('% Approved '!I$4,'Applications Approved'!$B$4:$U$4,'Applications Approved'!$B$62:$U$112))/_xlfn.XLOOKUP('% Approved '!$A92,'Applications Approved'!$A$62:$A$112,_xlfn.XLOOKUP('% Approved '!I$4,'Applications Received'!$B$4:$U$4,'Applications Received'!$B$62:$U$112))</f>
        <v>0.48982971895864602</v>
      </c>
      <c r="J92" s="79" cm="1">
        <f t="array" ref="J92">_xlfn.XLOOKUP('% Approved '!$A92,'Applications Approved'!$A$62:$A$112,_xlfn.XLOOKUP('% Approved '!J$4,'Applications Approved'!$B$4:$U$4,'Applications Approved'!$B$62:$U$112))/_xlfn.XLOOKUP('% Approved '!$A92,'Applications Approved'!$A$62:$A$112,_xlfn.XLOOKUP('% Approved '!J$4,'Applications Received'!$B$4:$U$4,'Applications Received'!$B$62:$U$112))</f>
        <v>0.46631355390087259</v>
      </c>
      <c r="K92" s="79" cm="1">
        <f t="array" ref="K92">_xlfn.XLOOKUP('% Approved '!$A92,'Applications Approved'!$A$62:$A$112,_xlfn.XLOOKUP('% Approved '!K$4,'Applications Approved'!$B$4:$U$4,'Applications Approved'!$B$62:$U$112))/_xlfn.XLOOKUP('% Approved '!$A92,'Applications Approved'!$A$62:$A$112,_xlfn.XLOOKUP('% Approved '!K$4,'Applications Received'!$B$4:$U$4,'Applications Received'!$B$62:$U$112))</f>
        <v>0.45820761452887115</v>
      </c>
      <c r="L92" s="79" cm="1">
        <f t="array" ref="L92">_xlfn.XLOOKUP('% Approved '!$A92,'Applications Approved'!$A$62:$A$112,_xlfn.XLOOKUP('% Approved '!L$4,'Applications Approved'!$B$4:$U$4,'Applications Approved'!$B$62:$U$112))/_xlfn.XLOOKUP('% Approved '!$A92,'Applications Approved'!$A$62:$A$112,_xlfn.XLOOKUP('% Approved '!L$4,'Applications Received'!$B$4:$U$4,'Applications Received'!$B$62:$U$112))</f>
        <v>0.46599414253172794</v>
      </c>
      <c r="M92" s="79" cm="1">
        <f t="array" ref="M92">_xlfn.XLOOKUP('% Approved '!$A92,'Applications Approved'!$A$62:$A$112,_xlfn.XLOOKUP('% Approved '!M$4,'Applications Approved'!$B$4:$U$4,'Applications Approved'!$B$62:$U$112))/_xlfn.XLOOKUP('% Approved '!$A92,'Applications Approved'!$A$62:$A$112,_xlfn.XLOOKUP('% Approved '!M$4,'Applications Received'!$B$4:$U$4,'Applications Received'!$B$62:$U$112))</f>
        <v>0.45000777484061583</v>
      </c>
      <c r="N92" s="79" cm="1">
        <f t="array" ref="N92">_xlfn.XLOOKUP('% Approved '!$A92,'Applications Approved'!$A$62:$A$112,_xlfn.XLOOKUP('% Approved '!N$4,'Applications Approved'!$B$4:$U$4,'Applications Approved'!$B$62:$U$112))/_xlfn.XLOOKUP('% Approved '!$A92,'Applications Approved'!$A$62:$A$112,_xlfn.XLOOKUP('% Approved '!N$4,'Applications Received'!$B$4:$U$4,'Applications Received'!$B$62:$U$112))</f>
        <v>0.44229323736418924</v>
      </c>
      <c r="O92" s="79" cm="1">
        <f t="array" ref="O92">_xlfn.XLOOKUP('% Approved '!$A92,'Applications Approved'!$A$62:$A$112,_xlfn.XLOOKUP('% Approved '!O$4,'Applications Approved'!$B$4:$U$4,'Applications Approved'!$B$62:$U$112))/_xlfn.XLOOKUP('% Approved '!$A92,'Applications Approved'!$A$62:$A$112,_xlfn.XLOOKUP('% Approved '!O$4,'Applications Received'!$B$4:$U$4,'Applications Received'!$B$62:$U$112))</f>
        <v>0.43288960064057652</v>
      </c>
      <c r="P92" s="79" cm="1">
        <f t="array" ref="P92">_xlfn.XLOOKUP('% Approved '!$A92,'Applications Approved'!$A$62:$A$112,_xlfn.XLOOKUP('% Approved '!P$4,'Applications Approved'!$B$4:$U$4,'Applications Approved'!$B$62:$U$112))/_xlfn.XLOOKUP('% Approved '!$A92,'Applications Approved'!$A$62:$A$112,_xlfn.XLOOKUP('% Approved '!P$4,'Applications Received'!$B$4:$U$4,'Applications Received'!$B$62:$U$112))</f>
        <v>0.6319304821945817</v>
      </c>
      <c r="Q92" s="79" cm="1">
        <f t="array" ref="Q92">_xlfn.XLOOKUP('% Approved '!$A92,'Applications Approved'!$A$62:$A$112,_xlfn.XLOOKUP('% Approved '!Q$4,'Applications Approved'!$B$4:$U$4,'Applications Approved'!$B$62:$U$112))/_xlfn.XLOOKUP('% Approved '!$A92,'Applications Approved'!$A$62:$A$112,_xlfn.XLOOKUP('% Approved '!Q$4,'Applications Received'!$B$4:$U$4,'Applications Received'!$B$62:$U$112))</f>
        <v>0.35183810688089412</v>
      </c>
      <c r="R92" s="79" cm="1">
        <f t="array" ref="R92">_xlfn.XLOOKUP('% Approved '!$A92,'Applications Approved'!$A$62:$A$112,_xlfn.XLOOKUP('% Approved '!R$4,'Applications Approved'!$B$4:$U$4,'Applications Approved'!$B$62:$U$112))/_xlfn.XLOOKUP('% Approved '!$A92,'Applications Approved'!$A$62:$A$112,_xlfn.XLOOKUP('% Approved '!R$4,'Applications Received'!$B$4:$U$4,'Applications Received'!$B$62:$U$112))</f>
        <v>0.28552070889867526</v>
      </c>
      <c r="S92" s="79" cm="1">
        <f t="array" ref="S92">_xlfn.XLOOKUP('% Approved '!$A92,'Applications Approved'!$A$62:$A$112,_xlfn.XLOOKUP('% Approved '!S$4,'Applications Approved'!$B$4:$U$4,'Applications Approved'!$B$62:$U$112))/_xlfn.XLOOKUP('% Approved '!$A92,'Applications Approved'!$A$62:$A$112,_xlfn.XLOOKUP('% Approved '!S$4,'Applications Received'!$B$4:$U$4,'Applications Received'!$B$62:$U$112))</f>
        <v>0.24411976675620781</v>
      </c>
      <c r="T92" s="79" cm="1">
        <f t="array" ref="T92">_xlfn.XLOOKUP('% Approved '!$A92,'Applications Approved'!$A$62:$A$112,_xlfn.XLOOKUP('% Approved '!T$4,'Applications Approved'!$B$4:$U$4,'Applications Approved'!$B$62:$U$112))/_xlfn.XLOOKUP('% Approved '!$A92,'Applications Approved'!$A$62:$A$112,_xlfn.XLOOKUP('% Approved '!T$4,'Applications Received'!$B$4:$U$4,'Applications Received'!$B$62:$U$112))</f>
        <v>0.24185825325505886</v>
      </c>
      <c r="U92" s="79" cm="1">
        <f t="array" ref="U92">_xlfn.XLOOKUP('% Approved '!$A92,'Applications Approved'!$A$62:$A$112,_xlfn.XLOOKUP('% Approved '!U$4,'Applications Approved'!$B$4:$U$4,'Applications Approved'!$B$62:$U$112))/_xlfn.XLOOKUP('% Approved '!$A92,'Applications Approved'!$A$62:$A$112,_xlfn.XLOOKUP('% Approved '!U$4,'Applications Received'!$B$4:$U$4,'Applications Received'!$B$62:$U$112))</f>
        <v>0.23197432338653715</v>
      </c>
      <c r="V92" s="79" t="e" cm="1">
        <f t="array" ref="V92">_xlfn.XLOOKUP('% Approved '!$A92,'Applications Approved'!$A$62:$A$112,_xlfn.XLOOKUP('% Approved '!V$4,'Applications Approved'!$B$4:$V$4,'Applications Approved'!$B$62:$V$112))/_xlfn.XLOOKUP('% Approved '!$A92,'Applications Approved'!$A$62:$A$112,_xlfn.XLOOKUP('% Approved '!V$4,'Applications Received'!$B$4:$W$4,'Applications Received'!$B$62:$V$112))</f>
        <v>#VALUE!</v>
      </c>
      <c r="W92" s="79">
        <f t="shared" si="3"/>
        <v>-0.64602546557575946</v>
      </c>
      <c r="X92" s="81">
        <f t="shared" si="4"/>
        <v>-0.55653776164021851</v>
      </c>
      <c r="Y92" s="81">
        <f t="shared" si="5"/>
        <v>-0.50219476552595765</v>
      </c>
    </row>
    <row r="93" spans="1:25" s="30" customFormat="1">
      <c r="A93" s="32" t="s">
        <v>56</v>
      </c>
      <c r="B93" s="79" cm="1">
        <f t="array" ref="B93">_xlfn.XLOOKUP('% Approved '!$A93,'Applications Approved'!$A$62:$A$112,_xlfn.XLOOKUP('% Approved '!B$4,'Applications Approved'!$B$4:$U$4,'Applications Approved'!$B$62:$U$112))/_xlfn.XLOOKUP('% Approved '!$A93,'Applications Approved'!$A$62:$A$112,_xlfn.XLOOKUP('% Approved '!B$4,'Applications Received'!$B$4:$U$4,'Applications Received'!$B$62:$U$112))</f>
        <v>0.61907658023631007</v>
      </c>
      <c r="C93" s="79" cm="1">
        <f t="array" ref="C93">_xlfn.XLOOKUP('% Approved '!$A93,'Applications Approved'!$A$62:$A$112,_xlfn.XLOOKUP('% Approved '!C$4,'Applications Approved'!$B$4:$U$4,'Applications Approved'!$B$62:$U$112))/_xlfn.XLOOKUP('% Approved '!$A93,'Applications Approved'!$A$62:$A$112,_xlfn.XLOOKUP('% Approved '!C$4,'Applications Received'!$B$4:$U$4,'Applications Received'!$B$62:$U$112))</f>
        <v>0.6266849646529854</v>
      </c>
      <c r="D93" s="79" cm="1">
        <f t="array" ref="D93">_xlfn.XLOOKUP('% Approved '!$A93,'Applications Approved'!$A$62:$A$112,_xlfn.XLOOKUP('% Approved '!D$4,'Applications Approved'!$B$4:$U$4,'Applications Approved'!$B$62:$U$112))/_xlfn.XLOOKUP('% Approved '!$A93,'Applications Approved'!$A$62:$A$112,_xlfn.XLOOKUP('% Approved '!D$4,'Applications Received'!$B$4:$U$4,'Applications Received'!$B$62:$U$112))</f>
        <v>0.61186780973691168</v>
      </c>
      <c r="E93" s="79" cm="1">
        <f t="array" ref="E93">_xlfn.XLOOKUP('% Approved '!$A93,'Applications Approved'!$A$62:$A$112,_xlfn.XLOOKUP('% Approved '!E$4,'Applications Approved'!$B$4:$U$4,'Applications Approved'!$B$62:$U$112))/_xlfn.XLOOKUP('% Approved '!$A93,'Applications Approved'!$A$62:$A$112,_xlfn.XLOOKUP('% Approved '!E$4,'Applications Received'!$B$4:$U$4,'Applications Received'!$B$62:$U$112))</f>
        <v>0.62031185493346885</v>
      </c>
      <c r="F93" s="79" cm="1">
        <f t="array" ref="F93">_xlfn.XLOOKUP('% Approved '!$A93,'Applications Approved'!$A$62:$A$112,_xlfn.XLOOKUP('% Approved '!F$4,'Applications Approved'!$B$4:$U$4,'Applications Approved'!$B$62:$U$112))/_xlfn.XLOOKUP('% Approved '!$A93,'Applications Approved'!$A$62:$A$112,_xlfn.XLOOKUP('% Approved '!F$4,'Applications Received'!$B$4:$U$4,'Applications Received'!$B$62:$U$112))</f>
        <v>0.62908949630198197</v>
      </c>
      <c r="G93" s="79" cm="1">
        <f t="array" ref="G93">_xlfn.XLOOKUP('% Approved '!$A93,'Applications Approved'!$A$62:$A$112,_xlfn.XLOOKUP('% Approved '!G$4,'Applications Approved'!$B$4:$U$4,'Applications Approved'!$B$62:$U$112))/_xlfn.XLOOKUP('% Approved '!$A93,'Applications Approved'!$A$62:$A$112,_xlfn.XLOOKUP('% Approved '!G$4,'Applications Received'!$B$4:$U$4,'Applications Received'!$B$62:$U$112))</f>
        <v>0.56779383963725782</v>
      </c>
      <c r="H93" s="79" cm="1">
        <f t="array" ref="H93">_xlfn.XLOOKUP('% Approved '!$A93,'Applications Approved'!$A$62:$A$112,_xlfn.XLOOKUP('% Approved '!H$4,'Applications Approved'!$B$4:$U$4,'Applications Approved'!$B$62:$U$112))/_xlfn.XLOOKUP('% Approved '!$A93,'Applications Approved'!$A$62:$A$112,_xlfn.XLOOKUP('% Approved '!H$4,'Applications Received'!$B$4:$U$4,'Applications Received'!$B$62:$U$112))</f>
        <v>0.56065867538442915</v>
      </c>
      <c r="I93" s="79" cm="1">
        <f t="array" ref="I93">_xlfn.XLOOKUP('% Approved '!$A93,'Applications Approved'!$A$62:$A$112,_xlfn.XLOOKUP('% Approved '!I$4,'Applications Approved'!$B$4:$U$4,'Applications Approved'!$B$62:$U$112))/_xlfn.XLOOKUP('% Approved '!$A93,'Applications Approved'!$A$62:$A$112,_xlfn.XLOOKUP('% Approved '!I$4,'Applications Received'!$B$4:$U$4,'Applications Received'!$B$62:$U$112))</f>
        <v>0.57776259940479091</v>
      </c>
      <c r="J93" s="79" cm="1">
        <f t="array" ref="J93">_xlfn.XLOOKUP('% Approved '!$A93,'Applications Approved'!$A$62:$A$112,_xlfn.XLOOKUP('% Approved '!J$4,'Applications Approved'!$B$4:$U$4,'Applications Approved'!$B$62:$U$112))/_xlfn.XLOOKUP('% Approved '!$A93,'Applications Approved'!$A$62:$A$112,_xlfn.XLOOKUP('% Approved '!J$4,'Applications Received'!$B$4:$U$4,'Applications Received'!$B$62:$U$112))</f>
        <v>0.55600576758108378</v>
      </c>
      <c r="K93" s="79" cm="1">
        <f t="array" ref="K93">_xlfn.XLOOKUP('% Approved '!$A93,'Applications Approved'!$A$62:$A$112,_xlfn.XLOOKUP('% Approved '!K$4,'Applications Approved'!$B$4:$U$4,'Applications Approved'!$B$62:$U$112))/_xlfn.XLOOKUP('% Approved '!$A93,'Applications Approved'!$A$62:$A$112,_xlfn.XLOOKUP('% Approved '!K$4,'Applications Received'!$B$4:$U$4,'Applications Received'!$B$62:$U$112))</f>
        <v>0.55944317401246857</v>
      </c>
      <c r="L93" s="79" cm="1">
        <f t="array" ref="L93">_xlfn.XLOOKUP('% Approved '!$A93,'Applications Approved'!$A$62:$A$112,_xlfn.XLOOKUP('% Approved '!L$4,'Applications Approved'!$B$4:$U$4,'Applications Approved'!$B$62:$U$112))/_xlfn.XLOOKUP('% Approved '!$A93,'Applications Approved'!$A$62:$A$112,_xlfn.XLOOKUP('% Approved '!L$4,'Applications Received'!$B$4:$U$4,'Applications Received'!$B$62:$U$112))</f>
        <v>0.5566147942869325</v>
      </c>
      <c r="M93" s="79" cm="1">
        <f t="array" ref="M93">_xlfn.XLOOKUP('% Approved '!$A93,'Applications Approved'!$A$62:$A$112,_xlfn.XLOOKUP('% Approved '!M$4,'Applications Approved'!$B$4:$U$4,'Applications Approved'!$B$62:$U$112))/_xlfn.XLOOKUP('% Approved '!$A93,'Applications Approved'!$A$62:$A$112,_xlfn.XLOOKUP('% Approved '!M$4,'Applications Received'!$B$4:$U$4,'Applications Received'!$B$62:$U$112))</f>
        <v>0.54616453194638526</v>
      </c>
      <c r="N93" s="79" cm="1">
        <f t="array" ref="N93">_xlfn.XLOOKUP('% Approved '!$A93,'Applications Approved'!$A$62:$A$112,_xlfn.XLOOKUP('% Approved '!N$4,'Applications Approved'!$B$4:$U$4,'Applications Approved'!$B$62:$U$112))/_xlfn.XLOOKUP('% Approved '!$A93,'Applications Approved'!$A$62:$A$112,_xlfn.XLOOKUP('% Approved '!N$4,'Applications Received'!$B$4:$U$4,'Applications Received'!$B$62:$U$112))</f>
        <v>0.51739631289176036</v>
      </c>
      <c r="O93" s="79" cm="1">
        <f t="array" ref="O93">_xlfn.XLOOKUP('% Approved '!$A93,'Applications Approved'!$A$62:$A$112,_xlfn.XLOOKUP('% Approved '!O$4,'Applications Approved'!$B$4:$U$4,'Applications Approved'!$B$62:$U$112))/_xlfn.XLOOKUP('% Approved '!$A93,'Applications Approved'!$A$62:$A$112,_xlfn.XLOOKUP('% Approved '!O$4,'Applications Received'!$B$4:$U$4,'Applications Received'!$B$62:$U$112))</f>
        <v>0.5055353840411273</v>
      </c>
      <c r="P93" s="79" cm="1">
        <f t="array" ref="P93">_xlfn.XLOOKUP('% Approved '!$A93,'Applications Approved'!$A$62:$A$112,_xlfn.XLOOKUP('% Approved '!P$4,'Applications Approved'!$B$4:$U$4,'Applications Approved'!$B$62:$U$112))/_xlfn.XLOOKUP('% Approved '!$A93,'Applications Approved'!$A$62:$A$112,_xlfn.XLOOKUP('% Approved '!P$4,'Applications Received'!$B$4:$U$4,'Applications Received'!$B$62:$U$112))</f>
        <v>0.49804552020173165</v>
      </c>
      <c r="Q93" s="79" cm="1">
        <f t="array" ref="Q93">_xlfn.XLOOKUP('% Approved '!$A93,'Applications Approved'!$A$62:$A$112,_xlfn.XLOOKUP('% Approved '!Q$4,'Applications Approved'!$B$4:$U$4,'Applications Approved'!$B$62:$U$112))/_xlfn.XLOOKUP('% Approved '!$A93,'Applications Approved'!$A$62:$A$112,_xlfn.XLOOKUP('% Approved '!Q$4,'Applications Received'!$B$4:$U$4,'Applications Received'!$B$62:$U$112))</f>
        <v>0.509881441889253</v>
      </c>
      <c r="R93" s="79" cm="1">
        <f t="array" ref="R93">_xlfn.XLOOKUP('% Approved '!$A93,'Applications Approved'!$A$62:$A$112,_xlfn.XLOOKUP('% Approved '!R$4,'Applications Approved'!$B$4:$U$4,'Applications Approved'!$B$62:$U$112))/_xlfn.XLOOKUP('% Approved '!$A93,'Applications Approved'!$A$62:$A$112,_xlfn.XLOOKUP('% Approved '!R$4,'Applications Received'!$B$4:$U$4,'Applications Received'!$B$62:$U$112))</f>
        <v>0.51284791598903401</v>
      </c>
      <c r="S93" s="79" cm="1">
        <f t="array" ref="S93">_xlfn.XLOOKUP('% Approved '!$A93,'Applications Approved'!$A$62:$A$112,_xlfn.XLOOKUP('% Approved '!S$4,'Applications Approved'!$B$4:$U$4,'Applications Approved'!$B$62:$U$112))/_xlfn.XLOOKUP('% Approved '!$A93,'Applications Approved'!$A$62:$A$112,_xlfn.XLOOKUP('% Approved '!S$4,'Applications Received'!$B$4:$U$4,'Applications Received'!$B$62:$U$112))</f>
        <v>0.52408434338706211</v>
      </c>
      <c r="T93" s="79" cm="1">
        <f t="array" ref="T93">_xlfn.XLOOKUP('% Approved '!$A93,'Applications Approved'!$A$62:$A$112,_xlfn.XLOOKUP('% Approved '!T$4,'Applications Approved'!$B$4:$U$4,'Applications Approved'!$B$62:$U$112))/_xlfn.XLOOKUP('% Approved '!$A93,'Applications Approved'!$A$62:$A$112,_xlfn.XLOOKUP('% Approved '!T$4,'Applications Received'!$B$4:$U$4,'Applications Received'!$B$62:$U$112))</f>
        <v>0.50922120707808305</v>
      </c>
      <c r="U93" s="79" cm="1">
        <f t="array" ref="U93">_xlfn.XLOOKUP('% Approved '!$A93,'Applications Approved'!$A$62:$A$112,_xlfn.XLOOKUP('% Approved '!U$4,'Applications Approved'!$B$4:$U$4,'Applications Approved'!$B$62:$U$112))/_xlfn.XLOOKUP('% Approved '!$A93,'Applications Approved'!$A$62:$A$112,_xlfn.XLOOKUP('% Approved '!U$4,'Applications Received'!$B$4:$U$4,'Applications Received'!$B$62:$U$112))</f>
        <v>0.5014867696322598</v>
      </c>
      <c r="V93" s="79" t="e" cm="1">
        <f t="array" ref="V93">_xlfn.XLOOKUP('% Approved '!$A93,'Applications Approved'!$A$62:$A$112,_xlfn.XLOOKUP('% Approved '!V$4,'Applications Approved'!$B$4:$V$4,'Applications Approved'!$B$62:$V$112))/_xlfn.XLOOKUP('% Approved '!$A93,'Applications Approved'!$A$62:$A$112,_xlfn.XLOOKUP('% Approved '!V$4,'Applications Received'!$B$4:$W$4,'Applications Received'!$B$62:$V$112))</f>
        <v>#VALUE!</v>
      </c>
      <c r="W93" s="79">
        <f t="shared" si="3"/>
        <v>-0.18994388474389487</v>
      </c>
      <c r="X93" s="81">
        <f t="shared" si="4"/>
        <v>-0.10553998065150193</v>
      </c>
      <c r="Y93" s="81">
        <f t="shared" si="5"/>
        <v>-9.9041608704087819E-2</v>
      </c>
    </row>
    <row r="94" spans="1:25" s="30" customFormat="1">
      <c r="A94" s="32" t="s">
        <v>57</v>
      </c>
      <c r="B94" s="79" cm="1">
        <f t="array" ref="B94">_xlfn.XLOOKUP('% Approved '!$A94,'Applications Approved'!$A$62:$A$112,_xlfn.XLOOKUP('% Approved '!B$4,'Applications Approved'!$B$4:$U$4,'Applications Approved'!$B$62:$U$112))/_xlfn.XLOOKUP('% Approved '!$A94,'Applications Approved'!$A$62:$A$112,_xlfn.XLOOKUP('% Approved '!B$4,'Applications Received'!$B$4:$U$4,'Applications Received'!$B$62:$U$112))</f>
        <v>0.69549059423010617</v>
      </c>
      <c r="C94" s="79" cm="1">
        <f t="array" ref="C94">_xlfn.XLOOKUP('% Approved '!$A94,'Applications Approved'!$A$62:$A$112,_xlfn.XLOOKUP('% Approved '!C$4,'Applications Approved'!$B$4:$U$4,'Applications Approved'!$B$62:$U$112))/_xlfn.XLOOKUP('% Approved '!$A94,'Applications Approved'!$A$62:$A$112,_xlfn.XLOOKUP('% Approved '!C$4,'Applications Received'!$B$4:$U$4,'Applications Received'!$B$62:$U$112))</f>
        <v>0.68741114035952078</v>
      </c>
      <c r="D94" s="79" cm="1">
        <f t="array" ref="D94">_xlfn.XLOOKUP('% Approved '!$A94,'Applications Approved'!$A$62:$A$112,_xlfn.XLOOKUP('% Approved '!D$4,'Applications Approved'!$B$4:$U$4,'Applications Approved'!$B$62:$U$112))/_xlfn.XLOOKUP('% Approved '!$A94,'Applications Approved'!$A$62:$A$112,_xlfn.XLOOKUP('% Approved '!D$4,'Applications Received'!$B$4:$U$4,'Applications Received'!$B$62:$U$112))</f>
        <v>0.68031803598828289</v>
      </c>
      <c r="E94" s="79" cm="1">
        <f t="array" ref="E94">_xlfn.XLOOKUP('% Approved '!$A94,'Applications Approved'!$A$62:$A$112,_xlfn.XLOOKUP('% Approved '!E$4,'Applications Approved'!$B$4:$U$4,'Applications Approved'!$B$62:$U$112))/_xlfn.XLOOKUP('% Approved '!$A94,'Applications Approved'!$A$62:$A$112,_xlfn.XLOOKUP('% Approved '!E$4,'Applications Received'!$B$4:$U$4,'Applications Received'!$B$62:$U$112))</f>
        <v>0.66239952366775834</v>
      </c>
      <c r="F94" s="79" cm="1">
        <f t="array" ref="F94">_xlfn.XLOOKUP('% Approved '!$A94,'Applications Approved'!$A$62:$A$112,_xlfn.XLOOKUP('% Approved '!F$4,'Applications Approved'!$B$4:$U$4,'Applications Approved'!$B$62:$U$112))/_xlfn.XLOOKUP('% Approved '!$A94,'Applications Approved'!$A$62:$A$112,_xlfn.XLOOKUP('% Approved '!F$4,'Applications Received'!$B$4:$U$4,'Applications Received'!$B$62:$U$112))</f>
        <v>0.74207269209003446</v>
      </c>
      <c r="G94" s="79" cm="1">
        <f t="array" ref="G94">_xlfn.XLOOKUP('% Approved '!$A94,'Applications Approved'!$A$62:$A$112,_xlfn.XLOOKUP('% Approved '!G$4,'Applications Approved'!$B$4:$U$4,'Applications Approved'!$B$62:$U$112))/_xlfn.XLOOKUP('% Approved '!$A94,'Applications Approved'!$A$62:$A$112,_xlfn.XLOOKUP('% Approved '!G$4,'Applications Received'!$B$4:$U$4,'Applications Received'!$B$62:$U$112))</f>
        <v>0.64241771481772214</v>
      </c>
      <c r="H94" s="79" cm="1">
        <f t="array" ref="H94">_xlfn.XLOOKUP('% Approved '!$A94,'Applications Approved'!$A$62:$A$112,_xlfn.XLOOKUP('% Approved '!H$4,'Applications Approved'!$B$4:$U$4,'Applications Approved'!$B$62:$U$112))/_xlfn.XLOOKUP('% Approved '!$A94,'Applications Approved'!$A$62:$A$112,_xlfn.XLOOKUP('% Approved '!H$4,'Applications Received'!$B$4:$U$4,'Applications Received'!$B$62:$U$112))</f>
        <v>0.61280186553891158</v>
      </c>
      <c r="I94" s="79" cm="1">
        <f t="array" ref="I94">_xlfn.XLOOKUP('% Approved '!$A94,'Applications Approved'!$A$62:$A$112,_xlfn.XLOOKUP('% Approved '!I$4,'Applications Approved'!$B$4:$U$4,'Applications Approved'!$B$62:$U$112))/_xlfn.XLOOKUP('% Approved '!$A94,'Applications Approved'!$A$62:$A$112,_xlfn.XLOOKUP('% Approved '!I$4,'Applications Received'!$B$4:$U$4,'Applications Received'!$B$62:$U$112))</f>
        <v>0.584192662732127</v>
      </c>
      <c r="J94" s="79" cm="1">
        <f t="array" ref="J94">_xlfn.XLOOKUP('% Approved '!$A94,'Applications Approved'!$A$62:$A$112,_xlfn.XLOOKUP('% Approved '!J$4,'Applications Approved'!$B$4:$U$4,'Applications Approved'!$B$62:$U$112))/_xlfn.XLOOKUP('% Approved '!$A94,'Applications Approved'!$A$62:$A$112,_xlfn.XLOOKUP('% Approved '!J$4,'Applications Received'!$B$4:$U$4,'Applications Received'!$B$62:$U$112))</f>
        <v>0.5906418794333933</v>
      </c>
      <c r="K94" s="79" cm="1">
        <f t="array" ref="K94">_xlfn.XLOOKUP('% Approved '!$A94,'Applications Approved'!$A$62:$A$112,_xlfn.XLOOKUP('% Approved '!K$4,'Applications Approved'!$B$4:$U$4,'Applications Approved'!$B$62:$U$112))/_xlfn.XLOOKUP('% Approved '!$A94,'Applications Approved'!$A$62:$A$112,_xlfn.XLOOKUP('% Approved '!K$4,'Applications Received'!$B$4:$U$4,'Applications Received'!$B$62:$U$112))</f>
        <v>0.62164738176480683</v>
      </c>
      <c r="L94" s="79" cm="1">
        <f t="array" ref="L94">_xlfn.XLOOKUP('% Approved '!$A94,'Applications Approved'!$A$62:$A$112,_xlfn.XLOOKUP('% Approved '!L$4,'Applications Approved'!$B$4:$U$4,'Applications Approved'!$B$62:$U$112))/_xlfn.XLOOKUP('% Approved '!$A94,'Applications Approved'!$A$62:$A$112,_xlfn.XLOOKUP('% Approved '!L$4,'Applications Received'!$B$4:$U$4,'Applications Received'!$B$62:$U$112))</f>
        <v>0.60261283610755445</v>
      </c>
      <c r="M94" s="79" cm="1">
        <f t="array" ref="M94">_xlfn.XLOOKUP('% Approved '!$A94,'Applications Approved'!$A$62:$A$112,_xlfn.XLOOKUP('% Approved '!M$4,'Applications Approved'!$B$4:$U$4,'Applications Approved'!$B$62:$U$112))/_xlfn.XLOOKUP('% Approved '!$A94,'Applications Approved'!$A$62:$A$112,_xlfn.XLOOKUP('% Approved '!M$4,'Applications Received'!$B$4:$U$4,'Applications Received'!$B$62:$U$112))</f>
        <v>0.63479852681587379</v>
      </c>
      <c r="N94" s="79" cm="1">
        <f t="array" ref="N94">_xlfn.XLOOKUP('% Approved '!$A94,'Applications Approved'!$A$62:$A$112,_xlfn.XLOOKUP('% Approved '!N$4,'Applications Approved'!$B$4:$U$4,'Applications Approved'!$B$62:$U$112))/_xlfn.XLOOKUP('% Approved '!$A94,'Applications Approved'!$A$62:$A$112,_xlfn.XLOOKUP('% Approved '!N$4,'Applications Received'!$B$4:$U$4,'Applications Received'!$B$62:$U$112))</f>
        <v>0.63374219926834519</v>
      </c>
      <c r="O94" s="79" cm="1">
        <f t="array" ref="O94">_xlfn.XLOOKUP('% Approved '!$A94,'Applications Approved'!$A$62:$A$112,_xlfn.XLOOKUP('% Approved '!O$4,'Applications Approved'!$B$4:$U$4,'Applications Approved'!$B$62:$U$112))/_xlfn.XLOOKUP('% Approved '!$A94,'Applications Approved'!$A$62:$A$112,_xlfn.XLOOKUP('% Approved '!O$4,'Applications Received'!$B$4:$U$4,'Applications Received'!$B$62:$U$112))</f>
        <v>0.64267100977198699</v>
      </c>
      <c r="P94" s="79" cm="1">
        <f t="array" ref="P94">_xlfn.XLOOKUP('% Approved '!$A94,'Applications Approved'!$A$62:$A$112,_xlfn.XLOOKUP('% Approved '!P$4,'Applications Approved'!$B$4:$U$4,'Applications Approved'!$B$62:$U$112))/_xlfn.XLOOKUP('% Approved '!$A94,'Applications Approved'!$A$62:$A$112,_xlfn.XLOOKUP('% Approved '!P$4,'Applications Received'!$B$4:$U$4,'Applications Received'!$B$62:$U$112))</f>
        <v>0.71883275076792708</v>
      </c>
      <c r="Q94" s="79" cm="1">
        <f t="array" ref="Q94">_xlfn.XLOOKUP('% Approved '!$A94,'Applications Approved'!$A$62:$A$112,_xlfn.XLOOKUP('% Approved '!Q$4,'Applications Approved'!$B$4:$U$4,'Applications Approved'!$B$62:$U$112))/_xlfn.XLOOKUP('% Approved '!$A94,'Applications Approved'!$A$62:$A$112,_xlfn.XLOOKUP('% Approved '!Q$4,'Applications Received'!$B$4:$U$4,'Applications Received'!$B$62:$U$112))</f>
        <v>0.72037003446399417</v>
      </c>
      <c r="R94" s="79" cm="1">
        <f t="array" ref="R94">_xlfn.XLOOKUP('% Approved '!$A94,'Applications Approved'!$A$62:$A$112,_xlfn.XLOOKUP('% Approved '!R$4,'Applications Approved'!$B$4:$U$4,'Applications Approved'!$B$62:$U$112))/_xlfn.XLOOKUP('% Approved '!$A94,'Applications Approved'!$A$62:$A$112,_xlfn.XLOOKUP('% Approved '!R$4,'Applications Received'!$B$4:$U$4,'Applications Received'!$B$62:$U$112))</f>
        <v>0.59279490616621988</v>
      </c>
      <c r="S94" s="79" cm="1">
        <f t="array" ref="S94">_xlfn.XLOOKUP('% Approved '!$A94,'Applications Approved'!$A$62:$A$112,_xlfn.XLOOKUP('% Approved '!S$4,'Applications Approved'!$B$4:$U$4,'Applications Approved'!$B$62:$U$112))/_xlfn.XLOOKUP('% Approved '!$A94,'Applications Approved'!$A$62:$A$112,_xlfn.XLOOKUP('% Approved '!S$4,'Applications Received'!$B$4:$U$4,'Applications Received'!$B$62:$U$112))</f>
        <v>0.63881647990791834</v>
      </c>
      <c r="T94" s="79" cm="1">
        <f t="array" ref="T94">_xlfn.XLOOKUP('% Approved '!$A94,'Applications Approved'!$A$62:$A$112,_xlfn.XLOOKUP('% Approved '!T$4,'Applications Approved'!$B$4:$U$4,'Applications Approved'!$B$62:$U$112))/_xlfn.XLOOKUP('% Approved '!$A94,'Applications Approved'!$A$62:$A$112,_xlfn.XLOOKUP('% Approved '!T$4,'Applications Received'!$B$4:$U$4,'Applications Received'!$B$62:$U$112))</f>
        <v>0.60008841081558983</v>
      </c>
      <c r="U94" s="79" cm="1">
        <f t="array" ref="U94">_xlfn.XLOOKUP('% Approved '!$A94,'Applications Approved'!$A$62:$A$112,_xlfn.XLOOKUP('% Approved '!U$4,'Applications Approved'!$B$4:$U$4,'Applications Approved'!$B$62:$U$112))/_xlfn.XLOOKUP('% Approved '!$A94,'Applications Approved'!$A$62:$A$112,_xlfn.XLOOKUP('% Approved '!U$4,'Applications Received'!$B$4:$U$4,'Applications Received'!$B$62:$U$112))</f>
        <v>0.58639824493483028</v>
      </c>
      <c r="V94" s="79" t="e" cm="1">
        <f t="array" ref="V94">_xlfn.XLOOKUP('% Approved '!$A94,'Applications Approved'!$A$62:$A$112,_xlfn.XLOOKUP('% Approved '!V$4,'Applications Approved'!$B$4:$V$4,'Applications Approved'!$B$62:$V$112))/_xlfn.XLOOKUP('% Approved '!$A94,'Applications Approved'!$A$62:$A$112,_xlfn.XLOOKUP('% Approved '!V$4,'Applications Received'!$B$4:$W$4,'Applications Received'!$B$62:$V$112))</f>
        <v>#VALUE!</v>
      </c>
      <c r="W94" s="79">
        <f t="shared" si="3"/>
        <v>-0.15685668533884184</v>
      </c>
      <c r="X94" s="81">
        <f t="shared" si="4"/>
        <v>-4.3086717075936726E-2</v>
      </c>
      <c r="Y94" s="81">
        <f t="shared" si="5"/>
        <v>-2.6907145352991095E-2</v>
      </c>
    </row>
    <row r="95" spans="1:25" s="30" customFormat="1">
      <c r="A95" s="32" t="s">
        <v>59</v>
      </c>
      <c r="B95" s="79" cm="1">
        <f t="array" ref="B95">_xlfn.XLOOKUP('% Approved '!$A95,'Applications Approved'!$A$62:$A$112,_xlfn.XLOOKUP('% Approved '!B$4,'Applications Approved'!$B$4:$U$4,'Applications Approved'!$B$62:$U$112))/_xlfn.XLOOKUP('% Approved '!$A95,'Applications Approved'!$A$62:$A$112,_xlfn.XLOOKUP('% Approved '!B$4,'Applications Received'!$B$4:$U$4,'Applications Received'!$B$62:$U$112))</f>
        <v>0.75929767372944146</v>
      </c>
      <c r="C95" s="79" cm="1">
        <f t="array" ref="C95">_xlfn.XLOOKUP('% Approved '!$A95,'Applications Approved'!$A$62:$A$112,_xlfn.XLOOKUP('% Approved '!C$4,'Applications Approved'!$B$4:$U$4,'Applications Approved'!$B$62:$U$112))/_xlfn.XLOOKUP('% Approved '!$A95,'Applications Approved'!$A$62:$A$112,_xlfn.XLOOKUP('% Approved '!C$4,'Applications Received'!$B$4:$U$4,'Applications Received'!$B$62:$U$112))</f>
        <v>0.73277094652559327</v>
      </c>
      <c r="D95" s="79" cm="1">
        <f t="array" ref="D95">_xlfn.XLOOKUP('% Approved '!$A95,'Applications Approved'!$A$62:$A$112,_xlfn.XLOOKUP('% Approved '!D$4,'Applications Approved'!$B$4:$U$4,'Applications Approved'!$B$62:$U$112))/_xlfn.XLOOKUP('% Approved '!$A95,'Applications Approved'!$A$62:$A$112,_xlfn.XLOOKUP('% Approved '!D$4,'Applications Received'!$B$4:$U$4,'Applications Received'!$B$62:$U$112))</f>
        <v>0.70986171525027597</v>
      </c>
      <c r="E95" s="79" cm="1">
        <f t="array" ref="E95">_xlfn.XLOOKUP('% Approved '!$A95,'Applications Approved'!$A$62:$A$112,_xlfn.XLOOKUP('% Approved '!E$4,'Applications Approved'!$B$4:$U$4,'Applications Approved'!$B$62:$U$112))/_xlfn.XLOOKUP('% Approved '!$A95,'Applications Approved'!$A$62:$A$112,_xlfn.XLOOKUP('% Approved '!E$4,'Applications Received'!$B$4:$U$4,'Applications Received'!$B$62:$U$112))</f>
        <v>0.69691425783632155</v>
      </c>
      <c r="F95" s="79" cm="1">
        <f t="array" ref="F95">_xlfn.XLOOKUP('% Approved '!$A95,'Applications Approved'!$A$62:$A$112,_xlfn.XLOOKUP('% Approved '!F$4,'Applications Approved'!$B$4:$U$4,'Applications Approved'!$B$62:$U$112))/_xlfn.XLOOKUP('% Approved '!$A95,'Applications Approved'!$A$62:$A$112,_xlfn.XLOOKUP('% Approved '!F$4,'Applications Received'!$B$4:$U$4,'Applications Received'!$B$62:$U$112))</f>
        <v>1.6774098601913172</v>
      </c>
      <c r="G95" s="79" cm="1">
        <f t="array" ref="G95">_xlfn.XLOOKUP('% Approved '!$A95,'Applications Approved'!$A$62:$A$112,_xlfn.XLOOKUP('% Approved '!G$4,'Applications Approved'!$B$4:$U$4,'Applications Approved'!$B$62:$U$112))/_xlfn.XLOOKUP('% Approved '!$A95,'Applications Approved'!$A$62:$A$112,_xlfn.XLOOKUP('% Approved '!G$4,'Applications Received'!$B$4:$U$4,'Applications Received'!$B$62:$U$112))</f>
        <v>0.62339955849889628</v>
      </c>
      <c r="H95" s="79" cm="1">
        <f t="array" ref="H95">_xlfn.XLOOKUP('% Approved '!$A95,'Applications Approved'!$A$62:$A$112,_xlfn.XLOOKUP('% Approved '!H$4,'Applications Approved'!$B$4:$U$4,'Applications Approved'!$B$62:$U$112))/_xlfn.XLOOKUP('% Approved '!$A95,'Applications Approved'!$A$62:$A$112,_xlfn.XLOOKUP('% Approved '!H$4,'Applications Received'!$B$4:$U$4,'Applications Received'!$B$62:$U$112))</f>
        <v>0.55359037849310222</v>
      </c>
      <c r="I95" s="79" cm="1">
        <f t="array" ref="I95">_xlfn.XLOOKUP('% Approved '!$A95,'Applications Approved'!$A$62:$A$112,_xlfn.XLOOKUP('% Approved '!I$4,'Applications Approved'!$B$4:$U$4,'Applications Approved'!$B$62:$U$112))/_xlfn.XLOOKUP('% Approved '!$A95,'Applications Approved'!$A$62:$A$112,_xlfn.XLOOKUP('% Approved '!I$4,'Applications Received'!$B$4:$U$4,'Applications Received'!$B$62:$U$112))</f>
        <v>0.53804573804573808</v>
      </c>
      <c r="J95" s="79" cm="1">
        <f t="array" ref="J95">_xlfn.XLOOKUP('% Approved '!$A95,'Applications Approved'!$A$62:$A$112,_xlfn.XLOOKUP('% Approved '!J$4,'Applications Approved'!$B$4:$U$4,'Applications Approved'!$B$62:$U$112))/_xlfn.XLOOKUP('% Approved '!$A95,'Applications Approved'!$A$62:$A$112,_xlfn.XLOOKUP('% Approved '!J$4,'Applications Received'!$B$4:$U$4,'Applications Received'!$B$62:$U$112))</f>
        <v>0.5517388521442288</v>
      </c>
      <c r="K95" s="79" cm="1">
        <f t="array" ref="K95">_xlfn.XLOOKUP('% Approved '!$A95,'Applications Approved'!$A$62:$A$112,_xlfn.XLOOKUP('% Approved '!K$4,'Applications Approved'!$B$4:$U$4,'Applications Approved'!$B$62:$U$112))/_xlfn.XLOOKUP('% Approved '!$A95,'Applications Approved'!$A$62:$A$112,_xlfn.XLOOKUP('% Approved '!K$4,'Applications Received'!$B$4:$U$4,'Applications Received'!$B$62:$U$112))</f>
        <v>0.50190504103165301</v>
      </c>
      <c r="L95" s="79" cm="1">
        <f t="array" ref="L95">_xlfn.XLOOKUP('% Approved '!$A95,'Applications Approved'!$A$62:$A$112,_xlfn.XLOOKUP('% Approved '!L$4,'Applications Approved'!$B$4:$U$4,'Applications Approved'!$B$62:$U$112))/_xlfn.XLOOKUP('% Approved '!$A95,'Applications Approved'!$A$62:$A$112,_xlfn.XLOOKUP('% Approved '!L$4,'Applications Received'!$B$4:$U$4,'Applications Received'!$B$62:$U$112))</f>
        <v>0.4423656254954812</v>
      </c>
      <c r="M95" s="79" cm="1">
        <f t="array" ref="M95">_xlfn.XLOOKUP('% Approved '!$A95,'Applications Approved'!$A$62:$A$112,_xlfn.XLOOKUP('% Approved '!M$4,'Applications Approved'!$B$4:$U$4,'Applications Approved'!$B$62:$U$112))/_xlfn.XLOOKUP('% Approved '!$A95,'Applications Approved'!$A$62:$A$112,_xlfn.XLOOKUP('% Approved '!M$4,'Applications Received'!$B$4:$U$4,'Applications Received'!$B$62:$U$112))</f>
        <v>0.41654753395282346</v>
      </c>
      <c r="N95" s="79" cm="1">
        <f t="array" ref="N95">_xlfn.XLOOKUP('% Approved '!$A95,'Applications Approved'!$A$62:$A$112,_xlfn.XLOOKUP('% Approved '!N$4,'Applications Approved'!$B$4:$U$4,'Applications Approved'!$B$62:$U$112))/_xlfn.XLOOKUP('% Approved '!$A95,'Applications Approved'!$A$62:$A$112,_xlfn.XLOOKUP('% Approved '!N$4,'Applications Received'!$B$4:$U$4,'Applications Received'!$B$62:$U$112))</f>
        <v>0.40800455235204858</v>
      </c>
      <c r="O95" s="79" cm="1">
        <f t="array" ref="O95">_xlfn.XLOOKUP('% Approved '!$A95,'Applications Approved'!$A$62:$A$112,_xlfn.XLOOKUP('% Approved '!O$4,'Applications Approved'!$B$4:$U$4,'Applications Approved'!$B$62:$U$112))/_xlfn.XLOOKUP('% Approved '!$A95,'Applications Approved'!$A$62:$A$112,_xlfn.XLOOKUP('% Approved '!O$4,'Applications Received'!$B$4:$U$4,'Applications Received'!$B$62:$U$112))</f>
        <v>0.38186019641825536</v>
      </c>
      <c r="P95" s="79" cm="1">
        <f t="array" ref="P95">_xlfn.XLOOKUP('% Approved '!$A95,'Applications Approved'!$A$62:$A$112,_xlfn.XLOOKUP('% Approved '!P$4,'Applications Approved'!$B$4:$U$4,'Applications Approved'!$B$62:$U$112))/_xlfn.XLOOKUP('% Approved '!$A95,'Applications Approved'!$A$62:$A$112,_xlfn.XLOOKUP('% Approved '!P$4,'Applications Received'!$B$4:$U$4,'Applications Received'!$B$62:$U$112))</f>
        <v>0.34475332811276427</v>
      </c>
      <c r="Q95" s="79" cm="1">
        <f t="array" ref="Q95">_xlfn.XLOOKUP('% Approved '!$A95,'Applications Approved'!$A$62:$A$112,_xlfn.XLOOKUP('% Approved '!Q$4,'Applications Approved'!$B$4:$U$4,'Applications Approved'!$B$62:$U$112))/_xlfn.XLOOKUP('% Approved '!$A95,'Applications Approved'!$A$62:$A$112,_xlfn.XLOOKUP('% Approved '!Q$4,'Applications Received'!$B$4:$U$4,'Applications Received'!$B$62:$U$112))</f>
        <v>0.32835249042145598</v>
      </c>
      <c r="R95" s="79" cm="1">
        <f t="array" ref="R95">_xlfn.XLOOKUP('% Approved '!$A95,'Applications Approved'!$A$62:$A$112,_xlfn.XLOOKUP('% Approved '!R$4,'Applications Approved'!$B$4:$U$4,'Applications Approved'!$B$62:$U$112))/_xlfn.XLOOKUP('% Approved '!$A95,'Applications Approved'!$A$62:$A$112,_xlfn.XLOOKUP('% Approved '!R$4,'Applications Received'!$B$4:$U$4,'Applications Received'!$B$62:$U$112))</f>
        <v>0.32019338043882484</v>
      </c>
      <c r="S95" s="79" cm="1">
        <f t="array" ref="S95">_xlfn.XLOOKUP('% Approved '!$A95,'Applications Approved'!$A$62:$A$112,_xlfn.XLOOKUP('% Approved '!S$4,'Applications Approved'!$B$4:$U$4,'Applications Approved'!$B$62:$U$112))/_xlfn.XLOOKUP('% Approved '!$A95,'Applications Approved'!$A$62:$A$112,_xlfn.XLOOKUP('% Approved '!S$4,'Applications Received'!$B$4:$U$4,'Applications Received'!$B$62:$U$112))</f>
        <v>0.32949029126213591</v>
      </c>
      <c r="T95" s="79" cm="1">
        <f t="array" ref="T95">_xlfn.XLOOKUP('% Approved '!$A95,'Applications Approved'!$A$62:$A$112,_xlfn.XLOOKUP('% Approved '!T$4,'Applications Approved'!$B$4:$U$4,'Applications Approved'!$B$62:$U$112))/_xlfn.XLOOKUP('% Approved '!$A95,'Applications Approved'!$A$62:$A$112,_xlfn.XLOOKUP('% Approved '!T$4,'Applications Received'!$B$4:$U$4,'Applications Received'!$B$62:$U$112))</f>
        <v>0.30285592497868713</v>
      </c>
      <c r="U95" s="79" cm="1">
        <f t="array" ref="U95">_xlfn.XLOOKUP('% Approved '!$A95,'Applications Approved'!$A$62:$A$112,_xlfn.XLOOKUP('% Approved '!U$4,'Applications Approved'!$B$4:$U$4,'Applications Approved'!$B$62:$U$112))/_xlfn.XLOOKUP('% Approved '!$A95,'Applications Approved'!$A$62:$A$112,_xlfn.XLOOKUP('% Approved '!U$4,'Applications Received'!$B$4:$U$4,'Applications Received'!$B$62:$U$112))</f>
        <v>0.32497414684591525</v>
      </c>
      <c r="V95" s="79" t="e" cm="1">
        <f t="array" ref="V95">_xlfn.XLOOKUP('% Approved '!$A95,'Applications Approved'!$A$62:$A$112,_xlfn.XLOOKUP('% Approved '!V$4,'Applications Approved'!$B$4:$V$4,'Applications Approved'!$B$62:$V$112))/_xlfn.XLOOKUP('% Approved '!$A95,'Applications Approved'!$A$62:$A$112,_xlfn.XLOOKUP('% Approved '!V$4,'Applications Received'!$B$4:$W$4,'Applications Received'!$B$62:$V$112))</f>
        <v>#VALUE!</v>
      </c>
      <c r="W95" s="79">
        <f t="shared" si="3"/>
        <v>-0.57200692417541577</v>
      </c>
      <c r="X95" s="81">
        <f t="shared" si="4"/>
        <v>-0.41297002355693135</v>
      </c>
      <c r="Y95" s="81">
        <f t="shared" si="5"/>
        <v>-0.26537206302609767</v>
      </c>
    </row>
    <row r="96" spans="1:25" s="30" customFormat="1">
      <c r="A96" s="32" t="s">
        <v>61</v>
      </c>
      <c r="B96" s="79" cm="1">
        <f t="array" ref="B96">_xlfn.XLOOKUP('% Approved '!$A96,'Applications Approved'!$A$62:$A$112,_xlfn.XLOOKUP('% Approved '!B$4,'Applications Approved'!$B$4:$U$4,'Applications Approved'!$B$62:$U$112))/_xlfn.XLOOKUP('% Approved '!$A96,'Applications Approved'!$A$62:$A$112,_xlfn.XLOOKUP('% Approved '!B$4,'Applications Received'!$B$4:$U$4,'Applications Received'!$B$62:$U$112))</f>
        <v>7.5944246257952999E-3</v>
      </c>
      <c r="C96" s="79" cm="1">
        <f t="array" ref="C96">_xlfn.XLOOKUP('% Approved '!$A96,'Applications Approved'!$A$62:$A$112,_xlfn.XLOOKUP('% Approved '!C$4,'Applications Approved'!$B$4:$U$4,'Applications Approved'!$B$62:$U$112))/_xlfn.XLOOKUP('% Approved '!$A96,'Applications Approved'!$A$62:$A$112,_xlfn.XLOOKUP('% Approved '!C$4,'Applications Received'!$B$4:$U$4,'Applications Received'!$B$62:$U$112))</f>
        <v>0.47181753307350272</v>
      </c>
      <c r="D96" s="79" cm="1">
        <f t="array" ref="D96">_xlfn.XLOOKUP('% Approved '!$A96,'Applications Approved'!$A$62:$A$112,_xlfn.XLOOKUP('% Approved '!D$4,'Applications Approved'!$B$4:$U$4,'Applications Approved'!$B$62:$U$112))/_xlfn.XLOOKUP('% Approved '!$A96,'Applications Approved'!$A$62:$A$112,_xlfn.XLOOKUP('% Approved '!D$4,'Applications Received'!$B$4:$U$4,'Applications Received'!$B$62:$U$112))</f>
        <v>0.46860862142552284</v>
      </c>
      <c r="E96" s="79" cm="1">
        <f t="array" ref="E96">_xlfn.XLOOKUP('% Approved '!$A96,'Applications Approved'!$A$62:$A$112,_xlfn.XLOOKUP('% Approved '!E$4,'Applications Approved'!$B$4:$U$4,'Applications Approved'!$B$62:$U$112))/_xlfn.XLOOKUP('% Approved '!$A96,'Applications Approved'!$A$62:$A$112,_xlfn.XLOOKUP('% Approved '!E$4,'Applications Received'!$B$4:$U$4,'Applications Received'!$B$62:$U$112))</f>
        <v>0.33839766843940405</v>
      </c>
      <c r="F96" s="79" cm="1">
        <f t="array" ref="F96">_xlfn.XLOOKUP('% Approved '!$A96,'Applications Approved'!$A$62:$A$112,_xlfn.XLOOKUP('% Approved '!F$4,'Applications Approved'!$B$4:$U$4,'Applications Approved'!$B$62:$U$112))/_xlfn.XLOOKUP('% Approved '!$A96,'Applications Approved'!$A$62:$A$112,_xlfn.XLOOKUP('% Approved '!F$4,'Applications Received'!$B$4:$U$4,'Applications Received'!$B$62:$U$112))</f>
        <v>0.35586574723973896</v>
      </c>
      <c r="G96" s="79" cm="1">
        <f t="array" ref="G96">_xlfn.XLOOKUP('% Approved '!$A96,'Applications Approved'!$A$62:$A$112,_xlfn.XLOOKUP('% Approved '!G$4,'Applications Approved'!$B$4:$U$4,'Applications Approved'!$B$62:$U$112))/_xlfn.XLOOKUP('% Approved '!$A96,'Applications Approved'!$A$62:$A$112,_xlfn.XLOOKUP('% Approved '!G$4,'Applications Received'!$B$4:$U$4,'Applications Received'!$B$62:$U$112))</f>
        <v>0.3467917603622554</v>
      </c>
      <c r="H96" s="79" cm="1">
        <f t="array" ref="H96">_xlfn.XLOOKUP('% Approved '!$A96,'Applications Approved'!$A$62:$A$112,_xlfn.XLOOKUP('% Approved '!H$4,'Applications Approved'!$B$4:$U$4,'Applications Approved'!$B$62:$U$112))/_xlfn.XLOOKUP('% Approved '!$A96,'Applications Approved'!$A$62:$A$112,_xlfn.XLOOKUP('% Approved '!H$4,'Applications Received'!$B$4:$U$4,'Applications Received'!$B$62:$U$112))</f>
        <v>0.34745127436281864</v>
      </c>
      <c r="I96" s="79" cm="1">
        <f t="array" ref="I96">_xlfn.XLOOKUP('% Approved '!$A96,'Applications Approved'!$A$62:$A$112,_xlfn.XLOOKUP('% Approved '!I$4,'Applications Approved'!$B$4:$U$4,'Applications Approved'!$B$62:$U$112))/_xlfn.XLOOKUP('% Approved '!$A96,'Applications Approved'!$A$62:$A$112,_xlfn.XLOOKUP('% Approved '!I$4,'Applications Received'!$B$4:$U$4,'Applications Received'!$B$62:$U$112))</f>
        <v>0.35458151966951551</v>
      </c>
      <c r="J96" s="79" cm="1">
        <f t="array" ref="J96">_xlfn.XLOOKUP('% Approved '!$A96,'Applications Approved'!$A$62:$A$112,_xlfn.XLOOKUP('% Approved '!J$4,'Applications Approved'!$B$4:$U$4,'Applications Approved'!$B$62:$U$112))/_xlfn.XLOOKUP('% Approved '!$A96,'Applications Approved'!$A$62:$A$112,_xlfn.XLOOKUP('% Approved '!J$4,'Applications Received'!$B$4:$U$4,'Applications Received'!$B$62:$U$112))</f>
        <v>0.39138824775814451</v>
      </c>
      <c r="K96" s="79" cm="1">
        <f t="array" ref="K96">_xlfn.XLOOKUP('% Approved '!$A96,'Applications Approved'!$A$62:$A$112,_xlfn.XLOOKUP('% Approved '!K$4,'Applications Approved'!$B$4:$U$4,'Applications Approved'!$B$62:$U$112))/_xlfn.XLOOKUP('% Approved '!$A96,'Applications Approved'!$A$62:$A$112,_xlfn.XLOOKUP('% Approved '!K$4,'Applications Received'!$B$4:$U$4,'Applications Received'!$B$62:$U$112))</f>
        <v>0.40876793245493109</v>
      </c>
      <c r="L96" s="79" cm="1">
        <f t="array" ref="L96">_xlfn.XLOOKUP('% Approved '!$A96,'Applications Approved'!$A$62:$A$112,_xlfn.XLOOKUP('% Approved '!L$4,'Applications Approved'!$B$4:$U$4,'Applications Approved'!$B$62:$U$112))/_xlfn.XLOOKUP('% Approved '!$A96,'Applications Approved'!$A$62:$A$112,_xlfn.XLOOKUP('% Approved '!L$4,'Applications Received'!$B$4:$U$4,'Applications Received'!$B$62:$U$112))</f>
        <v>0.41894232156887901</v>
      </c>
      <c r="M96" s="79" cm="1">
        <f t="array" ref="M96">_xlfn.XLOOKUP('% Approved '!$A96,'Applications Approved'!$A$62:$A$112,_xlfn.XLOOKUP('% Approved '!M$4,'Applications Approved'!$B$4:$U$4,'Applications Approved'!$B$62:$U$112))/_xlfn.XLOOKUP('% Approved '!$A96,'Applications Approved'!$A$62:$A$112,_xlfn.XLOOKUP('% Approved '!M$4,'Applications Received'!$B$4:$U$4,'Applications Received'!$B$62:$U$112))</f>
        <v>0.432034644560505</v>
      </c>
      <c r="N96" s="79" cm="1">
        <f t="array" ref="N96">_xlfn.XLOOKUP('% Approved '!$A96,'Applications Approved'!$A$62:$A$112,_xlfn.XLOOKUP('% Approved '!N$4,'Applications Approved'!$B$4:$U$4,'Applications Approved'!$B$62:$U$112))/_xlfn.XLOOKUP('% Approved '!$A96,'Applications Approved'!$A$62:$A$112,_xlfn.XLOOKUP('% Approved '!N$4,'Applications Received'!$B$4:$U$4,'Applications Received'!$B$62:$U$112))</f>
        <v>0.34954531345205386</v>
      </c>
      <c r="O96" s="79" cm="1">
        <f t="array" ref="O96">_xlfn.XLOOKUP('% Approved '!$A96,'Applications Approved'!$A$62:$A$112,_xlfn.XLOOKUP('% Approved '!O$4,'Applications Approved'!$B$4:$U$4,'Applications Approved'!$B$62:$U$112))/_xlfn.XLOOKUP('% Approved '!$A96,'Applications Approved'!$A$62:$A$112,_xlfn.XLOOKUP('% Approved '!O$4,'Applications Received'!$B$4:$U$4,'Applications Received'!$B$62:$U$112))</f>
        <v>0.33643285680479962</v>
      </c>
      <c r="P96" s="79" cm="1">
        <f t="array" ref="P96">_xlfn.XLOOKUP('% Approved '!$A96,'Applications Approved'!$A$62:$A$112,_xlfn.XLOOKUP('% Approved '!P$4,'Applications Approved'!$B$4:$U$4,'Applications Approved'!$B$62:$U$112))/_xlfn.XLOOKUP('% Approved '!$A96,'Applications Approved'!$A$62:$A$112,_xlfn.XLOOKUP('% Approved '!P$4,'Applications Received'!$B$4:$U$4,'Applications Received'!$B$62:$U$112))</f>
        <v>0.29994150230740901</v>
      </c>
      <c r="Q96" s="79" cm="1">
        <f t="array" ref="Q96">_xlfn.XLOOKUP('% Approved '!$A96,'Applications Approved'!$A$62:$A$112,_xlfn.XLOOKUP('% Approved '!Q$4,'Applications Approved'!$B$4:$U$4,'Applications Approved'!$B$62:$U$112))/_xlfn.XLOOKUP('% Approved '!$A96,'Applications Approved'!$A$62:$A$112,_xlfn.XLOOKUP('% Approved '!Q$4,'Applications Received'!$B$4:$U$4,'Applications Received'!$B$62:$U$112))</f>
        <v>0.27051224275199037</v>
      </c>
      <c r="R96" s="79" t="e" cm="1">
        <f t="array" ref="R96">_xlfn.XLOOKUP('% Approved '!$A96,'Applications Approved'!$A$62:$A$112,_xlfn.XLOOKUP('% Approved '!R$4,'Applications Approved'!$B$4:$U$4,'Applications Approved'!$B$62:$U$112))/_xlfn.XLOOKUP('% Approved '!$A96,'Applications Approved'!$A$62:$A$112,_xlfn.XLOOKUP('% Approved '!R$4,'Applications Received'!$B$4:$U$4,'Applications Received'!$B$62:$U$112))</f>
        <v>#REF!</v>
      </c>
      <c r="S96" s="79" cm="1">
        <f t="array" ref="S96">_xlfn.XLOOKUP('% Approved '!$A96,'Applications Approved'!$A$62:$A$112,_xlfn.XLOOKUP('% Approved '!S$4,'Applications Approved'!$B$4:$U$4,'Applications Approved'!$B$62:$U$112))/_xlfn.XLOOKUP('% Approved '!$A96,'Applications Approved'!$A$62:$A$112,_xlfn.XLOOKUP('% Approved '!S$4,'Applications Received'!$B$4:$U$4,'Applications Received'!$B$62:$U$112))</f>
        <v>0.23969685373442259</v>
      </c>
      <c r="T96" s="79" cm="1">
        <f t="array" ref="T96">_xlfn.XLOOKUP('% Approved '!$A96,'Applications Approved'!$A$62:$A$112,_xlfn.XLOOKUP('% Approved '!T$4,'Applications Approved'!$B$4:$U$4,'Applications Approved'!$B$62:$U$112))/_xlfn.XLOOKUP('% Approved '!$A96,'Applications Approved'!$A$62:$A$112,_xlfn.XLOOKUP('% Approved '!T$4,'Applications Received'!$B$4:$U$4,'Applications Received'!$B$62:$U$112))</f>
        <v>0.26515345667771628</v>
      </c>
      <c r="U96" s="79" cm="1">
        <f t="array" ref="U96">_xlfn.XLOOKUP('% Approved '!$A96,'Applications Approved'!$A$62:$A$112,_xlfn.XLOOKUP('% Approved '!U$4,'Applications Approved'!$B$4:$U$4,'Applications Approved'!$B$62:$U$112))/_xlfn.XLOOKUP('% Approved '!$A96,'Applications Approved'!$A$62:$A$112,_xlfn.XLOOKUP('% Approved '!U$4,'Applications Received'!$B$4:$U$4,'Applications Received'!$B$62:$U$112))</f>
        <v>0.23213100243416684</v>
      </c>
      <c r="V96" s="79" t="e" cm="1">
        <f t="array" ref="V96">_xlfn.XLOOKUP('% Approved '!$A96,'Applications Approved'!$A$62:$A$112,_xlfn.XLOOKUP('% Approved '!V$4,'Applications Approved'!$B$4:$V$4,'Applications Approved'!$B$62:$V$112))/_xlfn.XLOOKUP('% Approved '!$A96,'Applications Approved'!$A$62:$A$112,_xlfn.XLOOKUP('% Approved '!V$4,'Applications Received'!$B$4:$W$4,'Applications Received'!$B$62:$V$112))</f>
        <v>#VALUE!</v>
      </c>
      <c r="W96" s="79">
        <f t="shared" si="3"/>
        <v>29.5659762091401</v>
      </c>
      <c r="X96" s="81">
        <f t="shared" si="4"/>
        <v>-0.33190343635991687</v>
      </c>
      <c r="Y96" s="81">
        <f t="shared" si="5"/>
        <v>-0.4459117866992538</v>
      </c>
    </row>
    <row r="97" spans="1:25" s="30" customFormat="1">
      <c r="A97" s="32" t="s">
        <v>62</v>
      </c>
      <c r="B97" s="79" cm="1">
        <f t="array" ref="B97">_xlfn.XLOOKUP('% Approved '!$A97,'Applications Approved'!$A$62:$A$112,_xlfn.XLOOKUP('% Approved '!B$4,'Applications Approved'!$B$4:$U$4,'Applications Approved'!$B$62:$U$112))/_xlfn.XLOOKUP('% Approved '!$A97,'Applications Approved'!$A$62:$A$112,_xlfn.XLOOKUP('% Approved '!B$4,'Applications Received'!$B$4:$U$4,'Applications Received'!$B$62:$U$112))</f>
        <v>0.47942284602326835</v>
      </c>
      <c r="C97" s="79" cm="1">
        <f t="array" ref="C97">_xlfn.XLOOKUP('% Approved '!$A97,'Applications Approved'!$A$62:$A$112,_xlfn.XLOOKUP('% Approved '!C$4,'Applications Approved'!$B$4:$U$4,'Applications Approved'!$B$62:$U$112))/_xlfn.XLOOKUP('% Approved '!$A97,'Applications Approved'!$A$62:$A$112,_xlfn.XLOOKUP('% Approved '!C$4,'Applications Received'!$B$4:$U$4,'Applications Received'!$B$62:$U$112))</f>
        <v>0.52169883820803764</v>
      </c>
      <c r="D97" s="79" cm="1">
        <f t="array" ref="D97">_xlfn.XLOOKUP('% Approved '!$A97,'Applications Approved'!$A$62:$A$112,_xlfn.XLOOKUP('% Approved '!D$4,'Applications Approved'!$B$4:$U$4,'Applications Approved'!$B$62:$U$112))/_xlfn.XLOOKUP('% Approved '!$A97,'Applications Approved'!$A$62:$A$112,_xlfn.XLOOKUP('% Approved '!D$4,'Applications Received'!$B$4:$U$4,'Applications Received'!$B$62:$U$112))</f>
        <v>0.50082821787001852</v>
      </c>
      <c r="E97" s="79" cm="1">
        <f t="array" ref="E97">_xlfn.XLOOKUP('% Approved '!$A97,'Applications Approved'!$A$62:$A$112,_xlfn.XLOOKUP('% Approved '!E$4,'Applications Approved'!$B$4:$U$4,'Applications Approved'!$B$62:$U$112))/_xlfn.XLOOKUP('% Approved '!$A97,'Applications Approved'!$A$62:$A$112,_xlfn.XLOOKUP('% Approved '!E$4,'Applications Received'!$B$4:$U$4,'Applications Received'!$B$62:$U$112))</f>
        <v>0.44983388704318938</v>
      </c>
      <c r="F97" s="79" cm="1">
        <f t="array" ref="F97">_xlfn.XLOOKUP('% Approved '!$A97,'Applications Approved'!$A$62:$A$112,_xlfn.XLOOKUP('% Approved '!F$4,'Applications Approved'!$B$4:$U$4,'Applications Approved'!$B$62:$U$112))/_xlfn.XLOOKUP('% Approved '!$A97,'Applications Approved'!$A$62:$A$112,_xlfn.XLOOKUP('% Approved '!F$4,'Applications Received'!$B$4:$U$4,'Applications Received'!$B$62:$U$112))</f>
        <v>0.47841265854577419</v>
      </c>
      <c r="G97" s="79" cm="1">
        <f t="array" ref="G97">_xlfn.XLOOKUP('% Approved '!$A97,'Applications Approved'!$A$62:$A$112,_xlfn.XLOOKUP('% Approved '!G$4,'Applications Approved'!$B$4:$U$4,'Applications Approved'!$B$62:$U$112))/_xlfn.XLOOKUP('% Approved '!$A97,'Applications Approved'!$A$62:$A$112,_xlfn.XLOOKUP('% Approved '!G$4,'Applications Received'!$B$4:$U$4,'Applications Received'!$B$62:$U$112))</f>
        <v>0.40688182845661186</v>
      </c>
      <c r="H97" s="79" cm="1">
        <f t="array" ref="H97">_xlfn.XLOOKUP('% Approved '!$A97,'Applications Approved'!$A$62:$A$112,_xlfn.XLOOKUP('% Approved '!H$4,'Applications Approved'!$B$4:$U$4,'Applications Approved'!$B$62:$U$112))/_xlfn.XLOOKUP('% Approved '!$A97,'Applications Approved'!$A$62:$A$112,_xlfn.XLOOKUP('% Approved '!H$4,'Applications Received'!$B$4:$U$4,'Applications Received'!$B$62:$U$112))</f>
        <v>0.36109672593359804</v>
      </c>
      <c r="I97" s="79" cm="1">
        <f t="array" ref="I97">_xlfn.XLOOKUP('% Approved '!$A97,'Applications Approved'!$A$62:$A$112,_xlfn.XLOOKUP('% Approved '!I$4,'Applications Approved'!$B$4:$U$4,'Applications Approved'!$B$62:$U$112))/_xlfn.XLOOKUP('% Approved '!$A97,'Applications Approved'!$A$62:$A$112,_xlfn.XLOOKUP('% Approved '!I$4,'Applications Received'!$B$4:$U$4,'Applications Received'!$B$62:$U$112))</f>
        <v>0.34845354370147757</v>
      </c>
      <c r="J97" s="79" cm="1">
        <f t="array" ref="J97">_xlfn.XLOOKUP('% Approved '!$A97,'Applications Approved'!$A$62:$A$112,_xlfn.XLOOKUP('% Approved '!J$4,'Applications Approved'!$B$4:$U$4,'Applications Approved'!$B$62:$U$112))/_xlfn.XLOOKUP('% Approved '!$A97,'Applications Approved'!$A$62:$A$112,_xlfn.XLOOKUP('% Approved '!J$4,'Applications Received'!$B$4:$U$4,'Applications Received'!$B$62:$U$112))</f>
        <v>0.31841274728658303</v>
      </c>
      <c r="K97" s="79" cm="1">
        <f t="array" ref="K97">_xlfn.XLOOKUP('% Approved '!$A97,'Applications Approved'!$A$62:$A$112,_xlfn.XLOOKUP('% Approved '!K$4,'Applications Approved'!$B$4:$U$4,'Applications Approved'!$B$62:$U$112))/_xlfn.XLOOKUP('% Approved '!$A97,'Applications Approved'!$A$62:$A$112,_xlfn.XLOOKUP('% Approved '!K$4,'Applications Received'!$B$4:$U$4,'Applications Received'!$B$62:$U$112))</f>
        <v>0.31452095381897949</v>
      </c>
      <c r="L97" s="79" cm="1">
        <f t="array" ref="L97">_xlfn.XLOOKUP('% Approved '!$A97,'Applications Approved'!$A$62:$A$112,_xlfn.XLOOKUP('% Approved '!L$4,'Applications Approved'!$B$4:$U$4,'Applications Approved'!$B$62:$U$112))/_xlfn.XLOOKUP('% Approved '!$A97,'Applications Approved'!$A$62:$A$112,_xlfn.XLOOKUP('% Approved '!L$4,'Applications Received'!$B$4:$U$4,'Applications Received'!$B$62:$U$112))</f>
        <v>0.2922029768525875</v>
      </c>
      <c r="M97" s="79" cm="1">
        <f t="array" ref="M97">_xlfn.XLOOKUP('% Approved '!$A97,'Applications Approved'!$A$62:$A$112,_xlfn.XLOOKUP('% Approved '!M$4,'Applications Approved'!$B$4:$U$4,'Applications Approved'!$B$62:$U$112))/_xlfn.XLOOKUP('% Approved '!$A97,'Applications Approved'!$A$62:$A$112,_xlfn.XLOOKUP('% Approved '!M$4,'Applications Received'!$B$4:$U$4,'Applications Received'!$B$62:$U$112))</f>
        <v>0.30176869900977771</v>
      </c>
      <c r="N97" s="79" cm="1">
        <f t="array" ref="N97">_xlfn.XLOOKUP('% Approved '!$A97,'Applications Approved'!$A$62:$A$112,_xlfn.XLOOKUP('% Approved '!N$4,'Applications Approved'!$B$4:$U$4,'Applications Approved'!$B$62:$U$112))/_xlfn.XLOOKUP('% Approved '!$A97,'Applications Approved'!$A$62:$A$112,_xlfn.XLOOKUP('% Approved '!N$4,'Applications Received'!$B$4:$U$4,'Applications Received'!$B$62:$U$112))</f>
        <v>0.32842355210922713</v>
      </c>
      <c r="O97" s="79" cm="1">
        <f t="array" ref="O97">_xlfn.XLOOKUP('% Approved '!$A97,'Applications Approved'!$A$62:$A$112,_xlfn.XLOOKUP('% Approved '!O$4,'Applications Approved'!$B$4:$U$4,'Applications Approved'!$B$62:$U$112))/_xlfn.XLOOKUP('% Approved '!$A97,'Applications Approved'!$A$62:$A$112,_xlfn.XLOOKUP('% Approved '!O$4,'Applications Received'!$B$4:$U$4,'Applications Received'!$B$62:$U$112))</f>
        <v>0.2844838723569183</v>
      </c>
      <c r="P97" s="79" cm="1">
        <f t="array" ref="P97">_xlfn.XLOOKUP('% Approved '!$A97,'Applications Approved'!$A$62:$A$112,_xlfn.XLOOKUP('% Approved '!P$4,'Applications Approved'!$B$4:$U$4,'Applications Approved'!$B$62:$U$112))/_xlfn.XLOOKUP('% Approved '!$A97,'Applications Approved'!$A$62:$A$112,_xlfn.XLOOKUP('% Approved '!P$4,'Applications Received'!$B$4:$U$4,'Applications Received'!$B$62:$U$112))</f>
        <v>0.29640865055289167</v>
      </c>
      <c r="Q97" s="79" cm="1">
        <f t="array" ref="Q97">_xlfn.XLOOKUP('% Approved '!$A97,'Applications Approved'!$A$62:$A$112,_xlfn.XLOOKUP('% Approved '!Q$4,'Applications Approved'!$B$4:$U$4,'Applications Approved'!$B$62:$U$112))/_xlfn.XLOOKUP('% Approved '!$A97,'Applications Approved'!$A$62:$A$112,_xlfn.XLOOKUP('% Approved '!Q$4,'Applications Received'!$B$4:$U$4,'Applications Received'!$B$62:$U$112))</f>
        <v>0.30080894836712274</v>
      </c>
      <c r="R97" s="79" cm="1">
        <f t="array" ref="R97">_xlfn.XLOOKUP('% Approved '!$A97,'Applications Approved'!$A$62:$A$112,_xlfn.XLOOKUP('% Approved '!R$4,'Applications Approved'!$B$4:$U$4,'Applications Approved'!$B$62:$U$112))/_xlfn.XLOOKUP('% Approved '!$A97,'Applications Approved'!$A$62:$A$112,_xlfn.XLOOKUP('% Approved '!R$4,'Applications Received'!$B$4:$U$4,'Applications Received'!$B$62:$U$112))</f>
        <v>0.33337371290127199</v>
      </c>
      <c r="S97" s="79" cm="1">
        <f t="array" ref="S97">_xlfn.XLOOKUP('% Approved '!$A97,'Applications Approved'!$A$62:$A$112,_xlfn.XLOOKUP('% Approved '!S$4,'Applications Approved'!$B$4:$U$4,'Applications Approved'!$B$62:$U$112))/_xlfn.XLOOKUP('% Approved '!$A97,'Applications Approved'!$A$62:$A$112,_xlfn.XLOOKUP('% Approved '!S$4,'Applications Received'!$B$4:$U$4,'Applications Received'!$B$62:$U$112))</f>
        <v>0.39118154715204767</v>
      </c>
      <c r="T97" s="79" cm="1">
        <f t="array" ref="T97">_xlfn.XLOOKUP('% Approved '!$A97,'Applications Approved'!$A$62:$A$112,_xlfn.XLOOKUP('% Approved '!T$4,'Applications Approved'!$B$4:$U$4,'Applications Approved'!$B$62:$U$112))/_xlfn.XLOOKUP('% Approved '!$A97,'Applications Approved'!$A$62:$A$112,_xlfn.XLOOKUP('% Approved '!T$4,'Applications Received'!$B$4:$U$4,'Applications Received'!$B$62:$U$112))</f>
        <v>0.37514153819353718</v>
      </c>
      <c r="U97" s="79" cm="1">
        <f t="array" ref="U97">_xlfn.XLOOKUP('% Approved '!$A97,'Applications Approved'!$A$62:$A$112,_xlfn.XLOOKUP('% Approved '!U$4,'Applications Approved'!$B$4:$U$4,'Applications Approved'!$B$62:$U$112))/_xlfn.XLOOKUP('% Approved '!$A97,'Applications Approved'!$A$62:$A$112,_xlfn.XLOOKUP('% Approved '!U$4,'Applications Received'!$B$4:$U$4,'Applications Received'!$B$62:$U$112))</f>
        <v>0.20398060214184682</v>
      </c>
      <c r="V97" s="79" t="e" cm="1">
        <f t="array" ref="V97">_xlfn.XLOOKUP('% Approved '!$A97,'Applications Approved'!$A$62:$A$112,_xlfn.XLOOKUP('% Approved '!V$4,'Applications Approved'!$B$4:$V$4,'Applications Approved'!$B$62:$V$112))/_xlfn.XLOOKUP('% Approved '!$A97,'Applications Approved'!$A$62:$A$112,_xlfn.XLOOKUP('% Approved '!V$4,'Applications Received'!$B$4:$W$4,'Applications Received'!$B$62:$V$112))</f>
        <v>#VALUE!</v>
      </c>
      <c r="W97" s="79">
        <f t="shared" si="3"/>
        <v>-0.57452882391018389</v>
      </c>
      <c r="X97" s="81">
        <f t="shared" si="4"/>
        <v>-0.43510813726027314</v>
      </c>
      <c r="Y97" s="81">
        <f t="shared" si="5"/>
        <v>-0.30192154666257109</v>
      </c>
    </row>
    <row r="98" spans="1:25" s="30" customFormat="1">
      <c r="A98" s="32" t="s">
        <v>63</v>
      </c>
      <c r="B98" s="79" cm="1">
        <f t="array" ref="B98">_xlfn.XLOOKUP('% Approved '!$A98,'Applications Approved'!$A$62:$A$112,_xlfn.XLOOKUP('% Approved '!B$4,'Applications Approved'!$B$4:$U$4,'Applications Approved'!$B$62:$U$112))/_xlfn.XLOOKUP('% Approved '!$A98,'Applications Approved'!$A$62:$A$112,_xlfn.XLOOKUP('% Approved '!B$4,'Applications Received'!$B$4:$U$4,'Applications Received'!$B$62:$U$112))</f>
        <v>0.78608575673954584</v>
      </c>
      <c r="C98" s="79" cm="1">
        <f t="array" ref="C98">_xlfn.XLOOKUP('% Approved '!$A98,'Applications Approved'!$A$62:$A$112,_xlfn.XLOOKUP('% Approved '!C$4,'Applications Approved'!$B$4:$U$4,'Applications Approved'!$B$62:$U$112))/_xlfn.XLOOKUP('% Approved '!$A98,'Applications Approved'!$A$62:$A$112,_xlfn.XLOOKUP('% Approved '!C$4,'Applications Received'!$B$4:$U$4,'Applications Received'!$B$62:$U$112))</f>
        <v>0.77044330421115892</v>
      </c>
      <c r="D98" s="79" cm="1">
        <f t="array" ref="D98">_xlfn.XLOOKUP('% Approved '!$A98,'Applications Approved'!$A$62:$A$112,_xlfn.XLOOKUP('% Approved '!D$4,'Applications Approved'!$B$4:$U$4,'Applications Approved'!$B$62:$U$112))/_xlfn.XLOOKUP('% Approved '!$A98,'Applications Approved'!$A$62:$A$112,_xlfn.XLOOKUP('% Approved '!D$4,'Applications Received'!$B$4:$U$4,'Applications Received'!$B$62:$U$112))</f>
        <v>0.79279977168018922</v>
      </c>
      <c r="E98" s="79" cm="1">
        <f t="array" ref="E98">_xlfn.XLOOKUP('% Approved '!$A98,'Applications Approved'!$A$62:$A$112,_xlfn.XLOOKUP('% Approved '!E$4,'Applications Approved'!$B$4:$U$4,'Applications Approved'!$B$62:$U$112))/_xlfn.XLOOKUP('% Approved '!$A98,'Applications Approved'!$A$62:$A$112,_xlfn.XLOOKUP('% Approved '!E$4,'Applications Received'!$B$4:$U$4,'Applications Received'!$B$62:$U$112))</f>
        <v>0.81447261151442207</v>
      </c>
      <c r="F98" s="79" cm="1">
        <f t="array" ref="F98">_xlfn.XLOOKUP('% Approved '!$A98,'Applications Approved'!$A$62:$A$112,_xlfn.XLOOKUP('% Approved '!F$4,'Applications Approved'!$B$4:$U$4,'Applications Approved'!$B$62:$U$112))/_xlfn.XLOOKUP('% Approved '!$A98,'Applications Approved'!$A$62:$A$112,_xlfn.XLOOKUP('% Approved '!F$4,'Applications Received'!$B$4:$U$4,'Applications Received'!$B$62:$U$112))</f>
        <v>0.83186648412543185</v>
      </c>
      <c r="G98" s="79" cm="1">
        <f t="array" ref="G98">_xlfn.XLOOKUP('% Approved '!$A98,'Applications Approved'!$A$62:$A$112,_xlfn.XLOOKUP('% Approved '!G$4,'Applications Approved'!$B$4:$U$4,'Applications Approved'!$B$62:$U$112))/_xlfn.XLOOKUP('% Approved '!$A98,'Applications Approved'!$A$62:$A$112,_xlfn.XLOOKUP('% Approved '!G$4,'Applications Received'!$B$4:$U$4,'Applications Received'!$B$62:$U$112))</f>
        <v>0.878284112393246</v>
      </c>
      <c r="H98" s="79" cm="1">
        <f t="array" ref="H98">_xlfn.XLOOKUP('% Approved '!$A98,'Applications Approved'!$A$62:$A$112,_xlfn.XLOOKUP('% Approved '!H$4,'Applications Approved'!$B$4:$U$4,'Applications Approved'!$B$62:$U$112))/_xlfn.XLOOKUP('% Approved '!$A98,'Applications Approved'!$A$62:$A$112,_xlfn.XLOOKUP('% Approved '!H$4,'Applications Received'!$B$4:$U$4,'Applications Received'!$B$62:$U$112))</f>
        <v>0.87973997833152762</v>
      </c>
      <c r="I98" s="79" cm="1">
        <f t="array" ref="I98">_xlfn.XLOOKUP('% Approved '!$A98,'Applications Approved'!$A$62:$A$112,_xlfn.XLOOKUP('% Approved '!I$4,'Applications Approved'!$B$4:$U$4,'Applications Approved'!$B$62:$U$112))/_xlfn.XLOOKUP('% Approved '!$A98,'Applications Approved'!$A$62:$A$112,_xlfn.XLOOKUP('% Approved '!I$4,'Applications Received'!$B$4:$U$4,'Applications Received'!$B$62:$U$112))</f>
        <v>0.89072866142610252</v>
      </c>
      <c r="J98" s="79" cm="1">
        <f t="array" ref="J98">_xlfn.XLOOKUP('% Approved '!$A98,'Applications Approved'!$A$62:$A$112,_xlfn.XLOOKUP('% Approved '!J$4,'Applications Approved'!$B$4:$U$4,'Applications Approved'!$B$62:$U$112))/_xlfn.XLOOKUP('% Approved '!$A98,'Applications Approved'!$A$62:$A$112,_xlfn.XLOOKUP('% Approved '!J$4,'Applications Received'!$B$4:$U$4,'Applications Received'!$B$62:$U$112))</f>
        <v>0.90550052949604432</v>
      </c>
      <c r="K98" s="79" cm="1">
        <f t="array" ref="K98">_xlfn.XLOOKUP('% Approved '!$A98,'Applications Approved'!$A$62:$A$112,_xlfn.XLOOKUP('% Approved '!K$4,'Applications Approved'!$B$4:$U$4,'Applications Approved'!$B$62:$U$112))/_xlfn.XLOOKUP('% Approved '!$A98,'Applications Approved'!$A$62:$A$112,_xlfn.XLOOKUP('% Approved '!K$4,'Applications Received'!$B$4:$U$4,'Applications Received'!$B$62:$U$112))</f>
        <v>0.90875849360819994</v>
      </c>
      <c r="L98" s="79" cm="1">
        <f t="array" ref="L98">_xlfn.XLOOKUP('% Approved '!$A98,'Applications Approved'!$A$62:$A$112,_xlfn.XLOOKUP('% Approved '!L$4,'Applications Approved'!$B$4:$U$4,'Applications Approved'!$B$62:$U$112))/_xlfn.XLOOKUP('% Approved '!$A98,'Applications Approved'!$A$62:$A$112,_xlfn.XLOOKUP('% Approved '!L$4,'Applications Received'!$B$4:$U$4,'Applications Received'!$B$62:$U$112))</f>
        <v>0.90590107190710134</v>
      </c>
      <c r="M98" s="79" cm="1">
        <f t="array" ref="M98">_xlfn.XLOOKUP('% Approved '!$A98,'Applications Approved'!$A$62:$A$112,_xlfn.XLOOKUP('% Approved '!M$4,'Applications Approved'!$B$4:$U$4,'Applications Approved'!$B$62:$U$112))/_xlfn.XLOOKUP('% Approved '!$A98,'Applications Approved'!$A$62:$A$112,_xlfn.XLOOKUP('% Approved '!M$4,'Applications Received'!$B$4:$U$4,'Applications Received'!$B$62:$U$112))</f>
        <v>0.61327054902604372</v>
      </c>
      <c r="N98" s="79" cm="1">
        <f t="array" ref="N98">_xlfn.XLOOKUP('% Approved '!$A98,'Applications Approved'!$A$62:$A$112,_xlfn.XLOOKUP('% Approved '!N$4,'Applications Approved'!$B$4:$U$4,'Applications Approved'!$B$62:$U$112))/_xlfn.XLOOKUP('% Approved '!$A98,'Applications Approved'!$A$62:$A$112,_xlfn.XLOOKUP('% Approved '!N$4,'Applications Received'!$B$4:$U$4,'Applications Received'!$B$62:$U$112))</f>
        <v>0.99858183774267695</v>
      </c>
      <c r="O98" s="79" cm="1">
        <f t="array" ref="O98">_xlfn.XLOOKUP('% Approved '!$A98,'Applications Approved'!$A$62:$A$112,_xlfn.XLOOKUP('% Approved '!O$4,'Applications Approved'!$B$4:$U$4,'Applications Approved'!$B$62:$U$112))/_xlfn.XLOOKUP('% Approved '!$A98,'Applications Approved'!$A$62:$A$112,_xlfn.XLOOKUP('% Approved '!O$4,'Applications Received'!$B$4:$U$4,'Applications Received'!$B$62:$U$112))</f>
        <v>0.99774134506795453</v>
      </c>
      <c r="P98" s="79" cm="1">
        <f t="array" ref="P98">_xlfn.XLOOKUP('% Approved '!$A98,'Applications Approved'!$A$62:$A$112,_xlfn.XLOOKUP('% Approved '!P$4,'Applications Approved'!$B$4:$U$4,'Applications Approved'!$B$62:$U$112))/_xlfn.XLOOKUP('% Approved '!$A98,'Applications Approved'!$A$62:$A$112,_xlfn.XLOOKUP('% Approved '!P$4,'Applications Received'!$B$4:$U$4,'Applications Received'!$B$62:$U$112))</f>
        <v>0.81942429114867255</v>
      </c>
      <c r="Q98" s="79" cm="1">
        <f t="array" ref="Q98">_xlfn.XLOOKUP('% Approved '!$A98,'Applications Approved'!$A$62:$A$112,_xlfn.XLOOKUP('% Approved '!Q$4,'Applications Approved'!$B$4:$U$4,'Applications Approved'!$B$62:$U$112))/_xlfn.XLOOKUP('% Approved '!$A98,'Applications Approved'!$A$62:$A$112,_xlfn.XLOOKUP('% Approved '!Q$4,'Applications Received'!$B$4:$U$4,'Applications Received'!$B$62:$U$112))</f>
        <v>0.83883213419724145</v>
      </c>
      <c r="R98" s="79" cm="1">
        <f t="array" ref="R98">_xlfn.XLOOKUP('% Approved '!$A98,'Applications Approved'!$A$62:$A$112,_xlfn.XLOOKUP('% Approved '!R$4,'Applications Approved'!$B$4:$U$4,'Applications Approved'!$B$62:$U$112))/_xlfn.XLOOKUP('% Approved '!$A98,'Applications Approved'!$A$62:$A$112,_xlfn.XLOOKUP('% Approved '!R$4,'Applications Received'!$B$4:$U$4,'Applications Received'!$B$62:$U$112))</f>
        <v>0.89312596580429682</v>
      </c>
      <c r="S98" s="79" cm="1">
        <f t="array" ref="S98">_xlfn.XLOOKUP('% Approved '!$A98,'Applications Approved'!$A$62:$A$112,_xlfn.XLOOKUP('% Approved '!S$4,'Applications Approved'!$B$4:$U$4,'Applications Approved'!$B$62:$U$112))/_xlfn.XLOOKUP('% Approved '!$A98,'Applications Approved'!$A$62:$A$112,_xlfn.XLOOKUP('% Approved '!S$4,'Applications Received'!$B$4:$U$4,'Applications Received'!$B$62:$U$112))</f>
        <v>0.90048059716754425</v>
      </c>
      <c r="T98" s="79" cm="1">
        <f t="array" ref="T98">_xlfn.XLOOKUP('% Approved '!$A98,'Applications Approved'!$A$62:$A$112,_xlfn.XLOOKUP('% Approved '!T$4,'Applications Approved'!$B$4:$U$4,'Applications Approved'!$B$62:$U$112))/_xlfn.XLOOKUP('% Approved '!$A98,'Applications Approved'!$A$62:$A$112,_xlfn.XLOOKUP('% Approved '!T$4,'Applications Received'!$B$4:$U$4,'Applications Received'!$B$62:$U$112))</f>
        <v>0.90938422837143174</v>
      </c>
      <c r="U98" s="79" cm="1">
        <f t="array" ref="U98">_xlfn.XLOOKUP('% Approved '!$A98,'Applications Approved'!$A$62:$A$112,_xlfn.XLOOKUP('% Approved '!U$4,'Applications Approved'!$B$4:$U$4,'Applications Approved'!$B$62:$U$112))/_xlfn.XLOOKUP('% Approved '!$A98,'Applications Approved'!$A$62:$A$112,_xlfn.XLOOKUP('% Approved '!U$4,'Applications Received'!$B$4:$U$4,'Applications Received'!$B$62:$U$112))</f>
        <v>0.92838506522717046</v>
      </c>
      <c r="V98" s="79" t="e" cm="1">
        <f t="array" ref="V98">_xlfn.XLOOKUP('% Approved '!$A98,'Applications Approved'!$A$62:$A$112,_xlfn.XLOOKUP('% Approved '!V$4,'Applications Approved'!$B$4:$V$4,'Applications Approved'!$B$62:$V$112))/_xlfn.XLOOKUP('% Approved '!$A98,'Applications Approved'!$A$62:$A$112,_xlfn.XLOOKUP('% Approved '!V$4,'Applications Received'!$B$4:$W$4,'Applications Received'!$B$62:$V$112))</f>
        <v>#VALUE!</v>
      </c>
      <c r="W98" s="79">
        <f t="shared" si="3"/>
        <v>0.18102262668877325</v>
      </c>
      <c r="X98" s="81">
        <f t="shared" si="4"/>
        <v>5.5294846311180229E-2</v>
      </c>
      <c r="Y98" s="81">
        <f t="shared" si="5"/>
        <v>2.481947976144443E-2</v>
      </c>
    </row>
    <row r="99" spans="1:25" s="30" customFormat="1">
      <c r="A99" s="32" t="s">
        <v>65</v>
      </c>
      <c r="B99" s="79" cm="1">
        <f t="array" ref="B99">_xlfn.XLOOKUP('% Approved '!$A99,'Applications Approved'!$A$62:$A$112,_xlfn.XLOOKUP('% Approved '!B$4,'Applications Approved'!$B$4:$U$4,'Applications Approved'!$B$62:$U$112))/_xlfn.XLOOKUP('% Approved '!$A99,'Applications Approved'!$A$62:$A$112,_xlfn.XLOOKUP('% Approved '!B$4,'Applications Received'!$B$4:$U$4,'Applications Received'!$B$62:$U$112))</f>
        <v>0.69829418974012647</v>
      </c>
      <c r="C99" s="79" cm="1">
        <f t="array" ref="C99">_xlfn.XLOOKUP('% Approved '!$A99,'Applications Approved'!$A$62:$A$112,_xlfn.XLOOKUP('% Approved '!C$4,'Applications Approved'!$B$4:$U$4,'Applications Approved'!$B$62:$U$112))/_xlfn.XLOOKUP('% Approved '!$A99,'Applications Approved'!$A$62:$A$112,_xlfn.XLOOKUP('% Approved '!C$4,'Applications Received'!$B$4:$U$4,'Applications Received'!$B$62:$U$112))</f>
        <v>0.68810754525218387</v>
      </c>
      <c r="D99" s="79" cm="1">
        <f t="array" ref="D99">_xlfn.XLOOKUP('% Approved '!$A99,'Applications Approved'!$A$62:$A$112,_xlfn.XLOOKUP('% Approved '!D$4,'Applications Approved'!$B$4:$U$4,'Applications Approved'!$B$62:$U$112))/_xlfn.XLOOKUP('% Approved '!$A99,'Applications Approved'!$A$62:$A$112,_xlfn.XLOOKUP('% Approved '!D$4,'Applications Received'!$B$4:$U$4,'Applications Received'!$B$62:$U$112))</f>
        <v>0.67130039405880571</v>
      </c>
      <c r="E99" s="79" cm="1">
        <f t="array" ref="E99">_xlfn.XLOOKUP('% Approved '!$A99,'Applications Approved'!$A$62:$A$112,_xlfn.XLOOKUP('% Approved '!E$4,'Applications Approved'!$B$4:$U$4,'Applications Approved'!$B$62:$U$112))/_xlfn.XLOOKUP('% Approved '!$A99,'Applications Approved'!$A$62:$A$112,_xlfn.XLOOKUP('% Approved '!E$4,'Applications Received'!$B$4:$U$4,'Applications Received'!$B$62:$U$112))</f>
        <v>0.66179570630915774</v>
      </c>
      <c r="F99" s="79" cm="1">
        <f t="array" ref="F99">_xlfn.XLOOKUP('% Approved '!$A99,'Applications Approved'!$A$62:$A$112,_xlfn.XLOOKUP('% Approved '!F$4,'Applications Approved'!$B$4:$U$4,'Applications Approved'!$B$62:$U$112))/_xlfn.XLOOKUP('% Approved '!$A99,'Applications Approved'!$A$62:$A$112,_xlfn.XLOOKUP('% Approved '!F$4,'Applications Received'!$B$4:$U$4,'Applications Received'!$B$62:$U$112))</f>
        <v>0.63636141535177071</v>
      </c>
      <c r="G99" s="79" cm="1">
        <f t="array" ref="G99">_xlfn.XLOOKUP('% Approved '!$A99,'Applications Approved'!$A$62:$A$112,_xlfn.XLOOKUP('% Approved '!G$4,'Applications Approved'!$B$4:$U$4,'Applications Approved'!$B$62:$U$112))/_xlfn.XLOOKUP('% Approved '!$A99,'Applications Approved'!$A$62:$A$112,_xlfn.XLOOKUP('% Approved '!G$4,'Applications Received'!$B$4:$U$4,'Applications Received'!$B$62:$U$112))</f>
        <v>0.66515068369579111</v>
      </c>
      <c r="H99" s="79" cm="1">
        <f t="array" ref="H99">_xlfn.XLOOKUP('% Approved '!$A99,'Applications Approved'!$A$62:$A$112,_xlfn.XLOOKUP('% Approved '!H$4,'Applications Approved'!$B$4:$U$4,'Applications Approved'!$B$62:$U$112))/_xlfn.XLOOKUP('% Approved '!$A99,'Applications Approved'!$A$62:$A$112,_xlfn.XLOOKUP('% Approved '!H$4,'Applications Received'!$B$4:$U$4,'Applications Received'!$B$62:$U$112))</f>
        <v>0.59065055507332453</v>
      </c>
      <c r="I99" s="79" cm="1">
        <f t="array" ref="I99">_xlfn.XLOOKUP('% Approved '!$A99,'Applications Approved'!$A$62:$A$112,_xlfn.XLOOKUP('% Approved '!I$4,'Applications Approved'!$B$4:$U$4,'Applications Approved'!$B$62:$U$112))/_xlfn.XLOOKUP('% Approved '!$A99,'Applications Approved'!$A$62:$A$112,_xlfn.XLOOKUP('% Approved '!I$4,'Applications Received'!$B$4:$U$4,'Applications Received'!$B$62:$U$112))</f>
        <v>0.5532861262344545</v>
      </c>
      <c r="J99" s="79" cm="1">
        <f t="array" ref="J99">_xlfn.XLOOKUP('% Approved '!$A99,'Applications Approved'!$A$62:$A$112,_xlfn.XLOOKUP('% Approved '!J$4,'Applications Approved'!$B$4:$U$4,'Applications Approved'!$B$62:$U$112))/_xlfn.XLOOKUP('% Approved '!$A99,'Applications Approved'!$A$62:$A$112,_xlfn.XLOOKUP('% Approved '!J$4,'Applications Received'!$B$4:$U$4,'Applications Received'!$B$62:$U$112))</f>
        <v>0.53553668968360302</v>
      </c>
      <c r="K99" s="79" cm="1">
        <f t="array" ref="K99">_xlfn.XLOOKUP('% Approved '!$A99,'Applications Approved'!$A$62:$A$112,_xlfn.XLOOKUP('% Approved '!K$4,'Applications Approved'!$B$4:$U$4,'Applications Approved'!$B$62:$U$112))/_xlfn.XLOOKUP('% Approved '!$A99,'Applications Approved'!$A$62:$A$112,_xlfn.XLOOKUP('% Approved '!K$4,'Applications Received'!$B$4:$U$4,'Applications Received'!$B$62:$U$112))</f>
        <v>0.53567595728054185</v>
      </c>
      <c r="L99" s="79" cm="1">
        <f t="array" ref="L99">_xlfn.XLOOKUP('% Approved '!$A99,'Applications Approved'!$A$62:$A$112,_xlfn.XLOOKUP('% Approved '!L$4,'Applications Approved'!$B$4:$U$4,'Applications Approved'!$B$62:$U$112))/_xlfn.XLOOKUP('% Approved '!$A99,'Applications Approved'!$A$62:$A$112,_xlfn.XLOOKUP('% Approved '!L$4,'Applications Received'!$B$4:$U$4,'Applications Received'!$B$62:$U$112))</f>
        <v>0.85977115011941041</v>
      </c>
      <c r="M99" s="79" cm="1">
        <f t="array" ref="M99">_xlfn.XLOOKUP('% Approved '!$A99,'Applications Approved'!$A$62:$A$112,_xlfn.XLOOKUP('% Approved '!M$4,'Applications Approved'!$B$4:$U$4,'Applications Approved'!$B$62:$U$112))/_xlfn.XLOOKUP('% Approved '!$A99,'Applications Approved'!$A$62:$A$112,_xlfn.XLOOKUP('% Approved '!M$4,'Applications Received'!$B$4:$U$4,'Applications Received'!$B$62:$U$112))</f>
        <v>0.92126060648826003</v>
      </c>
      <c r="N99" s="79" cm="1">
        <f t="array" ref="N99">_xlfn.XLOOKUP('% Approved '!$A99,'Applications Approved'!$A$62:$A$112,_xlfn.XLOOKUP('% Approved '!N$4,'Applications Approved'!$B$4:$U$4,'Applications Approved'!$B$62:$U$112))/_xlfn.XLOOKUP('% Approved '!$A99,'Applications Approved'!$A$62:$A$112,_xlfn.XLOOKUP('% Approved '!N$4,'Applications Received'!$B$4:$U$4,'Applications Received'!$B$62:$U$112))</f>
        <v>0.89890901527756772</v>
      </c>
      <c r="O99" s="79" cm="1">
        <f t="array" ref="O99">_xlfn.XLOOKUP('% Approved '!$A99,'Applications Approved'!$A$62:$A$112,_xlfn.XLOOKUP('% Approved '!O$4,'Applications Approved'!$B$4:$U$4,'Applications Approved'!$B$62:$U$112))/_xlfn.XLOOKUP('% Approved '!$A99,'Applications Approved'!$A$62:$A$112,_xlfn.XLOOKUP('% Approved '!O$4,'Applications Received'!$B$4:$U$4,'Applications Received'!$B$62:$U$112))</f>
        <v>0.78230999569366966</v>
      </c>
      <c r="P99" s="79" cm="1">
        <f t="array" ref="P99">_xlfn.XLOOKUP('% Approved '!$A99,'Applications Approved'!$A$62:$A$112,_xlfn.XLOOKUP('% Approved '!P$4,'Applications Approved'!$B$4:$U$4,'Applications Approved'!$B$62:$U$112))/_xlfn.XLOOKUP('% Approved '!$A99,'Applications Approved'!$A$62:$A$112,_xlfn.XLOOKUP('% Approved '!P$4,'Applications Received'!$B$4:$U$4,'Applications Received'!$B$62:$U$112))</f>
        <v>0.77528655241468836</v>
      </c>
      <c r="Q99" s="79" cm="1">
        <f t="array" ref="Q99">_xlfn.XLOOKUP('% Approved '!$A99,'Applications Approved'!$A$62:$A$112,_xlfn.XLOOKUP('% Approved '!Q$4,'Applications Approved'!$B$4:$U$4,'Applications Approved'!$B$62:$U$112))/_xlfn.XLOOKUP('% Approved '!$A99,'Applications Approved'!$A$62:$A$112,_xlfn.XLOOKUP('% Approved '!Q$4,'Applications Received'!$B$4:$U$4,'Applications Received'!$B$62:$U$112))</f>
        <v>0.7799178998467613</v>
      </c>
      <c r="R99" s="79" cm="1">
        <f t="array" ref="R99">_xlfn.XLOOKUP('% Approved '!$A99,'Applications Approved'!$A$62:$A$112,_xlfn.XLOOKUP('% Approved '!R$4,'Applications Approved'!$B$4:$U$4,'Applications Approved'!$B$62:$U$112))/_xlfn.XLOOKUP('% Approved '!$A99,'Applications Approved'!$A$62:$A$112,_xlfn.XLOOKUP('% Approved '!R$4,'Applications Received'!$B$4:$U$4,'Applications Received'!$B$62:$U$112))</f>
        <v>0.75788579276951362</v>
      </c>
      <c r="S99" s="79" cm="1">
        <f t="array" ref="S99">_xlfn.XLOOKUP('% Approved '!$A99,'Applications Approved'!$A$62:$A$112,_xlfn.XLOOKUP('% Approved '!S$4,'Applications Approved'!$B$4:$U$4,'Applications Approved'!$B$62:$U$112))/_xlfn.XLOOKUP('% Approved '!$A99,'Applications Approved'!$A$62:$A$112,_xlfn.XLOOKUP('% Approved '!S$4,'Applications Received'!$B$4:$U$4,'Applications Received'!$B$62:$U$112))</f>
        <v>0.74073987548038178</v>
      </c>
      <c r="T99" s="79" cm="1">
        <f t="array" ref="T99">_xlfn.XLOOKUP('% Approved '!$A99,'Applications Approved'!$A$62:$A$112,_xlfn.XLOOKUP('% Approved '!T$4,'Applications Approved'!$B$4:$U$4,'Applications Approved'!$B$62:$U$112))/_xlfn.XLOOKUP('% Approved '!$A99,'Applications Approved'!$A$62:$A$112,_xlfn.XLOOKUP('% Approved '!T$4,'Applications Received'!$B$4:$U$4,'Applications Received'!$B$62:$U$112))</f>
        <v>0.72281526185847356</v>
      </c>
      <c r="U99" s="79" cm="1">
        <f t="array" ref="U99">_xlfn.XLOOKUP('% Approved '!$A99,'Applications Approved'!$A$62:$A$112,_xlfn.XLOOKUP('% Approved '!U$4,'Applications Approved'!$B$4:$U$4,'Applications Approved'!$B$62:$U$112))/_xlfn.XLOOKUP('% Approved '!$A99,'Applications Approved'!$A$62:$A$112,_xlfn.XLOOKUP('% Approved '!U$4,'Applications Received'!$B$4:$U$4,'Applications Received'!$B$62:$U$112))</f>
        <v>0.72460502460502452</v>
      </c>
      <c r="V99" s="79" t="e" cm="1">
        <f t="array" ref="V99">_xlfn.XLOOKUP('% Approved '!$A99,'Applications Approved'!$A$62:$A$112,_xlfn.XLOOKUP('% Approved '!V$4,'Applications Approved'!$B$4:$V$4,'Applications Approved'!$B$62:$V$112))/_xlfn.XLOOKUP('% Approved '!$A99,'Applications Approved'!$A$62:$A$112,_xlfn.XLOOKUP('% Approved '!V$4,'Applications Received'!$B$4:$W$4,'Applications Received'!$B$62:$V$112))</f>
        <v>#VALUE!</v>
      </c>
      <c r="W99" s="79">
        <f t="shared" si="3"/>
        <v>3.7678725172680803E-2</v>
      </c>
      <c r="X99" s="81">
        <f t="shared" si="4"/>
        <v>0.22679140547843996</v>
      </c>
      <c r="Y99" s="81">
        <f t="shared" si="5"/>
        <v>-0.15721174814439071</v>
      </c>
    </row>
    <row r="100" spans="1:25" s="30" customFormat="1">
      <c r="A100" s="32" t="s">
        <v>67</v>
      </c>
      <c r="B100" s="79" cm="1">
        <f t="array" ref="B100">_xlfn.XLOOKUP('% Approved '!$A100,'Applications Approved'!$A$62:$A$112,_xlfn.XLOOKUP('% Approved '!B$4,'Applications Approved'!$B$4:$U$4,'Applications Approved'!$B$62:$U$112))/_xlfn.XLOOKUP('% Approved '!$A100,'Applications Approved'!$A$62:$A$112,_xlfn.XLOOKUP('% Approved '!B$4,'Applications Received'!$B$4:$U$4,'Applications Received'!$B$62:$U$112))</f>
        <v>0.47718631178707227</v>
      </c>
      <c r="C100" s="79" cm="1">
        <f t="array" ref="C100">_xlfn.XLOOKUP('% Approved '!$A100,'Applications Approved'!$A$62:$A$112,_xlfn.XLOOKUP('% Approved '!C$4,'Applications Approved'!$B$4:$U$4,'Applications Approved'!$B$62:$U$112))/_xlfn.XLOOKUP('% Approved '!$A100,'Applications Approved'!$A$62:$A$112,_xlfn.XLOOKUP('% Approved '!C$4,'Applications Received'!$B$4:$U$4,'Applications Received'!$B$62:$U$112))</f>
        <v>0.45734426701194075</v>
      </c>
      <c r="D100" s="79" cm="1">
        <f t="array" ref="D100">_xlfn.XLOOKUP('% Approved '!$A100,'Applications Approved'!$A$62:$A$112,_xlfn.XLOOKUP('% Approved '!D$4,'Applications Approved'!$B$4:$U$4,'Applications Approved'!$B$62:$U$112))/_xlfn.XLOOKUP('% Approved '!$A100,'Applications Approved'!$A$62:$A$112,_xlfn.XLOOKUP('% Approved '!D$4,'Applications Received'!$B$4:$U$4,'Applications Received'!$B$62:$U$112))</f>
        <v>0.42733679032043609</v>
      </c>
      <c r="E100" s="79" cm="1">
        <f t="array" ref="E100">_xlfn.XLOOKUP('% Approved '!$A100,'Applications Approved'!$A$62:$A$112,_xlfn.XLOOKUP('% Approved '!E$4,'Applications Approved'!$B$4:$U$4,'Applications Approved'!$B$62:$U$112))/_xlfn.XLOOKUP('% Approved '!$A100,'Applications Approved'!$A$62:$A$112,_xlfn.XLOOKUP('% Approved '!E$4,'Applications Received'!$B$4:$U$4,'Applications Received'!$B$62:$U$112))</f>
        <v>0.42252953813104194</v>
      </c>
      <c r="F100" s="79" cm="1">
        <f t="array" ref="F100">_xlfn.XLOOKUP('% Approved '!$A100,'Applications Approved'!$A$62:$A$112,_xlfn.XLOOKUP('% Approved '!F$4,'Applications Approved'!$B$4:$U$4,'Applications Approved'!$B$62:$U$112))/_xlfn.XLOOKUP('% Approved '!$A100,'Applications Approved'!$A$62:$A$112,_xlfn.XLOOKUP('% Approved '!F$4,'Applications Received'!$B$4:$U$4,'Applications Received'!$B$62:$U$112))</f>
        <v>0.3850800786737848</v>
      </c>
      <c r="G100" s="79" cm="1">
        <f t="array" ref="G100">_xlfn.XLOOKUP('% Approved '!$A100,'Applications Approved'!$A$62:$A$112,_xlfn.XLOOKUP('% Approved '!G$4,'Applications Approved'!$B$4:$U$4,'Applications Approved'!$B$62:$U$112))/_xlfn.XLOOKUP('% Approved '!$A100,'Applications Approved'!$A$62:$A$112,_xlfn.XLOOKUP('% Approved '!G$4,'Applications Received'!$B$4:$U$4,'Applications Received'!$B$62:$U$112))</f>
        <v>0.35585838718741225</v>
      </c>
      <c r="H100" s="79" cm="1">
        <f t="array" ref="H100">_xlfn.XLOOKUP('% Approved '!$A100,'Applications Approved'!$A$62:$A$112,_xlfn.XLOOKUP('% Approved '!H$4,'Applications Approved'!$B$4:$U$4,'Applications Approved'!$B$62:$U$112))/_xlfn.XLOOKUP('% Approved '!$A100,'Applications Approved'!$A$62:$A$112,_xlfn.XLOOKUP('% Approved '!H$4,'Applications Received'!$B$4:$U$4,'Applications Received'!$B$62:$U$112))</f>
        <v>0.2948640483383686</v>
      </c>
      <c r="I100" s="79" cm="1">
        <f t="array" ref="I100">_xlfn.XLOOKUP('% Approved '!$A100,'Applications Approved'!$A$62:$A$112,_xlfn.XLOOKUP('% Approved '!I$4,'Applications Approved'!$B$4:$U$4,'Applications Approved'!$B$62:$U$112))/_xlfn.XLOOKUP('% Approved '!$A100,'Applications Approved'!$A$62:$A$112,_xlfn.XLOOKUP('% Approved '!I$4,'Applications Received'!$B$4:$U$4,'Applications Received'!$B$62:$U$112))</f>
        <v>0.23690153568202349</v>
      </c>
      <c r="J100" s="79" cm="1">
        <f t="array" ref="J100">_xlfn.XLOOKUP('% Approved '!$A100,'Applications Approved'!$A$62:$A$112,_xlfn.XLOOKUP('% Approved '!J$4,'Applications Approved'!$B$4:$U$4,'Applications Approved'!$B$62:$U$112))/_xlfn.XLOOKUP('% Approved '!$A100,'Applications Approved'!$A$62:$A$112,_xlfn.XLOOKUP('% Approved '!J$4,'Applications Received'!$B$4:$U$4,'Applications Received'!$B$62:$U$112))</f>
        <v>0.24752798000651963</v>
      </c>
      <c r="K100" s="79" cm="1">
        <f t="array" ref="K100">_xlfn.XLOOKUP('% Approved '!$A100,'Applications Approved'!$A$62:$A$112,_xlfn.XLOOKUP('% Approved '!K$4,'Applications Approved'!$B$4:$U$4,'Applications Approved'!$B$62:$U$112))/_xlfn.XLOOKUP('% Approved '!$A100,'Applications Approved'!$A$62:$A$112,_xlfn.XLOOKUP('% Approved '!K$4,'Applications Received'!$B$4:$U$4,'Applications Received'!$B$62:$U$112))</f>
        <v>0.22064956400859348</v>
      </c>
      <c r="L100" s="79" cm="1">
        <f t="array" ref="L100">_xlfn.XLOOKUP('% Approved '!$A100,'Applications Approved'!$A$62:$A$112,_xlfn.XLOOKUP('% Approved '!L$4,'Applications Approved'!$B$4:$U$4,'Applications Approved'!$B$62:$U$112))/_xlfn.XLOOKUP('% Approved '!$A100,'Applications Approved'!$A$62:$A$112,_xlfn.XLOOKUP('% Approved '!L$4,'Applications Received'!$B$4:$U$4,'Applications Received'!$B$62:$U$112))</f>
        <v>0.29876144318793751</v>
      </c>
      <c r="M100" s="79" cm="1">
        <f t="array" ref="M100">_xlfn.XLOOKUP('% Approved '!$A100,'Applications Approved'!$A$62:$A$112,_xlfn.XLOOKUP('% Approved '!M$4,'Applications Approved'!$B$4:$U$4,'Applications Approved'!$B$62:$U$112))/_xlfn.XLOOKUP('% Approved '!$A100,'Applications Approved'!$A$62:$A$112,_xlfn.XLOOKUP('% Approved '!M$4,'Applications Received'!$B$4:$U$4,'Applications Received'!$B$62:$U$112))</f>
        <v>0.29052159282108808</v>
      </c>
      <c r="N100" s="79" cm="1">
        <f t="array" ref="N100">_xlfn.XLOOKUP('% Approved '!$A100,'Applications Approved'!$A$62:$A$112,_xlfn.XLOOKUP('% Approved '!N$4,'Applications Approved'!$B$4:$U$4,'Applications Approved'!$B$62:$U$112))/_xlfn.XLOOKUP('% Approved '!$A100,'Applications Approved'!$A$62:$A$112,_xlfn.XLOOKUP('% Approved '!N$4,'Applications Received'!$B$4:$U$4,'Applications Received'!$B$62:$U$112))</f>
        <v>0.27573033707865169</v>
      </c>
      <c r="O100" s="79" cm="1">
        <f t="array" ref="O100">_xlfn.XLOOKUP('% Approved '!$A100,'Applications Approved'!$A$62:$A$112,_xlfn.XLOOKUP('% Approved '!O$4,'Applications Approved'!$B$4:$U$4,'Applications Approved'!$B$62:$U$112))/_xlfn.XLOOKUP('% Approved '!$A100,'Applications Approved'!$A$62:$A$112,_xlfn.XLOOKUP('% Approved '!O$4,'Applications Received'!$B$4:$U$4,'Applications Received'!$B$62:$U$112))</f>
        <v>0.32886871817578039</v>
      </c>
      <c r="P100" s="79" cm="1">
        <f t="array" ref="P100">_xlfn.XLOOKUP('% Approved '!$A100,'Applications Approved'!$A$62:$A$112,_xlfn.XLOOKUP('% Approved '!P$4,'Applications Approved'!$B$4:$U$4,'Applications Approved'!$B$62:$U$112))/_xlfn.XLOOKUP('% Approved '!$A100,'Applications Approved'!$A$62:$A$112,_xlfn.XLOOKUP('% Approved '!P$4,'Applications Received'!$B$4:$U$4,'Applications Received'!$B$62:$U$112))</f>
        <v>0.33278145695364236</v>
      </c>
      <c r="Q100" s="79" cm="1">
        <f t="array" ref="Q100">_xlfn.XLOOKUP('% Approved '!$A100,'Applications Approved'!$A$62:$A$112,_xlfn.XLOOKUP('% Approved '!Q$4,'Applications Approved'!$B$4:$U$4,'Applications Approved'!$B$62:$U$112))/_xlfn.XLOOKUP('% Approved '!$A100,'Applications Approved'!$A$62:$A$112,_xlfn.XLOOKUP('% Approved '!Q$4,'Applications Received'!$B$4:$U$4,'Applications Received'!$B$62:$U$112))</f>
        <v>0.36933948658782806</v>
      </c>
      <c r="R100" s="79" cm="1">
        <f t="array" ref="R100">_xlfn.XLOOKUP('% Approved '!$A100,'Applications Approved'!$A$62:$A$112,_xlfn.XLOOKUP('% Approved '!R$4,'Applications Approved'!$B$4:$U$4,'Applications Approved'!$B$62:$U$112))/_xlfn.XLOOKUP('% Approved '!$A100,'Applications Approved'!$A$62:$A$112,_xlfn.XLOOKUP('% Approved '!R$4,'Applications Received'!$B$4:$U$4,'Applications Received'!$B$62:$U$112))</f>
        <v>0.37808219178082186</v>
      </c>
      <c r="S100" s="79" cm="1">
        <f t="array" ref="S100">_xlfn.XLOOKUP('% Approved '!$A100,'Applications Approved'!$A$62:$A$112,_xlfn.XLOOKUP('% Approved '!S$4,'Applications Approved'!$B$4:$U$4,'Applications Approved'!$B$62:$U$112))/_xlfn.XLOOKUP('% Approved '!$A100,'Applications Approved'!$A$62:$A$112,_xlfn.XLOOKUP('% Approved '!S$4,'Applications Received'!$B$4:$U$4,'Applications Received'!$B$62:$U$112))</f>
        <v>0.55810764484058961</v>
      </c>
      <c r="T100" s="79" cm="1">
        <f t="array" ref="T100">_xlfn.XLOOKUP('% Approved '!$A100,'Applications Approved'!$A$62:$A$112,_xlfn.XLOOKUP('% Approved '!T$4,'Applications Approved'!$B$4:$U$4,'Applications Approved'!$B$62:$U$112))/_xlfn.XLOOKUP('% Approved '!$A100,'Applications Approved'!$A$62:$A$112,_xlfn.XLOOKUP('% Approved '!T$4,'Applications Received'!$B$4:$U$4,'Applications Received'!$B$62:$U$112))</f>
        <v>0.51634390033304545</v>
      </c>
      <c r="U100" s="79" cm="1">
        <f t="array" ref="U100">_xlfn.XLOOKUP('% Approved '!$A100,'Applications Approved'!$A$62:$A$112,_xlfn.XLOOKUP('% Approved '!U$4,'Applications Approved'!$B$4:$U$4,'Applications Approved'!$B$62:$U$112))/_xlfn.XLOOKUP('% Approved '!$A100,'Applications Approved'!$A$62:$A$112,_xlfn.XLOOKUP('% Approved '!U$4,'Applications Received'!$B$4:$U$4,'Applications Received'!$B$62:$U$112))</f>
        <v>0.58878721186146188</v>
      </c>
      <c r="V100" s="79" t="e" cm="1">
        <f t="array" ref="V100">_xlfn.XLOOKUP('% Approved '!$A100,'Applications Approved'!$A$62:$A$112,_xlfn.XLOOKUP('% Approved '!V$4,'Applications Approved'!$B$4:$V$4,'Applications Approved'!$B$62:$V$112))/_xlfn.XLOOKUP('% Approved '!$A100,'Applications Approved'!$A$62:$A$112,_xlfn.XLOOKUP('% Approved '!V$4,'Applications Received'!$B$4:$W$4,'Applications Received'!$B$62:$V$112))</f>
        <v>#VALUE!</v>
      </c>
      <c r="W100" s="79">
        <f t="shared" si="3"/>
        <v>0.23387280254633039</v>
      </c>
      <c r="X100" s="81">
        <f t="shared" si="4"/>
        <v>0.9968090894072118</v>
      </c>
      <c r="Y100" s="81">
        <f t="shared" si="5"/>
        <v>0.97076036846924074</v>
      </c>
    </row>
    <row r="101" spans="1:25" s="30" customFormat="1">
      <c r="A101" s="32" t="s">
        <v>68</v>
      </c>
      <c r="B101" s="79" cm="1">
        <f t="array" ref="B101">_xlfn.XLOOKUP('% Approved '!$A101,'Applications Approved'!$A$62:$A$112,_xlfn.XLOOKUP('% Approved '!B$4,'Applications Approved'!$B$4:$U$4,'Applications Approved'!$B$62:$U$112))/_xlfn.XLOOKUP('% Approved '!$A101,'Applications Approved'!$A$62:$A$112,_xlfn.XLOOKUP('% Approved '!B$4,'Applications Received'!$B$4:$U$4,'Applications Received'!$B$62:$U$112))</f>
        <v>0.42494444070307763</v>
      </c>
      <c r="C101" s="79" cm="1">
        <f t="array" ref="C101">_xlfn.XLOOKUP('% Approved '!$A101,'Applications Approved'!$A$62:$A$112,_xlfn.XLOOKUP('% Approved '!C$4,'Applications Approved'!$B$4:$U$4,'Applications Approved'!$B$62:$U$112))/_xlfn.XLOOKUP('% Approved '!$A101,'Applications Approved'!$A$62:$A$112,_xlfn.XLOOKUP('% Approved '!C$4,'Applications Received'!$B$4:$U$4,'Applications Received'!$B$62:$U$112))</f>
        <v>0.44840240935019343</v>
      </c>
      <c r="D101" s="79" cm="1">
        <f t="array" ref="D101">_xlfn.XLOOKUP('% Approved '!$A101,'Applications Approved'!$A$62:$A$112,_xlfn.XLOOKUP('% Approved '!D$4,'Applications Approved'!$B$4:$U$4,'Applications Approved'!$B$62:$U$112))/_xlfn.XLOOKUP('% Approved '!$A101,'Applications Approved'!$A$62:$A$112,_xlfn.XLOOKUP('% Approved '!D$4,'Applications Received'!$B$4:$U$4,'Applications Received'!$B$62:$U$112))</f>
        <v>0.49212867898699525</v>
      </c>
      <c r="E101" s="79" cm="1">
        <f t="array" ref="E101">_xlfn.XLOOKUP('% Approved '!$A101,'Applications Approved'!$A$62:$A$112,_xlfn.XLOOKUP('% Approved '!E$4,'Applications Approved'!$B$4:$U$4,'Applications Approved'!$B$62:$U$112))/_xlfn.XLOOKUP('% Approved '!$A101,'Applications Approved'!$A$62:$A$112,_xlfn.XLOOKUP('% Approved '!E$4,'Applications Received'!$B$4:$U$4,'Applications Received'!$B$62:$U$112))</f>
        <v>0.49696816574027286</v>
      </c>
      <c r="F101" s="79" cm="1">
        <f t="array" ref="F101">_xlfn.XLOOKUP('% Approved '!$A101,'Applications Approved'!$A$62:$A$112,_xlfn.XLOOKUP('% Approved '!F$4,'Applications Approved'!$B$4:$U$4,'Applications Approved'!$B$62:$U$112))/_xlfn.XLOOKUP('% Approved '!$A101,'Applications Approved'!$A$62:$A$112,_xlfn.XLOOKUP('% Approved '!F$4,'Applications Received'!$B$4:$U$4,'Applications Received'!$B$62:$U$112))</f>
        <v>0.467322729696108</v>
      </c>
      <c r="G101" s="79" cm="1">
        <f t="array" ref="G101">_xlfn.XLOOKUP('% Approved '!$A101,'Applications Approved'!$A$62:$A$112,_xlfn.XLOOKUP('% Approved '!G$4,'Applications Approved'!$B$4:$U$4,'Applications Approved'!$B$62:$U$112))/_xlfn.XLOOKUP('% Approved '!$A101,'Applications Approved'!$A$62:$A$112,_xlfn.XLOOKUP('% Approved '!G$4,'Applications Received'!$B$4:$U$4,'Applications Received'!$B$62:$U$112))</f>
        <v>0.44204282921627863</v>
      </c>
      <c r="H101" s="79" cm="1">
        <f t="array" ref="H101">_xlfn.XLOOKUP('% Approved '!$A101,'Applications Approved'!$A$62:$A$112,_xlfn.XLOOKUP('% Approved '!H$4,'Applications Approved'!$B$4:$U$4,'Applications Approved'!$B$62:$U$112))/_xlfn.XLOOKUP('% Approved '!$A101,'Applications Approved'!$A$62:$A$112,_xlfn.XLOOKUP('% Approved '!H$4,'Applications Received'!$B$4:$U$4,'Applications Received'!$B$62:$U$112))</f>
        <v>0.4168889893737282</v>
      </c>
      <c r="I101" s="79" cm="1">
        <f t="array" ref="I101">_xlfn.XLOOKUP('% Approved '!$A101,'Applications Approved'!$A$62:$A$112,_xlfn.XLOOKUP('% Approved '!I$4,'Applications Approved'!$B$4:$U$4,'Applications Approved'!$B$62:$U$112))/_xlfn.XLOOKUP('% Approved '!$A101,'Applications Approved'!$A$62:$A$112,_xlfn.XLOOKUP('% Approved '!I$4,'Applications Received'!$B$4:$U$4,'Applications Received'!$B$62:$U$112))</f>
        <v>0.39948254129718497</v>
      </c>
      <c r="J101" s="79" cm="1">
        <f t="array" ref="J101">_xlfn.XLOOKUP('% Approved '!$A101,'Applications Approved'!$A$62:$A$112,_xlfn.XLOOKUP('% Approved '!J$4,'Applications Approved'!$B$4:$U$4,'Applications Approved'!$B$62:$U$112))/_xlfn.XLOOKUP('% Approved '!$A101,'Applications Approved'!$A$62:$A$112,_xlfn.XLOOKUP('% Approved '!J$4,'Applications Received'!$B$4:$U$4,'Applications Received'!$B$62:$U$112))</f>
        <v>0.4376895585820535</v>
      </c>
      <c r="K101" s="79" cm="1">
        <f t="array" ref="K101">_xlfn.XLOOKUP('% Approved '!$A101,'Applications Approved'!$A$62:$A$112,_xlfn.XLOOKUP('% Approved '!K$4,'Applications Approved'!$B$4:$U$4,'Applications Approved'!$B$62:$U$112))/_xlfn.XLOOKUP('% Approved '!$A101,'Applications Approved'!$A$62:$A$112,_xlfn.XLOOKUP('% Approved '!K$4,'Applications Received'!$B$4:$U$4,'Applications Received'!$B$62:$U$112))</f>
        <v>0.50894075084514556</v>
      </c>
      <c r="L101" s="79" cm="1">
        <f t="array" ref="L101">_xlfn.XLOOKUP('% Approved '!$A101,'Applications Approved'!$A$62:$A$112,_xlfn.XLOOKUP('% Approved '!L$4,'Applications Approved'!$B$4:$U$4,'Applications Approved'!$B$62:$U$112))/_xlfn.XLOOKUP('% Approved '!$A101,'Applications Approved'!$A$62:$A$112,_xlfn.XLOOKUP('% Approved '!L$4,'Applications Received'!$B$4:$U$4,'Applications Received'!$B$62:$U$112))</f>
        <v>0.48684034557466499</v>
      </c>
      <c r="M101" s="79" cm="1">
        <f t="array" ref="M101">_xlfn.XLOOKUP('% Approved '!$A101,'Applications Approved'!$A$62:$A$112,_xlfn.XLOOKUP('% Approved '!M$4,'Applications Approved'!$B$4:$U$4,'Applications Approved'!$B$62:$U$112))/_xlfn.XLOOKUP('% Approved '!$A101,'Applications Approved'!$A$62:$A$112,_xlfn.XLOOKUP('% Approved '!M$4,'Applications Received'!$B$4:$U$4,'Applications Received'!$B$62:$U$112))</f>
        <v>0.43730091388351811</v>
      </c>
      <c r="N101" s="79" cm="1">
        <f t="array" ref="N101">_xlfn.XLOOKUP('% Approved '!$A101,'Applications Approved'!$A$62:$A$112,_xlfn.XLOOKUP('% Approved '!N$4,'Applications Approved'!$B$4:$U$4,'Applications Approved'!$B$62:$U$112))/_xlfn.XLOOKUP('% Approved '!$A101,'Applications Approved'!$A$62:$A$112,_xlfn.XLOOKUP('% Approved '!N$4,'Applications Received'!$B$4:$U$4,'Applications Received'!$B$62:$U$112))</f>
        <v>0.29842875756878973</v>
      </c>
      <c r="O101" s="79" cm="1">
        <f t="array" ref="O101">_xlfn.XLOOKUP('% Approved '!$A101,'Applications Approved'!$A$62:$A$112,_xlfn.XLOOKUP('% Approved '!O$4,'Applications Approved'!$B$4:$U$4,'Applications Approved'!$B$62:$U$112))/_xlfn.XLOOKUP('% Approved '!$A101,'Applications Approved'!$A$62:$A$112,_xlfn.XLOOKUP('% Approved '!O$4,'Applications Received'!$B$4:$U$4,'Applications Received'!$B$62:$U$112))</f>
        <v>0.29364639181610896</v>
      </c>
      <c r="P101" s="79" cm="1">
        <f t="array" ref="P101">_xlfn.XLOOKUP('% Approved '!$A101,'Applications Approved'!$A$62:$A$112,_xlfn.XLOOKUP('% Approved '!P$4,'Applications Approved'!$B$4:$U$4,'Applications Approved'!$B$62:$U$112))/_xlfn.XLOOKUP('% Approved '!$A101,'Applications Approved'!$A$62:$A$112,_xlfn.XLOOKUP('% Approved '!P$4,'Applications Received'!$B$4:$U$4,'Applications Received'!$B$62:$U$112))</f>
        <v>0.23655057930754114</v>
      </c>
      <c r="Q101" s="79" cm="1">
        <f t="array" ref="Q101">_xlfn.XLOOKUP('% Approved '!$A101,'Applications Approved'!$A$62:$A$112,_xlfn.XLOOKUP('% Approved '!Q$4,'Applications Approved'!$B$4:$U$4,'Applications Approved'!$B$62:$U$112))/_xlfn.XLOOKUP('% Approved '!$A101,'Applications Approved'!$A$62:$A$112,_xlfn.XLOOKUP('% Approved '!Q$4,'Applications Received'!$B$4:$U$4,'Applications Received'!$B$62:$U$112))</f>
        <v>0.23689612457972037</v>
      </c>
      <c r="R101" s="79" cm="1">
        <f t="array" ref="R101">_xlfn.XLOOKUP('% Approved '!$A101,'Applications Approved'!$A$62:$A$112,_xlfn.XLOOKUP('% Approved '!R$4,'Applications Approved'!$B$4:$U$4,'Applications Approved'!$B$62:$U$112))/_xlfn.XLOOKUP('% Approved '!$A101,'Applications Approved'!$A$62:$A$112,_xlfn.XLOOKUP('% Approved '!R$4,'Applications Received'!$B$4:$U$4,'Applications Received'!$B$62:$U$112))</f>
        <v>0.38841148562391636</v>
      </c>
      <c r="S101" s="79" cm="1">
        <f t="array" ref="S101">_xlfn.XLOOKUP('% Approved '!$A101,'Applications Approved'!$A$62:$A$112,_xlfn.XLOOKUP('% Approved '!S$4,'Applications Approved'!$B$4:$U$4,'Applications Approved'!$B$62:$U$112))/_xlfn.XLOOKUP('% Approved '!$A101,'Applications Approved'!$A$62:$A$112,_xlfn.XLOOKUP('% Approved '!S$4,'Applications Received'!$B$4:$U$4,'Applications Received'!$B$62:$U$112))</f>
        <v>0.22313024131439327</v>
      </c>
      <c r="T101" s="79" cm="1">
        <f t="array" ref="T101">_xlfn.XLOOKUP('% Approved '!$A101,'Applications Approved'!$A$62:$A$112,_xlfn.XLOOKUP('% Approved '!T$4,'Applications Approved'!$B$4:$U$4,'Applications Approved'!$B$62:$U$112))/_xlfn.XLOOKUP('% Approved '!$A101,'Applications Approved'!$A$62:$A$112,_xlfn.XLOOKUP('% Approved '!T$4,'Applications Received'!$B$4:$U$4,'Applications Received'!$B$62:$U$112))</f>
        <v>0.21443653890291486</v>
      </c>
      <c r="U101" s="79" cm="1">
        <f t="array" ref="U101">_xlfn.XLOOKUP('% Approved '!$A101,'Applications Approved'!$A$62:$A$112,_xlfn.XLOOKUP('% Approved '!U$4,'Applications Approved'!$B$4:$U$4,'Applications Approved'!$B$62:$U$112))/_xlfn.XLOOKUP('% Approved '!$A101,'Applications Approved'!$A$62:$A$112,_xlfn.XLOOKUP('% Approved '!U$4,'Applications Received'!$B$4:$U$4,'Applications Received'!$B$62:$U$112))</f>
        <v>0.2667756674431106</v>
      </c>
      <c r="V101" s="79" t="e" cm="1">
        <f t="array" ref="V101">_xlfn.XLOOKUP('% Approved '!$A101,'Applications Approved'!$A$62:$A$112,_xlfn.XLOOKUP('% Approved '!V$4,'Applications Approved'!$B$4:$V$4,'Applications Approved'!$B$62:$V$112))/_xlfn.XLOOKUP('% Approved '!$A101,'Applications Approved'!$A$62:$A$112,_xlfn.XLOOKUP('% Approved '!V$4,'Applications Received'!$B$4:$W$4,'Applications Received'!$B$62:$V$112))</f>
        <v>#VALUE!</v>
      </c>
      <c r="W101" s="79">
        <f t="shared" si="3"/>
        <v>-0.37221047767626791</v>
      </c>
      <c r="X101" s="81">
        <f t="shared" si="4"/>
        <v>-0.36007984321227926</v>
      </c>
      <c r="Y101" s="81">
        <f t="shared" si="5"/>
        <v>-0.45202637811743118</v>
      </c>
    </row>
    <row r="102" spans="1:25" s="30" customFormat="1">
      <c r="A102" s="32" t="s">
        <v>69</v>
      </c>
      <c r="B102" s="79" cm="1">
        <f t="array" ref="B102">_xlfn.XLOOKUP('% Approved '!$A102,'Applications Approved'!$A$62:$A$112,_xlfn.XLOOKUP('% Approved '!B$4,'Applications Approved'!$B$4:$U$4,'Applications Approved'!$B$62:$U$112))/_xlfn.XLOOKUP('% Approved '!$A102,'Applications Approved'!$A$62:$A$112,_xlfn.XLOOKUP('% Approved '!B$4,'Applications Received'!$B$4:$U$4,'Applications Received'!$B$62:$U$112))</f>
        <v>0.60424901185770752</v>
      </c>
      <c r="C102" s="79" cm="1">
        <f t="array" ref="C102">_xlfn.XLOOKUP('% Approved '!$A102,'Applications Approved'!$A$62:$A$112,_xlfn.XLOOKUP('% Approved '!C$4,'Applications Approved'!$B$4:$U$4,'Applications Approved'!$B$62:$U$112))/_xlfn.XLOOKUP('% Approved '!$A102,'Applications Approved'!$A$62:$A$112,_xlfn.XLOOKUP('% Approved '!C$4,'Applications Received'!$B$4:$U$4,'Applications Received'!$B$62:$U$112))</f>
        <v>0.61549006168608633</v>
      </c>
      <c r="D102" s="79" cm="1">
        <f t="array" ref="D102">_xlfn.XLOOKUP('% Approved '!$A102,'Applications Approved'!$A$62:$A$112,_xlfn.XLOOKUP('% Approved '!D$4,'Applications Approved'!$B$4:$U$4,'Applications Approved'!$B$62:$U$112))/_xlfn.XLOOKUP('% Approved '!$A102,'Applications Approved'!$A$62:$A$112,_xlfn.XLOOKUP('% Approved '!D$4,'Applications Received'!$B$4:$U$4,'Applications Received'!$B$62:$U$112))</f>
        <v>0.62168592794017674</v>
      </c>
      <c r="E102" s="79" cm="1">
        <f t="array" ref="E102">_xlfn.XLOOKUP('% Approved '!$A102,'Applications Approved'!$A$62:$A$112,_xlfn.XLOOKUP('% Approved '!E$4,'Applications Approved'!$B$4:$U$4,'Applications Approved'!$B$62:$U$112))/_xlfn.XLOOKUP('% Approved '!$A102,'Applications Approved'!$A$62:$A$112,_xlfn.XLOOKUP('% Approved '!E$4,'Applications Received'!$B$4:$U$4,'Applications Received'!$B$62:$U$112))</f>
        <v>0.60727036676403756</v>
      </c>
      <c r="F102" s="79" cm="1">
        <f t="array" ref="F102">_xlfn.XLOOKUP('% Approved '!$A102,'Applications Approved'!$A$62:$A$112,_xlfn.XLOOKUP('% Approved '!F$4,'Applications Approved'!$B$4:$U$4,'Applications Approved'!$B$62:$U$112))/_xlfn.XLOOKUP('% Approved '!$A102,'Applications Approved'!$A$62:$A$112,_xlfn.XLOOKUP('% Approved '!F$4,'Applications Received'!$B$4:$U$4,'Applications Received'!$B$62:$U$112))</f>
        <v>0.60700256191289492</v>
      </c>
      <c r="G102" s="79" cm="1">
        <f t="array" ref="G102">_xlfn.XLOOKUP('% Approved '!$A102,'Applications Approved'!$A$62:$A$112,_xlfn.XLOOKUP('% Approved '!G$4,'Applications Approved'!$B$4:$U$4,'Applications Approved'!$B$62:$U$112))/_xlfn.XLOOKUP('% Approved '!$A102,'Applications Approved'!$A$62:$A$112,_xlfn.XLOOKUP('% Approved '!G$4,'Applications Received'!$B$4:$U$4,'Applications Received'!$B$62:$U$112))</f>
        <v>0.54619982920580701</v>
      </c>
      <c r="H102" s="79" cm="1">
        <f t="array" ref="H102">_xlfn.XLOOKUP('% Approved '!$A102,'Applications Approved'!$A$62:$A$112,_xlfn.XLOOKUP('% Approved '!H$4,'Applications Approved'!$B$4:$U$4,'Applications Approved'!$B$62:$U$112))/_xlfn.XLOOKUP('% Approved '!$A102,'Applications Approved'!$A$62:$A$112,_xlfn.XLOOKUP('% Approved '!H$4,'Applications Received'!$B$4:$U$4,'Applications Received'!$B$62:$U$112))</f>
        <v>0.62678157109711641</v>
      </c>
      <c r="I102" s="79" cm="1">
        <f t="array" ref="I102">_xlfn.XLOOKUP('% Approved '!$A102,'Applications Approved'!$A$62:$A$112,_xlfn.XLOOKUP('% Approved '!I$4,'Applications Approved'!$B$4:$U$4,'Applications Approved'!$B$62:$U$112))/_xlfn.XLOOKUP('% Approved '!$A102,'Applications Approved'!$A$62:$A$112,_xlfn.XLOOKUP('% Approved '!I$4,'Applications Received'!$B$4:$U$4,'Applications Received'!$B$62:$U$112))</f>
        <v>0.62603831157823364</v>
      </c>
      <c r="J102" s="79" cm="1">
        <f t="array" ref="J102">_xlfn.XLOOKUP('% Approved '!$A102,'Applications Approved'!$A$62:$A$112,_xlfn.XLOOKUP('% Approved '!J$4,'Applications Approved'!$B$4:$U$4,'Applications Approved'!$B$62:$U$112))/_xlfn.XLOOKUP('% Approved '!$A102,'Applications Approved'!$A$62:$A$112,_xlfn.XLOOKUP('% Approved '!J$4,'Applications Received'!$B$4:$U$4,'Applications Received'!$B$62:$U$112))</f>
        <v>0.60424943859043012</v>
      </c>
      <c r="K102" s="79" cm="1">
        <f t="array" ref="K102">_xlfn.XLOOKUP('% Approved '!$A102,'Applications Approved'!$A$62:$A$112,_xlfn.XLOOKUP('% Approved '!K$4,'Applications Approved'!$B$4:$U$4,'Applications Approved'!$B$62:$U$112))/_xlfn.XLOOKUP('% Approved '!$A102,'Applications Approved'!$A$62:$A$112,_xlfn.XLOOKUP('% Approved '!K$4,'Applications Received'!$B$4:$U$4,'Applications Received'!$B$62:$U$112))</f>
        <v>0.61599999999999999</v>
      </c>
      <c r="L102" s="79" cm="1">
        <f t="array" ref="L102">_xlfn.XLOOKUP('% Approved '!$A102,'Applications Approved'!$A$62:$A$112,_xlfn.XLOOKUP('% Approved '!L$4,'Applications Approved'!$B$4:$U$4,'Applications Approved'!$B$62:$U$112))/_xlfn.XLOOKUP('% Approved '!$A102,'Applications Approved'!$A$62:$A$112,_xlfn.XLOOKUP('% Approved '!L$4,'Applications Received'!$B$4:$U$4,'Applications Received'!$B$62:$U$112))</f>
        <v>0.62656920387732407</v>
      </c>
      <c r="M102" s="79" cm="1">
        <f t="array" ref="M102">_xlfn.XLOOKUP('% Approved '!$A102,'Applications Approved'!$A$62:$A$112,_xlfn.XLOOKUP('% Approved '!M$4,'Applications Approved'!$B$4:$U$4,'Applications Approved'!$B$62:$U$112))/_xlfn.XLOOKUP('% Approved '!$A102,'Applications Approved'!$A$62:$A$112,_xlfn.XLOOKUP('% Approved '!M$4,'Applications Received'!$B$4:$U$4,'Applications Received'!$B$62:$U$112))</f>
        <v>0.62618746041798601</v>
      </c>
      <c r="N102" s="79" cm="1">
        <f t="array" ref="N102">_xlfn.XLOOKUP('% Approved '!$A102,'Applications Approved'!$A$62:$A$112,_xlfn.XLOOKUP('% Approved '!N$4,'Applications Approved'!$B$4:$U$4,'Applications Approved'!$B$62:$U$112))/_xlfn.XLOOKUP('% Approved '!$A102,'Applications Approved'!$A$62:$A$112,_xlfn.XLOOKUP('% Approved '!N$4,'Applications Received'!$B$4:$U$4,'Applications Received'!$B$62:$U$112))</f>
        <v>0.63628691983122365</v>
      </c>
      <c r="O102" s="79" cm="1">
        <f t="array" ref="O102">_xlfn.XLOOKUP('% Approved '!$A102,'Applications Approved'!$A$62:$A$112,_xlfn.XLOOKUP('% Approved '!O$4,'Applications Approved'!$B$4:$U$4,'Applications Approved'!$B$62:$U$112))/_xlfn.XLOOKUP('% Approved '!$A102,'Applications Approved'!$A$62:$A$112,_xlfn.XLOOKUP('% Approved '!O$4,'Applications Received'!$B$4:$U$4,'Applications Received'!$B$62:$U$112))</f>
        <v>0.62570034339418035</v>
      </c>
      <c r="P102" s="79" cm="1">
        <f t="array" ref="P102">_xlfn.XLOOKUP('% Approved '!$A102,'Applications Approved'!$A$62:$A$112,_xlfn.XLOOKUP('% Approved '!P$4,'Applications Approved'!$B$4:$U$4,'Applications Approved'!$B$62:$U$112))/_xlfn.XLOOKUP('% Approved '!$A102,'Applications Approved'!$A$62:$A$112,_xlfn.XLOOKUP('% Approved '!P$4,'Applications Received'!$B$4:$U$4,'Applications Received'!$B$62:$U$112))</f>
        <v>0.63319869205616464</v>
      </c>
      <c r="Q102" s="79" cm="1">
        <f t="array" ref="Q102">_xlfn.XLOOKUP('% Approved '!$A102,'Applications Approved'!$A$62:$A$112,_xlfn.XLOOKUP('% Approved '!Q$4,'Applications Approved'!$B$4:$U$4,'Applications Approved'!$B$62:$U$112))/_xlfn.XLOOKUP('% Approved '!$A102,'Applications Approved'!$A$62:$A$112,_xlfn.XLOOKUP('% Approved '!Q$4,'Applications Received'!$B$4:$U$4,'Applications Received'!$B$62:$U$112))</f>
        <v>0.63427314537092572</v>
      </c>
      <c r="R102" s="79" cm="1">
        <f t="array" ref="R102">_xlfn.XLOOKUP('% Approved '!$A102,'Applications Approved'!$A$62:$A$112,_xlfn.XLOOKUP('% Approved '!R$4,'Applications Approved'!$B$4:$U$4,'Applications Approved'!$B$62:$U$112))/_xlfn.XLOOKUP('% Approved '!$A102,'Applications Approved'!$A$62:$A$112,_xlfn.XLOOKUP('% Approved '!R$4,'Applications Received'!$B$4:$U$4,'Applications Received'!$B$62:$U$112))</f>
        <v>0.61914501943137656</v>
      </c>
      <c r="S102" s="79" cm="1">
        <f t="array" ref="S102">_xlfn.XLOOKUP('% Approved '!$A102,'Applications Approved'!$A$62:$A$112,_xlfn.XLOOKUP('% Approved '!S$4,'Applications Approved'!$B$4:$U$4,'Applications Approved'!$B$62:$U$112))/_xlfn.XLOOKUP('% Approved '!$A102,'Applications Approved'!$A$62:$A$112,_xlfn.XLOOKUP('% Approved '!S$4,'Applications Received'!$B$4:$U$4,'Applications Received'!$B$62:$U$112))</f>
        <v>0.6215230278157774</v>
      </c>
      <c r="T102" s="79" cm="1">
        <f t="array" ref="T102">_xlfn.XLOOKUP('% Approved '!$A102,'Applications Approved'!$A$62:$A$112,_xlfn.XLOOKUP('% Approved '!T$4,'Applications Approved'!$B$4:$U$4,'Applications Approved'!$B$62:$U$112))/_xlfn.XLOOKUP('% Approved '!$A102,'Applications Approved'!$A$62:$A$112,_xlfn.XLOOKUP('% Approved '!T$4,'Applications Received'!$B$4:$U$4,'Applications Received'!$B$62:$U$112))</f>
        <v>0.62257572455872734</v>
      </c>
      <c r="U102" s="79" cm="1">
        <f t="array" ref="U102">_xlfn.XLOOKUP('% Approved '!$A102,'Applications Approved'!$A$62:$A$112,_xlfn.XLOOKUP('% Approved '!U$4,'Applications Approved'!$B$4:$U$4,'Applications Approved'!$B$62:$U$112))/_xlfn.XLOOKUP('% Approved '!$A102,'Applications Approved'!$A$62:$A$112,_xlfn.XLOOKUP('% Approved '!U$4,'Applications Received'!$B$4:$U$4,'Applications Received'!$B$62:$U$112))</f>
        <v>0.61761158021712903</v>
      </c>
      <c r="V102" s="79" t="e" cm="1">
        <f t="array" ref="V102">_xlfn.XLOOKUP('% Approved '!$A102,'Applications Approved'!$A$62:$A$112,_xlfn.XLOOKUP('% Approved '!V$4,'Applications Approved'!$B$4:$V$4,'Applications Approved'!$B$62:$V$112))/_xlfn.XLOOKUP('% Approved '!$A102,'Applications Approved'!$A$62:$A$112,_xlfn.XLOOKUP('% Approved '!V$4,'Applications Received'!$B$4:$W$4,'Applications Received'!$B$62:$V$112))</f>
        <v>#VALUE!</v>
      </c>
      <c r="W102" s="79">
        <f t="shared" si="3"/>
        <v>2.211434044110314E-2</v>
      </c>
      <c r="X102" s="81">
        <f t="shared" si="4"/>
        <v>-1.4630281589065E-2</v>
      </c>
      <c r="Y102" s="81">
        <f t="shared" si="5"/>
        <v>-1.4296303751865927E-2</v>
      </c>
    </row>
    <row r="103" spans="1:25" s="30" customFormat="1">
      <c r="A103" s="32" t="s">
        <v>70</v>
      </c>
      <c r="B103" s="79" cm="1">
        <f t="array" ref="B103">_xlfn.XLOOKUP('% Approved '!$A103,'Applications Approved'!$A$62:$A$112,_xlfn.XLOOKUP('% Approved '!B$4,'Applications Approved'!$B$4:$U$4,'Applications Approved'!$B$62:$U$112))/_xlfn.XLOOKUP('% Approved '!$A103,'Applications Approved'!$A$62:$A$112,_xlfn.XLOOKUP('% Approved '!B$4,'Applications Received'!$B$4:$U$4,'Applications Received'!$B$62:$U$112))</f>
        <v>0.59109780227545761</v>
      </c>
      <c r="C103" s="79" cm="1">
        <f t="array" ref="C103">_xlfn.XLOOKUP('% Approved '!$A103,'Applications Approved'!$A$62:$A$112,_xlfn.XLOOKUP('% Approved '!C$4,'Applications Approved'!$B$4:$U$4,'Applications Approved'!$B$62:$U$112))/_xlfn.XLOOKUP('% Approved '!$A103,'Applications Approved'!$A$62:$A$112,_xlfn.XLOOKUP('% Approved '!C$4,'Applications Received'!$B$4:$U$4,'Applications Received'!$B$62:$U$112))</f>
        <v>0.63628091384745378</v>
      </c>
      <c r="D103" s="79" cm="1">
        <f t="array" ref="D103">_xlfn.XLOOKUP('% Approved '!$A103,'Applications Approved'!$A$62:$A$112,_xlfn.XLOOKUP('% Approved '!D$4,'Applications Approved'!$B$4:$U$4,'Applications Approved'!$B$62:$U$112))/_xlfn.XLOOKUP('% Approved '!$A103,'Applications Approved'!$A$62:$A$112,_xlfn.XLOOKUP('% Approved '!D$4,'Applications Received'!$B$4:$U$4,'Applications Received'!$B$62:$U$112))</f>
        <v>0.69976393928752578</v>
      </c>
      <c r="E103" s="79" cm="1">
        <f t="array" ref="E103">_xlfn.XLOOKUP('% Approved '!$A103,'Applications Approved'!$A$62:$A$112,_xlfn.XLOOKUP('% Approved '!E$4,'Applications Approved'!$B$4:$U$4,'Applications Approved'!$B$62:$U$112))/_xlfn.XLOOKUP('% Approved '!$A103,'Applications Approved'!$A$62:$A$112,_xlfn.XLOOKUP('% Approved '!E$4,'Applications Received'!$B$4:$U$4,'Applications Received'!$B$62:$U$112))</f>
        <v>0.58100576527878833</v>
      </c>
      <c r="F103" s="79" cm="1">
        <f t="array" ref="F103">_xlfn.XLOOKUP('% Approved '!$A103,'Applications Approved'!$A$62:$A$112,_xlfn.XLOOKUP('% Approved '!F$4,'Applications Approved'!$B$4:$U$4,'Applications Approved'!$B$62:$U$112))/_xlfn.XLOOKUP('% Approved '!$A103,'Applications Approved'!$A$62:$A$112,_xlfn.XLOOKUP('% Approved '!F$4,'Applications Received'!$B$4:$U$4,'Applications Received'!$B$62:$U$112))</f>
        <v>0.44830939319952229</v>
      </c>
      <c r="G103" s="79" cm="1">
        <f t="array" ref="G103">_xlfn.XLOOKUP('% Approved '!$A103,'Applications Approved'!$A$62:$A$112,_xlfn.XLOOKUP('% Approved '!G$4,'Applications Approved'!$B$4:$U$4,'Applications Approved'!$B$62:$U$112))/_xlfn.XLOOKUP('% Approved '!$A103,'Applications Approved'!$A$62:$A$112,_xlfn.XLOOKUP('% Approved '!G$4,'Applications Received'!$B$4:$U$4,'Applications Received'!$B$62:$U$112))</f>
        <v>0.4965384574732325</v>
      </c>
      <c r="H103" s="79" cm="1">
        <f t="array" ref="H103">_xlfn.XLOOKUP('% Approved '!$A103,'Applications Approved'!$A$62:$A$112,_xlfn.XLOOKUP('% Approved '!H$4,'Applications Approved'!$B$4:$U$4,'Applications Approved'!$B$62:$U$112))/_xlfn.XLOOKUP('% Approved '!$A103,'Applications Approved'!$A$62:$A$112,_xlfn.XLOOKUP('% Approved '!H$4,'Applications Received'!$B$4:$U$4,'Applications Received'!$B$62:$U$112))</f>
        <v>0.51445099932722194</v>
      </c>
      <c r="I103" s="79" cm="1">
        <f t="array" ref="I103">_xlfn.XLOOKUP('% Approved '!$A103,'Applications Approved'!$A$62:$A$112,_xlfn.XLOOKUP('% Approved '!I$4,'Applications Approved'!$B$4:$U$4,'Applications Approved'!$B$62:$U$112))/_xlfn.XLOOKUP('% Approved '!$A103,'Applications Approved'!$A$62:$A$112,_xlfn.XLOOKUP('% Approved '!I$4,'Applications Received'!$B$4:$U$4,'Applications Received'!$B$62:$U$112))</f>
        <v>0.54507080610021785</v>
      </c>
      <c r="J103" s="79" cm="1">
        <f t="array" ref="J103">_xlfn.XLOOKUP('% Approved '!$A103,'Applications Approved'!$A$62:$A$112,_xlfn.XLOOKUP('% Approved '!J$4,'Applications Approved'!$B$4:$U$4,'Applications Approved'!$B$62:$U$112))/_xlfn.XLOOKUP('% Approved '!$A103,'Applications Approved'!$A$62:$A$112,_xlfn.XLOOKUP('% Approved '!J$4,'Applications Received'!$B$4:$U$4,'Applications Received'!$B$62:$U$112))</f>
        <v>0.62333438317666445</v>
      </c>
      <c r="K103" s="79" cm="1">
        <f t="array" ref="K103">_xlfn.XLOOKUP('% Approved '!$A103,'Applications Approved'!$A$62:$A$112,_xlfn.XLOOKUP('% Approved '!K$4,'Applications Approved'!$B$4:$U$4,'Applications Approved'!$B$62:$U$112))/_xlfn.XLOOKUP('% Approved '!$A103,'Applications Approved'!$A$62:$A$112,_xlfn.XLOOKUP('% Approved '!K$4,'Applications Received'!$B$4:$U$4,'Applications Received'!$B$62:$U$112))</f>
        <v>0.6665204922597171</v>
      </c>
      <c r="L103" s="79" cm="1">
        <f t="array" ref="L103">_xlfn.XLOOKUP('% Approved '!$A103,'Applications Approved'!$A$62:$A$112,_xlfn.XLOOKUP('% Approved '!L$4,'Applications Approved'!$B$4:$U$4,'Applications Approved'!$B$62:$U$112))/_xlfn.XLOOKUP('% Approved '!$A103,'Applications Approved'!$A$62:$A$112,_xlfn.XLOOKUP('% Approved '!L$4,'Applications Received'!$B$4:$U$4,'Applications Received'!$B$62:$U$112))</f>
        <v>0.68642767268151839</v>
      </c>
      <c r="M103" s="79" cm="1">
        <f t="array" ref="M103">_xlfn.XLOOKUP('% Approved '!$A103,'Applications Approved'!$A$62:$A$112,_xlfn.XLOOKUP('% Approved '!M$4,'Applications Approved'!$B$4:$U$4,'Applications Approved'!$B$62:$U$112))/_xlfn.XLOOKUP('% Approved '!$A103,'Applications Approved'!$A$62:$A$112,_xlfn.XLOOKUP('% Approved '!M$4,'Applications Received'!$B$4:$U$4,'Applications Received'!$B$62:$U$112))</f>
        <v>0.693168433451119</v>
      </c>
      <c r="N103" s="79" cm="1">
        <f t="array" ref="N103">_xlfn.XLOOKUP('% Approved '!$A103,'Applications Approved'!$A$62:$A$112,_xlfn.XLOOKUP('% Approved '!N$4,'Applications Approved'!$B$4:$U$4,'Applications Approved'!$B$62:$U$112))/_xlfn.XLOOKUP('% Approved '!$A103,'Applications Approved'!$A$62:$A$112,_xlfn.XLOOKUP('% Approved '!N$4,'Applications Received'!$B$4:$U$4,'Applications Received'!$B$62:$U$112))</f>
        <v>0.7217619453571813</v>
      </c>
      <c r="O103" s="79" cm="1">
        <f t="array" ref="O103">_xlfn.XLOOKUP('% Approved '!$A103,'Applications Approved'!$A$62:$A$112,_xlfn.XLOOKUP('% Approved '!O$4,'Applications Approved'!$B$4:$U$4,'Applications Approved'!$B$62:$U$112))/_xlfn.XLOOKUP('% Approved '!$A103,'Applications Approved'!$A$62:$A$112,_xlfn.XLOOKUP('% Approved '!O$4,'Applications Received'!$B$4:$U$4,'Applications Received'!$B$62:$U$112))</f>
        <v>0.65927763935506456</v>
      </c>
      <c r="P103" s="79" cm="1">
        <f t="array" ref="P103">_xlfn.XLOOKUP('% Approved '!$A103,'Applications Approved'!$A$62:$A$112,_xlfn.XLOOKUP('% Approved '!P$4,'Applications Approved'!$B$4:$U$4,'Applications Approved'!$B$62:$U$112))/_xlfn.XLOOKUP('% Approved '!$A103,'Applications Approved'!$A$62:$A$112,_xlfn.XLOOKUP('% Approved '!P$4,'Applications Received'!$B$4:$U$4,'Applications Received'!$B$62:$U$112))</f>
        <v>0.68112343859104663</v>
      </c>
      <c r="Q103" s="79" cm="1">
        <f t="array" ref="Q103">_xlfn.XLOOKUP('% Approved '!$A103,'Applications Approved'!$A$62:$A$112,_xlfn.XLOOKUP('% Approved '!Q$4,'Applications Approved'!$B$4:$U$4,'Applications Approved'!$B$62:$U$112))/_xlfn.XLOOKUP('% Approved '!$A103,'Applications Approved'!$A$62:$A$112,_xlfn.XLOOKUP('% Approved '!Q$4,'Applications Received'!$B$4:$U$4,'Applications Received'!$B$62:$U$112))</f>
        <v>0.64636745152897801</v>
      </c>
      <c r="R103" s="79" cm="1">
        <f t="array" ref="R103">_xlfn.XLOOKUP('% Approved '!$A103,'Applications Approved'!$A$62:$A$112,_xlfn.XLOOKUP('% Approved '!R$4,'Applications Approved'!$B$4:$U$4,'Applications Approved'!$B$62:$U$112))/_xlfn.XLOOKUP('% Approved '!$A103,'Applications Approved'!$A$62:$A$112,_xlfn.XLOOKUP('% Approved '!R$4,'Applications Received'!$B$4:$U$4,'Applications Received'!$B$62:$U$112))</f>
        <v>0.60678256802058161</v>
      </c>
      <c r="S103" s="79" cm="1">
        <f t="array" ref="S103">_xlfn.XLOOKUP('% Approved '!$A103,'Applications Approved'!$A$62:$A$112,_xlfn.XLOOKUP('% Approved '!S$4,'Applications Approved'!$B$4:$U$4,'Applications Approved'!$B$62:$U$112))/_xlfn.XLOOKUP('% Approved '!$A103,'Applications Approved'!$A$62:$A$112,_xlfn.XLOOKUP('% Approved '!S$4,'Applications Received'!$B$4:$U$4,'Applications Received'!$B$62:$U$112))</f>
        <v>0.56836193107459643</v>
      </c>
      <c r="T103" s="79" cm="1">
        <f t="array" ref="T103">_xlfn.XLOOKUP('% Approved '!$A103,'Applications Approved'!$A$62:$A$112,_xlfn.XLOOKUP('% Approved '!T$4,'Applications Approved'!$B$4:$U$4,'Applications Approved'!$B$62:$U$112))/_xlfn.XLOOKUP('% Approved '!$A103,'Applications Approved'!$A$62:$A$112,_xlfn.XLOOKUP('% Approved '!T$4,'Applications Received'!$B$4:$U$4,'Applications Received'!$B$62:$U$112))</f>
        <v>0.53910277936906148</v>
      </c>
      <c r="U103" s="79" cm="1">
        <f t="array" ref="U103">_xlfn.XLOOKUP('% Approved '!$A103,'Applications Approved'!$A$62:$A$112,_xlfn.XLOOKUP('% Approved '!U$4,'Applications Approved'!$B$4:$U$4,'Applications Approved'!$B$62:$U$112))/_xlfn.XLOOKUP('% Approved '!$A103,'Applications Approved'!$A$62:$A$112,_xlfn.XLOOKUP('% Approved '!U$4,'Applications Received'!$B$4:$U$4,'Applications Received'!$B$62:$U$112))</f>
        <v>0.48850536563779179</v>
      </c>
      <c r="V103" s="79" t="e" cm="1">
        <f t="array" ref="V103">_xlfn.XLOOKUP('% Approved '!$A103,'Applications Approved'!$A$62:$A$112,_xlfn.XLOOKUP('% Approved '!V$4,'Applications Approved'!$B$4:$V$4,'Applications Approved'!$B$62:$V$112))/_xlfn.XLOOKUP('% Approved '!$A103,'Applications Approved'!$A$62:$A$112,_xlfn.XLOOKUP('% Approved '!V$4,'Applications Received'!$B$4:$W$4,'Applications Received'!$B$62:$V$112))</f>
        <v>#VALUE!</v>
      </c>
      <c r="W103" s="79">
        <f t="shared" si="3"/>
        <v>-0.17356254116109315</v>
      </c>
      <c r="X103" s="81">
        <f t="shared" si="4"/>
        <v>-5.0433634541211483E-2</v>
      </c>
      <c r="Y103" s="81">
        <f t="shared" si="5"/>
        <v>-0.28833672493206219</v>
      </c>
    </row>
    <row r="104" spans="1:25" s="30" customFormat="1">
      <c r="A104" s="32" t="s">
        <v>72</v>
      </c>
      <c r="B104" s="79" cm="1">
        <f t="array" ref="B104">_xlfn.XLOOKUP('% Approved '!$A104,'Applications Approved'!$A$62:$A$112,_xlfn.XLOOKUP('% Approved '!B$4,'Applications Approved'!$B$4:$U$4,'Applications Approved'!$B$62:$U$112))/_xlfn.XLOOKUP('% Approved '!$A104,'Applications Approved'!$A$62:$A$112,_xlfn.XLOOKUP('% Approved '!B$4,'Applications Received'!$B$4:$U$4,'Applications Received'!$B$62:$U$112))</f>
        <v>0.44988770212780199</v>
      </c>
      <c r="C104" s="79" cm="1">
        <f t="array" ref="C104">_xlfn.XLOOKUP('% Approved '!$A104,'Applications Approved'!$A$62:$A$112,_xlfn.XLOOKUP('% Approved '!C$4,'Applications Approved'!$B$4:$U$4,'Applications Approved'!$B$62:$U$112))/_xlfn.XLOOKUP('% Approved '!$A104,'Applications Approved'!$A$62:$A$112,_xlfn.XLOOKUP('% Approved '!C$4,'Applications Received'!$B$4:$U$4,'Applications Received'!$B$62:$U$112))</f>
        <v>0.40086979501792441</v>
      </c>
      <c r="D104" s="79" cm="1">
        <f t="array" ref="D104">_xlfn.XLOOKUP('% Approved '!$A104,'Applications Approved'!$A$62:$A$112,_xlfn.XLOOKUP('% Approved '!D$4,'Applications Approved'!$B$4:$U$4,'Applications Approved'!$B$62:$U$112))/_xlfn.XLOOKUP('% Approved '!$A104,'Applications Approved'!$A$62:$A$112,_xlfn.XLOOKUP('% Approved '!D$4,'Applications Received'!$B$4:$U$4,'Applications Received'!$B$62:$U$112))</f>
        <v>0.38590211200052033</v>
      </c>
      <c r="E104" s="79" cm="1">
        <f t="array" ref="E104">_xlfn.XLOOKUP('% Approved '!$A104,'Applications Approved'!$A$62:$A$112,_xlfn.XLOOKUP('% Approved '!E$4,'Applications Approved'!$B$4:$U$4,'Applications Approved'!$B$62:$U$112))/_xlfn.XLOOKUP('% Approved '!$A104,'Applications Approved'!$A$62:$A$112,_xlfn.XLOOKUP('% Approved '!E$4,'Applications Received'!$B$4:$U$4,'Applications Received'!$B$62:$U$112))</f>
        <v>0.34577269739930522</v>
      </c>
      <c r="F104" s="79" cm="1">
        <f t="array" ref="F104">_xlfn.XLOOKUP('% Approved '!$A104,'Applications Approved'!$A$62:$A$112,_xlfn.XLOOKUP('% Approved '!F$4,'Applications Approved'!$B$4:$U$4,'Applications Approved'!$B$62:$U$112))/_xlfn.XLOOKUP('% Approved '!$A104,'Applications Approved'!$A$62:$A$112,_xlfn.XLOOKUP('% Approved '!F$4,'Applications Received'!$B$4:$U$4,'Applications Received'!$B$62:$U$112))</f>
        <v>0.34257636789076107</v>
      </c>
      <c r="G104" s="79" cm="1">
        <f t="array" ref="G104">_xlfn.XLOOKUP('% Approved '!$A104,'Applications Approved'!$A$62:$A$112,_xlfn.XLOOKUP('% Approved '!G$4,'Applications Approved'!$B$4:$U$4,'Applications Approved'!$B$62:$U$112))/_xlfn.XLOOKUP('% Approved '!$A104,'Applications Approved'!$A$62:$A$112,_xlfn.XLOOKUP('% Approved '!G$4,'Applications Received'!$B$4:$U$4,'Applications Received'!$B$62:$U$112))</f>
        <v>0.25516865577553877</v>
      </c>
      <c r="H104" s="79" cm="1">
        <f t="array" ref="H104">_xlfn.XLOOKUP('% Approved '!$A104,'Applications Approved'!$A$62:$A$112,_xlfn.XLOOKUP('% Approved '!H$4,'Applications Approved'!$B$4:$U$4,'Applications Approved'!$B$62:$U$112))/_xlfn.XLOOKUP('% Approved '!$A104,'Applications Approved'!$A$62:$A$112,_xlfn.XLOOKUP('% Approved '!H$4,'Applications Received'!$B$4:$U$4,'Applications Received'!$B$62:$U$112))</f>
        <v>0.26107154845825542</v>
      </c>
      <c r="I104" s="79" cm="1">
        <f t="array" ref="I104">_xlfn.XLOOKUP('% Approved '!$A104,'Applications Approved'!$A$62:$A$112,_xlfn.XLOOKUP('% Approved '!I$4,'Applications Approved'!$B$4:$U$4,'Applications Approved'!$B$62:$U$112))/_xlfn.XLOOKUP('% Approved '!$A104,'Applications Approved'!$A$62:$A$112,_xlfn.XLOOKUP('% Approved '!I$4,'Applications Received'!$B$4:$U$4,'Applications Received'!$B$62:$U$112))</f>
        <v>0.25503907731997877</v>
      </c>
      <c r="J104" s="79" cm="1">
        <f t="array" ref="J104">_xlfn.XLOOKUP('% Approved '!$A104,'Applications Approved'!$A$62:$A$112,_xlfn.XLOOKUP('% Approved '!J$4,'Applications Approved'!$B$4:$U$4,'Applications Approved'!$B$62:$U$112))/_xlfn.XLOOKUP('% Approved '!$A104,'Applications Approved'!$A$62:$A$112,_xlfn.XLOOKUP('% Approved '!J$4,'Applications Received'!$B$4:$U$4,'Applications Received'!$B$62:$U$112))</f>
        <v>0.25367461654838197</v>
      </c>
      <c r="K104" s="79" cm="1">
        <f t="array" ref="K104">_xlfn.XLOOKUP('% Approved '!$A104,'Applications Approved'!$A$62:$A$112,_xlfn.XLOOKUP('% Approved '!K$4,'Applications Approved'!$B$4:$U$4,'Applications Approved'!$B$62:$U$112))/_xlfn.XLOOKUP('% Approved '!$A104,'Applications Approved'!$A$62:$A$112,_xlfn.XLOOKUP('% Approved '!K$4,'Applications Received'!$B$4:$U$4,'Applications Received'!$B$62:$U$112))</f>
        <v>0.27656419405356725</v>
      </c>
      <c r="L104" s="79" cm="1">
        <f t="array" ref="L104">_xlfn.XLOOKUP('% Approved '!$A104,'Applications Approved'!$A$62:$A$112,_xlfn.XLOOKUP('% Approved '!L$4,'Applications Approved'!$B$4:$U$4,'Applications Approved'!$B$62:$U$112))/_xlfn.XLOOKUP('% Approved '!$A104,'Applications Approved'!$A$62:$A$112,_xlfn.XLOOKUP('% Approved '!L$4,'Applications Received'!$B$4:$U$4,'Applications Received'!$B$62:$U$112))</f>
        <v>0.28684071600451799</v>
      </c>
      <c r="M104" s="79" cm="1">
        <f t="array" ref="M104">_xlfn.XLOOKUP('% Approved '!$A104,'Applications Approved'!$A$62:$A$112,_xlfn.XLOOKUP('% Approved '!M$4,'Applications Approved'!$B$4:$U$4,'Applications Approved'!$B$62:$U$112))/_xlfn.XLOOKUP('% Approved '!$A104,'Applications Approved'!$A$62:$A$112,_xlfn.XLOOKUP('% Approved '!M$4,'Applications Received'!$B$4:$U$4,'Applications Received'!$B$62:$U$112))</f>
        <v>0.56970302826119368</v>
      </c>
      <c r="N104" s="79" cm="1">
        <f t="array" ref="N104">_xlfn.XLOOKUP('% Approved '!$A104,'Applications Approved'!$A$62:$A$112,_xlfn.XLOOKUP('% Approved '!N$4,'Applications Approved'!$B$4:$U$4,'Applications Approved'!$B$62:$U$112))/_xlfn.XLOOKUP('% Approved '!$A104,'Applications Approved'!$A$62:$A$112,_xlfn.XLOOKUP('% Approved '!N$4,'Applications Received'!$B$4:$U$4,'Applications Received'!$B$62:$U$112))</f>
        <v>0.21433902762923637</v>
      </c>
      <c r="O104" s="79" cm="1">
        <f t="array" ref="O104">_xlfn.XLOOKUP('% Approved '!$A104,'Applications Approved'!$A$62:$A$112,_xlfn.XLOOKUP('% Approved '!O$4,'Applications Approved'!$B$4:$U$4,'Applications Approved'!$B$62:$U$112))/_xlfn.XLOOKUP('% Approved '!$A104,'Applications Approved'!$A$62:$A$112,_xlfn.XLOOKUP('% Approved '!O$4,'Applications Received'!$B$4:$U$4,'Applications Received'!$B$62:$U$112))</f>
        <v>0.114632078994203</v>
      </c>
      <c r="P104" s="79" cm="1">
        <f t="array" ref="P104">_xlfn.XLOOKUP('% Approved '!$A104,'Applications Approved'!$A$62:$A$112,_xlfn.XLOOKUP('% Approved '!P$4,'Applications Approved'!$B$4:$U$4,'Applications Approved'!$B$62:$U$112))/_xlfn.XLOOKUP('% Approved '!$A104,'Applications Approved'!$A$62:$A$112,_xlfn.XLOOKUP('% Approved '!P$4,'Applications Received'!$B$4:$U$4,'Applications Received'!$B$62:$U$112))</f>
        <v>0.10267150433888356</v>
      </c>
      <c r="Q104" s="79" cm="1">
        <f t="array" ref="Q104">_xlfn.XLOOKUP('% Approved '!$A104,'Applications Approved'!$A$62:$A$112,_xlfn.XLOOKUP('% Approved '!Q$4,'Applications Approved'!$B$4:$U$4,'Applications Approved'!$B$62:$U$112))/_xlfn.XLOOKUP('% Approved '!$A104,'Applications Approved'!$A$62:$A$112,_xlfn.XLOOKUP('% Approved '!Q$4,'Applications Received'!$B$4:$U$4,'Applications Received'!$B$62:$U$112))</f>
        <v>0.10332929686885683</v>
      </c>
      <c r="R104" s="79" cm="1">
        <f t="array" ref="R104">_xlfn.XLOOKUP('% Approved '!$A104,'Applications Approved'!$A$62:$A$112,_xlfn.XLOOKUP('% Approved '!R$4,'Applications Approved'!$B$4:$U$4,'Applications Approved'!$B$62:$U$112))/_xlfn.XLOOKUP('% Approved '!$A104,'Applications Approved'!$A$62:$A$112,_xlfn.XLOOKUP('% Approved '!R$4,'Applications Received'!$B$4:$U$4,'Applications Received'!$B$62:$U$112))</f>
        <v>0.1007550663904772</v>
      </c>
      <c r="S104" s="79" cm="1">
        <f t="array" ref="S104">_xlfn.XLOOKUP('% Approved '!$A104,'Applications Approved'!$A$62:$A$112,_xlfn.XLOOKUP('% Approved '!S$4,'Applications Approved'!$B$4:$U$4,'Applications Approved'!$B$62:$U$112))/_xlfn.XLOOKUP('% Approved '!$A104,'Applications Approved'!$A$62:$A$112,_xlfn.XLOOKUP('% Approved '!S$4,'Applications Received'!$B$4:$U$4,'Applications Received'!$B$62:$U$112))</f>
        <v>0.1208590308370044</v>
      </c>
      <c r="T104" s="79" cm="1">
        <f t="array" ref="T104">_xlfn.XLOOKUP('% Approved '!$A104,'Applications Approved'!$A$62:$A$112,_xlfn.XLOOKUP('% Approved '!T$4,'Applications Approved'!$B$4:$U$4,'Applications Approved'!$B$62:$U$112))/_xlfn.XLOOKUP('% Approved '!$A104,'Applications Approved'!$A$62:$A$112,_xlfn.XLOOKUP('% Approved '!T$4,'Applications Received'!$B$4:$U$4,'Applications Received'!$B$62:$U$112))</f>
        <v>0.12455472500957798</v>
      </c>
      <c r="U104" s="79" cm="1">
        <f t="array" ref="U104">_xlfn.XLOOKUP('% Approved '!$A104,'Applications Approved'!$A$62:$A$112,_xlfn.XLOOKUP('% Approved '!U$4,'Applications Approved'!$B$4:$U$4,'Applications Approved'!$B$62:$U$112))/_xlfn.XLOOKUP('% Approved '!$A104,'Applications Approved'!$A$62:$A$112,_xlfn.XLOOKUP('% Approved '!U$4,'Applications Received'!$B$4:$U$4,'Applications Received'!$B$62:$U$112))</f>
        <v>0.10079062889346888</v>
      </c>
      <c r="V104" s="79" t="e" cm="1">
        <f t="array" ref="V104">_xlfn.XLOOKUP('% Approved '!$A104,'Applications Approved'!$A$62:$A$112,_xlfn.XLOOKUP('% Approved '!V$4,'Applications Approved'!$B$4:$V$4,'Applications Approved'!$B$62:$V$112))/_xlfn.XLOOKUP('% Approved '!$A104,'Applications Approved'!$A$62:$A$112,_xlfn.XLOOKUP('% Approved '!V$4,'Applications Received'!$B$4:$W$4,'Applications Received'!$B$62:$V$112))</f>
        <v>#VALUE!</v>
      </c>
      <c r="W104" s="79">
        <f t="shared" si="3"/>
        <v>-0.77596491654080213</v>
      </c>
      <c r="X104" s="81">
        <f t="shared" si="4"/>
        <v>-0.61393484089444927</v>
      </c>
      <c r="Y104" s="81">
        <f t="shared" si="5"/>
        <v>-0.64861812403270769</v>
      </c>
    </row>
    <row r="105" spans="1:25" s="30" customFormat="1">
      <c r="A105" s="32" t="s">
        <v>74</v>
      </c>
      <c r="B105" s="79" cm="1">
        <f t="array" ref="B105">_xlfn.XLOOKUP('% Approved '!$A105,'Applications Approved'!$A$62:$A$112,_xlfn.XLOOKUP('% Approved '!B$4,'Applications Approved'!$B$4:$U$4,'Applications Approved'!$B$62:$U$112))/_xlfn.XLOOKUP('% Approved '!$A105,'Applications Approved'!$A$62:$A$112,_xlfn.XLOOKUP('% Approved '!B$4,'Applications Received'!$B$4:$U$4,'Applications Received'!$B$62:$U$112))</f>
        <v>0.48611729109192847</v>
      </c>
      <c r="C105" s="79" cm="1">
        <f t="array" ref="C105">_xlfn.XLOOKUP('% Approved '!$A105,'Applications Approved'!$A$62:$A$112,_xlfn.XLOOKUP('% Approved '!C$4,'Applications Approved'!$B$4:$U$4,'Applications Approved'!$B$62:$U$112))/_xlfn.XLOOKUP('% Approved '!$A105,'Applications Approved'!$A$62:$A$112,_xlfn.XLOOKUP('% Approved '!C$4,'Applications Received'!$B$4:$U$4,'Applications Received'!$B$62:$U$112))</f>
        <v>0.26502439604903011</v>
      </c>
      <c r="D105" s="79" cm="1">
        <f t="array" ref="D105">_xlfn.XLOOKUP('% Approved '!$A105,'Applications Approved'!$A$62:$A$112,_xlfn.XLOOKUP('% Approved '!D$4,'Applications Approved'!$B$4:$U$4,'Applications Approved'!$B$62:$U$112))/_xlfn.XLOOKUP('% Approved '!$A105,'Applications Approved'!$A$62:$A$112,_xlfn.XLOOKUP('% Approved '!D$4,'Applications Received'!$B$4:$U$4,'Applications Received'!$B$62:$U$112))</f>
        <v>0.23078281341965864</v>
      </c>
      <c r="E105" s="79" cm="1">
        <f t="array" ref="E105">_xlfn.XLOOKUP('% Approved '!$A105,'Applications Approved'!$A$62:$A$112,_xlfn.XLOOKUP('% Approved '!E$4,'Applications Approved'!$B$4:$U$4,'Applications Approved'!$B$62:$U$112))/_xlfn.XLOOKUP('% Approved '!$A105,'Applications Approved'!$A$62:$A$112,_xlfn.XLOOKUP('% Approved '!E$4,'Applications Received'!$B$4:$U$4,'Applications Received'!$B$62:$U$112))</f>
        <v>0.41623593797506847</v>
      </c>
      <c r="F105" s="79" cm="1">
        <f t="array" ref="F105">_xlfn.XLOOKUP('% Approved '!$A105,'Applications Approved'!$A$62:$A$112,_xlfn.XLOOKUP('% Approved '!F$4,'Applications Approved'!$B$4:$U$4,'Applications Approved'!$B$62:$U$112))/_xlfn.XLOOKUP('% Approved '!$A105,'Applications Approved'!$A$62:$A$112,_xlfn.XLOOKUP('% Approved '!F$4,'Applications Received'!$B$4:$U$4,'Applications Received'!$B$62:$U$112))</f>
        <v>0.42950981197142624</v>
      </c>
      <c r="G105" s="79" cm="1">
        <f t="array" ref="G105">_xlfn.XLOOKUP('% Approved '!$A105,'Applications Approved'!$A$62:$A$112,_xlfn.XLOOKUP('% Approved '!G$4,'Applications Approved'!$B$4:$U$4,'Applications Approved'!$B$62:$U$112))/_xlfn.XLOOKUP('% Approved '!$A105,'Applications Approved'!$A$62:$A$112,_xlfn.XLOOKUP('% Approved '!G$4,'Applications Received'!$B$4:$U$4,'Applications Received'!$B$62:$U$112))</f>
        <v>0.38090155185154773</v>
      </c>
      <c r="H105" s="79" cm="1">
        <f t="array" ref="H105">_xlfn.XLOOKUP('% Approved '!$A105,'Applications Approved'!$A$62:$A$112,_xlfn.XLOOKUP('% Approved '!H$4,'Applications Approved'!$B$4:$U$4,'Applications Approved'!$B$62:$U$112))/_xlfn.XLOOKUP('% Approved '!$A105,'Applications Approved'!$A$62:$A$112,_xlfn.XLOOKUP('% Approved '!H$4,'Applications Received'!$B$4:$U$4,'Applications Received'!$B$62:$U$112))</f>
        <v>0.31535197852627933</v>
      </c>
      <c r="I105" s="79" cm="1">
        <f t="array" ref="I105">_xlfn.XLOOKUP('% Approved '!$A105,'Applications Approved'!$A$62:$A$112,_xlfn.XLOOKUP('% Approved '!I$4,'Applications Approved'!$B$4:$U$4,'Applications Approved'!$B$62:$U$112))/_xlfn.XLOOKUP('% Approved '!$A105,'Applications Approved'!$A$62:$A$112,_xlfn.XLOOKUP('% Approved '!I$4,'Applications Received'!$B$4:$U$4,'Applications Received'!$B$62:$U$112))</f>
        <v>0.30255179934569248</v>
      </c>
      <c r="J105" s="79" cm="1">
        <f t="array" ref="J105">_xlfn.XLOOKUP('% Approved '!$A105,'Applications Approved'!$A$62:$A$112,_xlfn.XLOOKUP('% Approved '!J$4,'Applications Approved'!$B$4:$U$4,'Applications Approved'!$B$62:$U$112))/_xlfn.XLOOKUP('% Approved '!$A105,'Applications Approved'!$A$62:$A$112,_xlfn.XLOOKUP('% Approved '!J$4,'Applications Received'!$B$4:$U$4,'Applications Received'!$B$62:$U$112))</f>
        <v>0.2905172413793104</v>
      </c>
      <c r="K105" s="79" cm="1">
        <f t="array" ref="K105">_xlfn.XLOOKUP('% Approved '!$A105,'Applications Approved'!$A$62:$A$112,_xlfn.XLOOKUP('% Approved '!K$4,'Applications Approved'!$B$4:$U$4,'Applications Approved'!$B$62:$U$112))/_xlfn.XLOOKUP('% Approved '!$A105,'Applications Approved'!$A$62:$A$112,_xlfn.XLOOKUP('% Approved '!K$4,'Applications Received'!$B$4:$U$4,'Applications Received'!$B$62:$U$112))</f>
        <v>0.41608884710306737</v>
      </c>
      <c r="L105" s="79" cm="1">
        <f t="array" ref="L105">_xlfn.XLOOKUP('% Approved '!$A105,'Applications Approved'!$A$62:$A$112,_xlfn.XLOOKUP('% Approved '!L$4,'Applications Approved'!$B$4:$U$4,'Applications Approved'!$B$62:$U$112))/_xlfn.XLOOKUP('% Approved '!$A105,'Applications Approved'!$A$62:$A$112,_xlfn.XLOOKUP('% Approved '!L$4,'Applications Received'!$B$4:$U$4,'Applications Received'!$B$62:$U$112))</f>
        <v>0.30453183217236351</v>
      </c>
      <c r="M105" s="79" cm="1">
        <f t="array" ref="M105">_xlfn.XLOOKUP('% Approved '!$A105,'Applications Approved'!$A$62:$A$112,_xlfn.XLOOKUP('% Approved '!M$4,'Applications Approved'!$B$4:$U$4,'Applications Approved'!$B$62:$U$112))/_xlfn.XLOOKUP('% Approved '!$A105,'Applications Approved'!$A$62:$A$112,_xlfn.XLOOKUP('% Approved '!M$4,'Applications Received'!$B$4:$U$4,'Applications Received'!$B$62:$U$112))</f>
        <v>0.15076666741719766</v>
      </c>
      <c r="N105" s="79" cm="1">
        <f t="array" ref="N105">_xlfn.XLOOKUP('% Approved '!$A105,'Applications Approved'!$A$62:$A$112,_xlfn.XLOOKUP('% Approved '!N$4,'Applications Approved'!$B$4:$U$4,'Applications Approved'!$B$62:$U$112))/_xlfn.XLOOKUP('% Approved '!$A105,'Applications Approved'!$A$62:$A$112,_xlfn.XLOOKUP('% Approved '!N$4,'Applications Received'!$B$4:$U$4,'Applications Received'!$B$62:$U$112))</f>
        <v>0.15148027196316718</v>
      </c>
      <c r="O105" s="79" cm="1">
        <f t="array" ref="O105">_xlfn.XLOOKUP('% Approved '!$A105,'Applications Approved'!$A$62:$A$112,_xlfn.XLOOKUP('% Approved '!O$4,'Applications Approved'!$B$4:$U$4,'Applications Approved'!$B$62:$U$112))/_xlfn.XLOOKUP('% Approved '!$A105,'Applications Approved'!$A$62:$A$112,_xlfn.XLOOKUP('% Approved '!O$4,'Applications Received'!$B$4:$U$4,'Applications Received'!$B$62:$U$112))</f>
        <v>8.6718055143788914E-2</v>
      </c>
      <c r="P105" s="79" cm="1">
        <f t="array" ref="P105">_xlfn.XLOOKUP('% Approved '!$A105,'Applications Approved'!$A$62:$A$112,_xlfn.XLOOKUP('% Approved '!P$4,'Applications Approved'!$B$4:$U$4,'Applications Approved'!$B$62:$U$112))/_xlfn.XLOOKUP('% Approved '!$A105,'Applications Approved'!$A$62:$A$112,_xlfn.XLOOKUP('% Approved '!P$4,'Applications Received'!$B$4:$U$4,'Applications Received'!$B$62:$U$112))</f>
        <v>0.15070484432574963</v>
      </c>
      <c r="Q105" s="79" cm="1">
        <f t="array" ref="Q105">_xlfn.XLOOKUP('% Approved '!$A105,'Applications Approved'!$A$62:$A$112,_xlfn.XLOOKUP('% Approved '!Q$4,'Applications Approved'!$B$4:$U$4,'Applications Approved'!$B$62:$U$112))/_xlfn.XLOOKUP('% Approved '!$A105,'Applications Approved'!$A$62:$A$112,_xlfn.XLOOKUP('% Approved '!Q$4,'Applications Received'!$B$4:$U$4,'Applications Received'!$B$62:$U$112))</f>
        <v>0.16439604124394383</v>
      </c>
      <c r="R105" s="79" cm="1">
        <f t="array" ref="R105">_xlfn.XLOOKUP('% Approved '!$A105,'Applications Approved'!$A$62:$A$112,_xlfn.XLOOKUP('% Approved '!R$4,'Applications Approved'!$B$4:$U$4,'Applications Approved'!$B$62:$U$112))/_xlfn.XLOOKUP('% Approved '!$A105,'Applications Approved'!$A$62:$A$112,_xlfn.XLOOKUP('% Approved '!R$4,'Applications Received'!$B$4:$U$4,'Applications Received'!$B$62:$U$112))</f>
        <v>0.17998746979325159</v>
      </c>
      <c r="S105" s="79" cm="1">
        <f t="array" ref="S105">_xlfn.XLOOKUP('% Approved '!$A105,'Applications Approved'!$A$62:$A$112,_xlfn.XLOOKUP('% Approved '!S$4,'Applications Approved'!$B$4:$U$4,'Applications Approved'!$B$62:$U$112))/_xlfn.XLOOKUP('% Approved '!$A105,'Applications Approved'!$A$62:$A$112,_xlfn.XLOOKUP('% Approved '!S$4,'Applications Received'!$B$4:$U$4,'Applications Received'!$B$62:$U$112))</f>
        <v>0.18260043023663017</v>
      </c>
      <c r="T105" s="79" cm="1">
        <f t="array" ref="T105">_xlfn.XLOOKUP('% Approved '!$A105,'Applications Approved'!$A$62:$A$112,_xlfn.XLOOKUP('% Approved '!T$4,'Applications Approved'!$B$4:$U$4,'Applications Approved'!$B$62:$U$112))/_xlfn.XLOOKUP('% Approved '!$A105,'Applications Approved'!$A$62:$A$112,_xlfn.XLOOKUP('% Approved '!T$4,'Applications Received'!$B$4:$U$4,'Applications Received'!$B$62:$U$112))</f>
        <v>0.17778257817141005</v>
      </c>
      <c r="U105" s="79" cm="1">
        <f t="array" ref="U105">_xlfn.XLOOKUP('% Approved '!$A105,'Applications Approved'!$A$62:$A$112,_xlfn.XLOOKUP('% Approved '!U$4,'Applications Approved'!$B$4:$U$4,'Applications Approved'!$B$62:$U$112))/_xlfn.XLOOKUP('% Approved '!$A105,'Applications Approved'!$A$62:$A$112,_xlfn.XLOOKUP('% Approved '!U$4,'Applications Received'!$B$4:$U$4,'Applications Received'!$B$62:$U$112))</f>
        <v>0.15647037550479176</v>
      </c>
      <c r="V105" s="79" t="e" cm="1">
        <f t="array" ref="V105">_xlfn.XLOOKUP('% Approved '!$A105,'Applications Approved'!$A$62:$A$112,_xlfn.XLOOKUP('% Approved '!V$4,'Applications Approved'!$B$4:$V$4,'Applications Approved'!$B$62:$V$112))/_xlfn.XLOOKUP('% Approved '!$A105,'Applications Approved'!$A$62:$A$112,_xlfn.XLOOKUP('% Approved '!V$4,'Applications Received'!$B$4:$W$4,'Applications Received'!$B$62:$V$112))</f>
        <v>#VALUE!</v>
      </c>
      <c r="W105" s="79">
        <f t="shared" si="3"/>
        <v>-0.67812217674190478</v>
      </c>
      <c r="X105" s="81">
        <f t="shared" si="4"/>
        <v>-0.50382307339241073</v>
      </c>
      <c r="Y105" s="81">
        <f t="shared" si="5"/>
        <v>-0.48619369479828206</v>
      </c>
    </row>
    <row r="106" spans="1:25" s="30" customFormat="1">
      <c r="A106" s="32" t="s">
        <v>76</v>
      </c>
      <c r="B106" s="79" cm="1">
        <f t="array" ref="B106">_xlfn.XLOOKUP('% Approved '!$A106,'Applications Approved'!$A$62:$A$112,_xlfn.XLOOKUP('% Approved '!B$4,'Applications Approved'!$B$4:$U$4,'Applications Approved'!$B$62:$U$112))/_xlfn.XLOOKUP('% Approved '!$A106,'Applications Approved'!$A$62:$A$112,_xlfn.XLOOKUP('% Approved '!B$4,'Applications Received'!$B$4:$U$4,'Applications Received'!$B$62:$U$112))</f>
        <v>0.5737874097007224</v>
      </c>
      <c r="C106" s="79" cm="1">
        <f t="array" ref="C106">_xlfn.XLOOKUP('% Approved '!$A106,'Applications Approved'!$A$62:$A$112,_xlfn.XLOOKUP('% Approved '!C$4,'Applications Approved'!$B$4:$U$4,'Applications Approved'!$B$62:$U$112))/_xlfn.XLOOKUP('% Approved '!$A106,'Applications Approved'!$A$62:$A$112,_xlfn.XLOOKUP('% Approved '!C$4,'Applications Received'!$B$4:$U$4,'Applications Received'!$B$62:$U$112))</f>
        <v>0.56656891495601169</v>
      </c>
      <c r="D106" s="79" cm="1">
        <f t="array" ref="D106">_xlfn.XLOOKUP('% Approved '!$A106,'Applications Approved'!$A$62:$A$112,_xlfn.XLOOKUP('% Approved '!D$4,'Applications Approved'!$B$4:$U$4,'Applications Approved'!$B$62:$U$112))/_xlfn.XLOOKUP('% Approved '!$A106,'Applications Approved'!$A$62:$A$112,_xlfn.XLOOKUP('% Approved '!D$4,'Applications Received'!$B$4:$U$4,'Applications Received'!$B$62:$U$112))</f>
        <v>0.5759173971178132</v>
      </c>
      <c r="E106" s="79" cm="1">
        <f t="array" ref="E106">_xlfn.XLOOKUP('% Approved '!$A106,'Applications Approved'!$A$62:$A$112,_xlfn.XLOOKUP('% Approved '!E$4,'Applications Approved'!$B$4:$U$4,'Applications Approved'!$B$62:$U$112))/_xlfn.XLOOKUP('% Approved '!$A106,'Applications Approved'!$A$62:$A$112,_xlfn.XLOOKUP('% Approved '!E$4,'Applications Received'!$B$4:$U$4,'Applications Received'!$B$62:$U$112))</f>
        <v>0.59779299847792999</v>
      </c>
      <c r="F106" s="79" cm="1">
        <f t="array" ref="F106">_xlfn.XLOOKUP('% Approved '!$A106,'Applications Approved'!$A$62:$A$112,_xlfn.XLOOKUP('% Approved '!F$4,'Applications Approved'!$B$4:$U$4,'Applications Approved'!$B$62:$U$112))/_xlfn.XLOOKUP('% Approved '!$A106,'Applications Approved'!$A$62:$A$112,_xlfn.XLOOKUP('% Approved '!F$4,'Applications Received'!$B$4:$U$4,'Applications Received'!$B$62:$U$112))</f>
        <v>0.61018260600433294</v>
      </c>
      <c r="G106" s="79" cm="1">
        <f t="array" ref="G106">_xlfn.XLOOKUP('% Approved '!$A106,'Applications Approved'!$A$62:$A$112,_xlfn.XLOOKUP('% Approved '!G$4,'Applications Approved'!$B$4:$U$4,'Applications Approved'!$B$62:$U$112))/_xlfn.XLOOKUP('% Approved '!$A106,'Applications Approved'!$A$62:$A$112,_xlfn.XLOOKUP('% Approved '!G$4,'Applications Received'!$B$4:$U$4,'Applications Received'!$B$62:$U$112))</f>
        <v>0.59354688950789225</v>
      </c>
      <c r="H106" s="79" cm="1">
        <f t="array" ref="H106">_xlfn.XLOOKUP('% Approved '!$A106,'Applications Approved'!$A$62:$A$112,_xlfn.XLOOKUP('% Approved '!H$4,'Applications Approved'!$B$4:$U$4,'Applications Approved'!$B$62:$U$112))/_xlfn.XLOOKUP('% Approved '!$A106,'Applications Approved'!$A$62:$A$112,_xlfn.XLOOKUP('% Approved '!H$4,'Applications Received'!$B$4:$U$4,'Applications Received'!$B$62:$U$112))</f>
        <v>0.57770486555697831</v>
      </c>
      <c r="I106" s="79" cm="1">
        <f t="array" ref="I106">_xlfn.XLOOKUP('% Approved '!$A106,'Applications Approved'!$A$62:$A$112,_xlfn.XLOOKUP('% Approved '!I$4,'Applications Approved'!$B$4:$U$4,'Applications Approved'!$B$62:$U$112))/_xlfn.XLOOKUP('% Approved '!$A106,'Applications Approved'!$A$62:$A$112,_xlfn.XLOOKUP('% Approved '!I$4,'Applications Received'!$B$4:$U$4,'Applications Received'!$B$62:$U$112))</f>
        <v>0.57230720706513172</v>
      </c>
      <c r="J106" s="79" cm="1">
        <f t="array" ref="J106">_xlfn.XLOOKUP('% Approved '!$A106,'Applications Approved'!$A$62:$A$112,_xlfn.XLOOKUP('% Approved '!J$4,'Applications Approved'!$B$4:$U$4,'Applications Approved'!$B$62:$U$112))/_xlfn.XLOOKUP('% Approved '!$A106,'Applications Approved'!$A$62:$A$112,_xlfn.XLOOKUP('% Approved '!J$4,'Applications Received'!$B$4:$U$4,'Applications Received'!$B$62:$U$112))</f>
        <v>0.57304227304227306</v>
      </c>
      <c r="K106" s="79" cm="1">
        <f t="array" ref="K106">_xlfn.XLOOKUP('% Approved '!$A106,'Applications Approved'!$A$62:$A$112,_xlfn.XLOOKUP('% Approved '!K$4,'Applications Approved'!$B$4:$U$4,'Applications Approved'!$B$62:$U$112))/_xlfn.XLOOKUP('% Approved '!$A106,'Applications Approved'!$A$62:$A$112,_xlfn.XLOOKUP('% Approved '!K$4,'Applications Received'!$B$4:$U$4,'Applications Received'!$B$62:$U$112))</f>
        <v>0.53377577625029626</v>
      </c>
      <c r="L106" s="79" cm="1">
        <f t="array" ref="L106">_xlfn.XLOOKUP('% Approved '!$A106,'Applications Approved'!$A$62:$A$112,_xlfn.XLOOKUP('% Approved '!L$4,'Applications Approved'!$B$4:$U$4,'Applications Approved'!$B$62:$U$112))/_xlfn.XLOOKUP('% Approved '!$A106,'Applications Approved'!$A$62:$A$112,_xlfn.XLOOKUP('% Approved '!L$4,'Applications Received'!$B$4:$U$4,'Applications Received'!$B$62:$U$112))</f>
        <v>0.53598902737193632</v>
      </c>
      <c r="M106" s="79" cm="1">
        <f t="array" ref="M106">_xlfn.XLOOKUP('% Approved '!$A106,'Applications Approved'!$A$62:$A$112,_xlfn.XLOOKUP('% Approved '!M$4,'Applications Approved'!$B$4:$U$4,'Applications Approved'!$B$62:$U$112))/_xlfn.XLOOKUP('% Approved '!$A106,'Applications Approved'!$A$62:$A$112,_xlfn.XLOOKUP('% Approved '!M$4,'Applications Received'!$B$4:$U$4,'Applications Received'!$B$62:$U$112))</f>
        <v>0.47098414597666766</v>
      </c>
      <c r="N106" s="79" cm="1">
        <f t="array" ref="N106">_xlfn.XLOOKUP('% Approved '!$A106,'Applications Approved'!$A$62:$A$112,_xlfn.XLOOKUP('% Approved '!N$4,'Applications Approved'!$B$4:$U$4,'Applications Approved'!$B$62:$U$112))/_xlfn.XLOOKUP('% Approved '!$A106,'Applications Approved'!$A$62:$A$112,_xlfn.XLOOKUP('% Approved '!N$4,'Applications Received'!$B$4:$U$4,'Applications Received'!$B$62:$U$112))</f>
        <v>0.47374940447832298</v>
      </c>
      <c r="O106" s="79" cm="1">
        <f t="array" ref="O106">_xlfn.XLOOKUP('% Approved '!$A106,'Applications Approved'!$A$62:$A$112,_xlfn.XLOOKUP('% Approved '!O$4,'Applications Approved'!$B$4:$U$4,'Applications Approved'!$B$62:$U$112))/_xlfn.XLOOKUP('% Approved '!$A106,'Applications Approved'!$A$62:$A$112,_xlfn.XLOOKUP('% Approved '!O$4,'Applications Received'!$B$4:$U$4,'Applications Received'!$B$62:$U$112))</f>
        <v>0.4936684388593523</v>
      </c>
      <c r="P106" s="79" cm="1">
        <f t="array" ref="P106">_xlfn.XLOOKUP('% Approved '!$A106,'Applications Approved'!$A$62:$A$112,_xlfn.XLOOKUP('% Approved '!P$4,'Applications Approved'!$B$4:$U$4,'Applications Approved'!$B$62:$U$112))/_xlfn.XLOOKUP('% Approved '!$A106,'Applications Approved'!$A$62:$A$112,_xlfn.XLOOKUP('% Approved '!P$4,'Applications Received'!$B$4:$U$4,'Applications Received'!$B$62:$U$112))</f>
        <v>0.49545498973707358</v>
      </c>
      <c r="Q106" s="79" cm="1">
        <f t="array" ref="Q106">_xlfn.XLOOKUP('% Approved '!$A106,'Applications Approved'!$A$62:$A$112,_xlfn.XLOOKUP('% Approved '!Q$4,'Applications Approved'!$B$4:$U$4,'Applications Approved'!$B$62:$U$112))/_xlfn.XLOOKUP('% Approved '!$A106,'Applications Approved'!$A$62:$A$112,_xlfn.XLOOKUP('% Approved '!Q$4,'Applications Received'!$B$4:$U$4,'Applications Received'!$B$62:$U$112))</f>
        <v>0.50085387981641583</v>
      </c>
      <c r="R106" s="79" cm="1">
        <f t="array" ref="R106">_xlfn.XLOOKUP('% Approved '!$A106,'Applications Approved'!$A$62:$A$112,_xlfn.XLOOKUP('% Approved '!R$4,'Applications Approved'!$B$4:$U$4,'Applications Approved'!$B$62:$U$112))/_xlfn.XLOOKUP('% Approved '!$A106,'Applications Approved'!$A$62:$A$112,_xlfn.XLOOKUP('% Approved '!R$4,'Applications Received'!$B$4:$U$4,'Applications Received'!$B$62:$U$112))</f>
        <v>0.54193801931282282</v>
      </c>
      <c r="S106" s="79" cm="1">
        <f t="array" ref="S106">_xlfn.XLOOKUP('% Approved '!$A106,'Applications Approved'!$A$62:$A$112,_xlfn.XLOOKUP('% Approved '!S$4,'Applications Approved'!$B$4:$U$4,'Applications Approved'!$B$62:$U$112))/_xlfn.XLOOKUP('% Approved '!$A106,'Applications Approved'!$A$62:$A$112,_xlfn.XLOOKUP('% Approved '!S$4,'Applications Received'!$B$4:$U$4,'Applications Received'!$B$62:$U$112))</f>
        <v>0.56401468788249687</v>
      </c>
      <c r="T106" s="79" cm="1">
        <f t="array" ref="T106">_xlfn.XLOOKUP('% Approved '!$A106,'Applications Approved'!$A$62:$A$112,_xlfn.XLOOKUP('% Approved '!T$4,'Applications Approved'!$B$4:$U$4,'Applications Approved'!$B$62:$U$112))/_xlfn.XLOOKUP('% Approved '!$A106,'Applications Approved'!$A$62:$A$112,_xlfn.XLOOKUP('% Approved '!T$4,'Applications Received'!$B$4:$U$4,'Applications Received'!$B$62:$U$112))</f>
        <v>0.56497766610831945</v>
      </c>
      <c r="U106" s="79" cm="1">
        <f t="array" ref="U106">_xlfn.XLOOKUP('% Approved '!$A106,'Applications Approved'!$A$62:$A$112,_xlfn.XLOOKUP('% Approved '!U$4,'Applications Approved'!$B$4:$U$4,'Applications Approved'!$B$62:$U$112))/_xlfn.XLOOKUP('% Approved '!$A106,'Applications Approved'!$A$62:$A$112,_xlfn.XLOOKUP('% Approved '!U$4,'Applications Received'!$B$4:$U$4,'Applications Received'!$B$62:$U$112))</f>
        <v>0.54767003914038836</v>
      </c>
      <c r="V106" s="79" t="e" cm="1">
        <f t="array" ref="V106">_xlfn.XLOOKUP('% Approved '!$A106,'Applications Approved'!$A$62:$A$112,_xlfn.XLOOKUP('% Approved '!V$4,'Applications Approved'!$B$4:$V$4,'Applications Approved'!$B$62:$V$112))/_xlfn.XLOOKUP('% Approved '!$A106,'Applications Approved'!$A$62:$A$112,_xlfn.XLOOKUP('% Approved '!V$4,'Applications Received'!$B$4:$W$4,'Applications Received'!$B$62:$V$112))</f>
        <v>#VALUE!</v>
      </c>
      <c r="W106" s="79">
        <f t="shared" si="3"/>
        <v>-4.5517503728351935E-2</v>
      </c>
      <c r="X106" s="81">
        <f t="shared" si="4"/>
        <v>-5.1989914240436058E-2</v>
      </c>
      <c r="Y106" s="81">
        <f t="shared" si="5"/>
        <v>2.1793378543076582E-2</v>
      </c>
    </row>
    <row r="107" spans="1:25" s="30" customFormat="1">
      <c r="A107" s="32" t="s">
        <v>77</v>
      </c>
      <c r="B107" s="79" cm="1">
        <f t="array" ref="B107">_xlfn.XLOOKUP('% Approved '!$A107,'Applications Approved'!$A$62:$A$112,_xlfn.XLOOKUP('% Approved '!B$4,'Applications Approved'!$B$4:$U$4,'Applications Approved'!$B$62:$U$112))/_xlfn.XLOOKUP('% Approved '!$A107,'Applications Approved'!$A$62:$A$112,_xlfn.XLOOKUP('% Approved '!B$4,'Applications Received'!$B$4:$U$4,'Applications Received'!$B$62:$U$112))</f>
        <v>0.49638102751207963</v>
      </c>
      <c r="C107" s="79" cm="1">
        <f t="array" ref="C107">_xlfn.XLOOKUP('% Approved '!$A107,'Applications Approved'!$A$62:$A$112,_xlfn.XLOOKUP('% Approved '!C$4,'Applications Approved'!$B$4:$U$4,'Applications Approved'!$B$62:$U$112))/_xlfn.XLOOKUP('% Approved '!$A107,'Applications Approved'!$A$62:$A$112,_xlfn.XLOOKUP('% Approved '!C$4,'Applications Received'!$B$4:$U$4,'Applications Received'!$B$62:$U$112))</f>
        <v>0.48980417543291799</v>
      </c>
      <c r="D107" s="79" cm="1">
        <f t="array" ref="D107">_xlfn.XLOOKUP('% Approved '!$A107,'Applications Approved'!$A$62:$A$112,_xlfn.XLOOKUP('% Approved '!D$4,'Applications Approved'!$B$4:$U$4,'Applications Approved'!$B$62:$U$112))/_xlfn.XLOOKUP('% Approved '!$A107,'Applications Approved'!$A$62:$A$112,_xlfn.XLOOKUP('% Approved '!D$4,'Applications Received'!$B$4:$U$4,'Applications Received'!$B$62:$U$112))</f>
        <v>0.48863329553431611</v>
      </c>
      <c r="E107" s="79" cm="1">
        <f t="array" ref="E107">_xlfn.XLOOKUP('% Approved '!$A107,'Applications Approved'!$A$62:$A$112,_xlfn.XLOOKUP('% Approved '!E$4,'Applications Approved'!$B$4:$U$4,'Applications Approved'!$B$62:$U$112))/_xlfn.XLOOKUP('% Approved '!$A107,'Applications Approved'!$A$62:$A$112,_xlfn.XLOOKUP('% Approved '!E$4,'Applications Received'!$B$4:$U$4,'Applications Received'!$B$62:$U$112))</f>
        <v>0.50120223052130763</v>
      </c>
      <c r="F107" s="79" cm="1">
        <f t="array" ref="F107">_xlfn.XLOOKUP('% Approved '!$A107,'Applications Approved'!$A$62:$A$112,_xlfn.XLOOKUP('% Approved '!F$4,'Applications Approved'!$B$4:$U$4,'Applications Approved'!$B$62:$U$112))/_xlfn.XLOOKUP('% Approved '!$A107,'Applications Approved'!$A$62:$A$112,_xlfn.XLOOKUP('% Approved '!F$4,'Applications Received'!$B$4:$U$4,'Applications Received'!$B$62:$U$112))</f>
        <v>0.54583384250126576</v>
      </c>
      <c r="G107" s="79" cm="1">
        <f t="array" ref="G107">_xlfn.XLOOKUP('% Approved '!$A107,'Applications Approved'!$A$62:$A$112,_xlfn.XLOOKUP('% Approved '!G$4,'Applications Approved'!$B$4:$U$4,'Applications Approved'!$B$62:$U$112))/_xlfn.XLOOKUP('% Approved '!$A107,'Applications Approved'!$A$62:$A$112,_xlfn.XLOOKUP('% Approved '!G$4,'Applications Received'!$B$4:$U$4,'Applications Received'!$B$62:$U$112))</f>
        <v>0.52582790705794047</v>
      </c>
      <c r="H107" s="79" cm="1">
        <f t="array" ref="H107">_xlfn.XLOOKUP('% Approved '!$A107,'Applications Approved'!$A$62:$A$112,_xlfn.XLOOKUP('% Approved '!H$4,'Applications Approved'!$B$4:$U$4,'Applications Approved'!$B$62:$U$112))/_xlfn.XLOOKUP('% Approved '!$A107,'Applications Approved'!$A$62:$A$112,_xlfn.XLOOKUP('% Approved '!H$4,'Applications Received'!$B$4:$U$4,'Applications Received'!$B$62:$U$112))</f>
        <v>0.51365124237464654</v>
      </c>
      <c r="I107" s="79" cm="1">
        <f t="array" ref="I107">_xlfn.XLOOKUP('% Approved '!$A107,'Applications Approved'!$A$62:$A$112,_xlfn.XLOOKUP('% Approved '!I$4,'Applications Approved'!$B$4:$U$4,'Applications Approved'!$B$62:$U$112))/_xlfn.XLOOKUP('% Approved '!$A107,'Applications Approved'!$A$62:$A$112,_xlfn.XLOOKUP('% Approved '!I$4,'Applications Received'!$B$4:$U$4,'Applications Received'!$B$62:$U$112))</f>
        <v>0.48629886737303618</v>
      </c>
      <c r="J107" s="79" cm="1">
        <f t="array" ref="J107">_xlfn.XLOOKUP('% Approved '!$A107,'Applications Approved'!$A$62:$A$112,_xlfn.XLOOKUP('% Approved '!J$4,'Applications Approved'!$B$4:$U$4,'Applications Approved'!$B$62:$U$112))/_xlfn.XLOOKUP('% Approved '!$A107,'Applications Approved'!$A$62:$A$112,_xlfn.XLOOKUP('% Approved '!J$4,'Applications Received'!$B$4:$U$4,'Applications Received'!$B$62:$U$112))</f>
        <v>0.46153386215968428</v>
      </c>
      <c r="K107" s="79" cm="1">
        <f t="array" ref="K107">_xlfn.XLOOKUP('% Approved '!$A107,'Applications Approved'!$A$62:$A$112,_xlfn.XLOOKUP('% Approved '!K$4,'Applications Approved'!$B$4:$U$4,'Applications Approved'!$B$62:$U$112))/_xlfn.XLOOKUP('% Approved '!$A107,'Applications Approved'!$A$62:$A$112,_xlfn.XLOOKUP('% Approved '!K$4,'Applications Received'!$B$4:$U$4,'Applications Received'!$B$62:$U$112))</f>
        <v>0.46073271850410358</v>
      </c>
      <c r="L107" s="79" cm="1">
        <f t="array" ref="L107">_xlfn.XLOOKUP('% Approved '!$A107,'Applications Approved'!$A$62:$A$112,_xlfn.XLOOKUP('% Approved '!L$4,'Applications Approved'!$B$4:$U$4,'Applications Approved'!$B$62:$U$112))/_xlfn.XLOOKUP('% Approved '!$A107,'Applications Approved'!$A$62:$A$112,_xlfn.XLOOKUP('% Approved '!L$4,'Applications Received'!$B$4:$U$4,'Applications Received'!$B$62:$U$112))</f>
        <v>0.45288534347649989</v>
      </c>
      <c r="M107" s="79" cm="1">
        <f t="array" ref="M107">_xlfn.XLOOKUP('% Approved '!$A107,'Applications Approved'!$A$62:$A$112,_xlfn.XLOOKUP('% Approved '!M$4,'Applications Approved'!$B$4:$U$4,'Applications Approved'!$B$62:$U$112))/_xlfn.XLOOKUP('% Approved '!$A107,'Applications Approved'!$A$62:$A$112,_xlfn.XLOOKUP('% Approved '!M$4,'Applications Received'!$B$4:$U$4,'Applications Received'!$B$62:$U$112))</f>
        <v>0.42150220376643716</v>
      </c>
      <c r="N107" s="79" cm="1">
        <f t="array" ref="N107">_xlfn.XLOOKUP('% Approved '!$A107,'Applications Approved'!$A$62:$A$112,_xlfn.XLOOKUP('% Approved '!N$4,'Applications Approved'!$B$4:$U$4,'Applications Approved'!$B$62:$U$112))/_xlfn.XLOOKUP('% Approved '!$A107,'Applications Approved'!$A$62:$A$112,_xlfn.XLOOKUP('% Approved '!N$4,'Applications Received'!$B$4:$U$4,'Applications Received'!$B$62:$U$112))</f>
        <v>0.37775074247683116</v>
      </c>
      <c r="O107" s="79" cm="1">
        <f t="array" ref="O107">_xlfn.XLOOKUP('% Approved '!$A107,'Applications Approved'!$A$62:$A$112,_xlfn.XLOOKUP('% Approved '!O$4,'Applications Approved'!$B$4:$U$4,'Applications Approved'!$B$62:$U$112))/_xlfn.XLOOKUP('% Approved '!$A107,'Applications Approved'!$A$62:$A$112,_xlfn.XLOOKUP('% Approved '!O$4,'Applications Received'!$B$4:$U$4,'Applications Received'!$B$62:$U$112))</f>
        <v>0.30620415695719488</v>
      </c>
      <c r="P107" s="79" cm="1">
        <f t="array" ref="P107">_xlfn.XLOOKUP('% Approved '!$A107,'Applications Approved'!$A$62:$A$112,_xlfn.XLOOKUP('% Approved '!P$4,'Applications Approved'!$B$4:$U$4,'Applications Approved'!$B$62:$U$112))/_xlfn.XLOOKUP('% Approved '!$A107,'Applications Approved'!$A$62:$A$112,_xlfn.XLOOKUP('% Approved '!P$4,'Applications Received'!$B$4:$U$4,'Applications Received'!$B$62:$U$112))</f>
        <v>0.28481511914543961</v>
      </c>
      <c r="Q107" s="79" cm="1">
        <f t="array" ref="Q107">_xlfn.XLOOKUP('% Approved '!$A107,'Applications Approved'!$A$62:$A$112,_xlfn.XLOOKUP('% Approved '!Q$4,'Applications Approved'!$B$4:$U$4,'Applications Approved'!$B$62:$U$112))/_xlfn.XLOOKUP('% Approved '!$A107,'Applications Approved'!$A$62:$A$112,_xlfn.XLOOKUP('% Approved '!Q$4,'Applications Received'!$B$4:$U$4,'Applications Received'!$B$62:$U$112))</f>
        <v>0.2739130434782609</v>
      </c>
      <c r="R107" s="79" cm="1">
        <f t="array" ref="R107">_xlfn.XLOOKUP('% Approved '!$A107,'Applications Approved'!$A$62:$A$112,_xlfn.XLOOKUP('% Approved '!R$4,'Applications Approved'!$B$4:$U$4,'Applications Approved'!$B$62:$U$112))/_xlfn.XLOOKUP('% Approved '!$A107,'Applications Approved'!$A$62:$A$112,_xlfn.XLOOKUP('% Approved '!R$4,'Applications Received'!$B$4:$U$4,'Applications Received'!$B$62:$U$112))</f>
        <v>0.25165188509239955</v>
      </c>
      <c r="S107" s="79" cm="1">
        <f t="array" ref="S107">_xlfn.XLOOKUP('% Approved '!$A107,'Applications Approved'!$A$62:$A$112,_xlfn.XLOOKUP('% Approved '!S$4,'Applications Approved'!$B$4:$U$4,'Applications Approved'!$B$62:$U$112))/_xlfn.XLOOKUP('% Approved '!$A107,'Applications Approved'!$A$62:$A$112,_xlfn.XLOOKUP('% Approved '!S$4,'Applications Received'!$B$4:$U$4,'Applications Received'!$B$62:$U$112))</f>
        <v>0.41924012726932436</v>
      </c>
      <c r="T107" s="79" cm="1">
        <f t="array" ref="T107">_xlfn.XLOOKUP('% Approved '!$A107,'Applications Approved'!$A$62:$A$112,_xlfn.XLOOKUP('% Approved '!T$4,'Applications Approved'!$B$4:$U$4,'Applications Approved'!$B$62:$U$112))/_xlfn.XLOOKUP('% Approved '!$A107,'Applications Approved'!$A$62:$A$112,_xlfn.XLOOKUP('% Approved '!T$4,'Applications Received'!$B$4:$U$4,'Applications Received'!$B$62:$U$112))</f>
        <v>0.40294593539028067</v>
      </c>
      <c r="U107" s="79" cm="1">
        <f t="array" ref="U107">_xlfn.XLOOKUP('% Approved '!$A107,'Applications Approved'!$A$62:$A$112,_xlfn.XLOOKUP('% Approved '!U$4,'Applications Approved'!$B$4:$U$4,'Applications Approved'!$B$62:$U$112))/_xlfn.XLOOKUP('% Approved '!$A107,'Applications Approved'!$A$62:$A$112,_xlfn.XLOOKUP('% Approved '!U$4,'Applications Received'!$B$4:$U$4,'Applications Received'!$B$62:$U$112))</f>
        <v>0.35715463237718431</v>
      </c>
      <c r="V107" s="79" t="e" cm="1">
        <f t="array" ref="V107">_xlfn.XLOOKUP('% Approved '!$A107,'Applications Approved'!$A$62:$A$112,_xlfn.XLOOKUP('% Approved '!V$4,'Applications Approved'!$B$4:$V$4,'Applications Approved'!$B$62:$V$112))/_xlfn.XLOOKUP('% Approved '!$A107,'Applications Approved'!$A$62:$A$112,_xlfn.XLOOKUP('% Approved '!V$4,'Applications Received'!$B$4:$W$4,'Applications Received'!$B$62:$V$112))</f>
        <v>#VALUE!</v>
      </c>
      <c r="W107" s="79">
        <f t="shared" si="3"/>
        <v>-0.280482910140048</v>
      </c>
      <c r="X107" s="81">
        <f t="shared" si="4"/>
        <v>-0.30467483982705301</v>
      </c>
      <c r="Y107" s="81">
        <f t="shared" si="5"/>
        <v>-0.21137957427470386</v>
      </c>
    </row>
    <row r="108" spans="1:25" s="30" customFormat="1">
      <c r="A108" s="32" t="s">
        <v>78</v>
      </c>
      <c r="B108" s="79" cm="1">
        <f t="array" ref="B108">_xlfn.XLOOKUP('% Approved '!$A108,'Applications Approved'!$A$62:$A$112,_xlfn.XLOOKUP('% Approved '!B$4,'Applications Approved'!$B$4:$U$4,'Applications Approved'!$B$62:$U$112))/_xlfn.XLOOKUP('% Approved '!$A108,'Applications Approved'!$A$62:$A$112,_xlfn.XLOOKUP('% Approved '!B$4,'Applications Received'!$B$4:$U$4,'Applications Received'!$B$62:$U$112))</f>
        <v>0.58098885670108591</v>
      </c>
      <c r="C108" s="79" cm="1">
        <f t="array" ref="C108">_xlfn.XLOOKUP('% Approved '!$A108,'Applications Approved'!$A$62:$A$112,_xlfn.XLOOKUP('% Approved '!C$4,'Applications Approved'!$B$4:$U$4,'Applications Approved'!$B$62:$U$112))/_xlfn.XLOOKUP('% Approved '!$A108,'Applications Approved'!$A$62:$A$112,_xlfn.XLOOKUP('% Approved '!C$4,'Applications Received'!$B$4:$U$4,'Applications Received'!$B$62:$U$112))</f>
        <v>0.57831834829018258</v>
      </c>
      <c r="D108" s="79" cm="1">
        <f t="array" ref="D108">_xlfn.XLOOKUP('% Approved '!$A108,'Applications Approved'!$A$62:$A$112,_xlfn.XLOOKUP('% Approved '!D$4,'Applications Approved'!$B$4:$U$4,'Applications Approved'!$B$62:$U$112))/_xlfn.XLOOKUP('% Approved '!$A108,'Applications Approved'!$A$62:$A$112,_xlfn.XLOOKUP('% Approved '!D$4,'Applications Received'!$B$4:$U$4,'Applications Received'!$B$62:$U$112))</f>
        <v>0.56372899386645836</v>
      </c>
      <c r="E108" s="79" cm="1">
        <f t="array" ref="E108">_xlfn.XLOOKUP('% Approved '!$A108,'Applications Approved'!$A$62:$A$112,_xlfn.XLOOKUP('% Approved '!E$4,'Applications Approved'!$B$4:$U$4,'Applications Approved'!$B$62:$U$112))/_xlfn.XLOOKUP('% Approved '!$A108,'Applications Approved'!$A$62:$A$112,_xlfn.XLOOKUP('% Approved '!E$4,'Applications Received'!$B$4:$U$4,'Applications Received'!$B$62:$U$112))</f>
        <v>0.54586932519321951</v>
      </c>
      <c r="F108" s="79" cm="1">
        <f t="array" ref="F108">_xlfn.XLOOKUP('% Approved '!$A108,'Applications Approved'!$A$62:$A$112,_xlfn.XLOOKUP('% Approved '!F$4,'Applications Approved'!$B$4:$U$4,'Applications Approved'!$B$62:$U$112))/_xlfn.XLOOKUP('% Approved '!$A108,'Applications Approved'!$A$62:$A$112,_xlfn.XLOOKUP('% Approved '!F$4,'Applications Received'!$B$4:$U$4,'Applications Received'!$B$62:$U$112))</f>
        <v>0.56642937551122885</v>
      </c>
      <c r="G108" s="79" cm="1">
        <f t="array" ref="G108">_xlfn.XLOOKUP('% Approved '!$A108,'Applications Approved'!$A$62:$A$112,_xlfn.XLOOKUP('% Approved '!G$4,'Applications Approved'!$B$4:$U$4,'Applications Approved'!$B$62:$U$112))/_xlfn.XLOOKUP('% Approved '!$A108,'Applications Approved'!$A$62:$A$112,_xlfn.XLOOKUP('% Approved '!G$4,'Applications Received'!$B$4:$U$4,'Applications Received'!$B$62:$U$112))</f>
        <v>0.5126217838139896</v>
      </c>
      <c r="H108" s="79" cm="1">
        <f t="array" ref="H108">_xlfn.XLOOKUP('% Approved '!$A108,'Applications Approved'!$A$62:$A$112,_xlfn.XLOOKUP('% Approved '!H$4,'Applications Approved'!$B$4:$U$4,'Applications Approved'!$B$62:$U$112))/_xlfn.XLOOKUP('% Approved '!$A108,'Applications Approved'!$A$62:$A$112,_xlfn.XLOOKUP('% Approved '!H$4,'Applications Received'!$B$4:$U$4,'Applications Received'!$B$62:$U$112))</f>
        <v>0.48456364337431984</v>
      </c>
      <c r="I108" s="79" cm="1">
        <f t="array" ref="I108">_xlfn.XLOOKUP('% Approved '!$A108,'Applications Approved'!$A$62:$A$112,_xlfn.XLOOKUP('% Approved '!I$4,'Applications Approved'!$B$4:$U$4,'Applications Approved'!$B$62:$U$112))/_xlfn.XLOOKUP('% Approved '!$A108,'Applications Approved'!$A$62:$A$112,_xlfn.XLOOKUP('% Approved '!I$4,'Applications Received'!$B$4:$U$4,'Applications Received'!$B$62:$U$112))</f>
        <v>0.47322803811512859</v>
      </c>
      <c r="J108" s="79" cm="1">
        <f t="array" ref="J108">_xlfn.XLOOKUP('% Approved '!$A108,'Applications Approved'!$A$62:$A$112,_xlfn.XLOOKUP('% Approved '!J$4,'Applications Approved'!$B$4:$U$4,'Applications Approved'!$B$62:$U$112))/_xlfn.XLOOKUP('% Approved '!$A108,'Applications Approved'!$A$62:$A$112,_xlfn.XLOOKUP('% Approved '!J$4,'Applications Received'!$B$4:$U$4,'Applications Received'!$B$62:$U$112))</f>
        <v>0.46815978606050479</v>
      </c>
      <c r="K108" s="79" cm="1">
        <f t="array" ref="K108">_xlfn.XLOOKUP('% Approved '!$A108,'Applications Approved'!$A$62:$A$112,_xlfn.XLOOKUP('% Approved '!K$4,'Applications Approved'!$B$4:$U$4,'Applications Approved'!$B$62:$U$112))/_xlfn.XLOOKUP('% Approved '!$A108,'Applications Approved'!$A$62:$A$112,_xlfn.XLOOKUP('% Approved '!K$4,'Applications Received'!$B$4:$U$4,'Applications Received'!$B$62:$U$112))</f>
        <v>0.43933368929856109</v>
      </c>
      <c r="L108" s="79" cm="1">
        <f t="array" ref="L108">_xlfn.XLOOKUP('% Approved '!$A108,'Applications Approved'!$A$62:$A$112,_xlfn.XLOOKUP('% Approved '!L$4,'Applications Approved'!$B$4:$U$4,'Applications Approved'!$B$62:$U$112))/_xlfn.XLOOKUP('% Approved '!$A108,'Applications Approved'!$A$62:$A$112,_xlfn.XLOOKUP('% Approved '!L$4,'Applications Received'!$B$4:$U$4,'Applications Received'!$B$62:$U$112))</f>
        <v>0.42907651268154295</v>
      </c>
      <c r="M108" s="79" cm="1">
        <f t="array" ref="M108">_xlfn.XLOOKUP('% Approved '!$A108,'Applications Approved'!$A$62:$A$112,_xlfn.XLOOKUP('% Approved '!M$4,'Applications Approved'!$B$4:$U$4,'Applications Approved'!$B$62:$U$112))/_xlfn.XLOOKUP('% Approved '!$A108,'Applications Approved'!$A$62:$A$112,_xlfn.XLOOKUP('% Approved '!M$4,'Applications Received'!$B$4:$U$4,'Applications Received'!$B$62:$U$112))</f>
        <v>0.40424221592048354</v>
      </c>
      <c r="N108" s="79" cm="1">
        <f t="array" ref="N108">_xlfn.XLOOKUP('% Approved '!$A108,'Applications Approved'!$A$62:$A$112,_xlfn.XLOOKUP('% Approved '!N$4,'Applications Approved'!$B$4:$U$4,'Applications Approved'!$B$62:$U$112))/_xlfn.XLOOKUP('% Approved '!$A108,'Applications Approved'!$A$62:$A$112,_xlfn.XLOOKUP('% Approved '!N$4,'Applications Received'!$B$4:$U$4,'Applications Received'!$B$62:$U$112))</f>
        <v>0.38071231742087575</v>
      </c>
      <c r="O108" s="79" cm="1">
        <f t="array" ref="O108">_xlfn.XLOOKUP('% Approved '!$A108,'Applications Approved'!$A$62:$A$112,_xlfn.XLOOKUP('% Approved '!O$4,'Applications Approved'!$B$4:$U$4,'Applications Approved'!$B$62:$U$112))/_xlfn.XLOOKUP('% Approved '!$A108,'Applications Approved'!$A$62:$A$112,_xlfn.XLOOKUP('% Approved '!O$4,'Applications Received'!$B$4:$U$4,'Applications Received'!$B$62:$U$112))</f>
        <v>0.38123726648019618</v>
      </c>
      <c r="P108" s="79" cm="1">
        <f t="array" ref="P108">_xlfn.XLOOKUP('% Approved '!$A108,'Applications Approved'!$A$62:$A$112,_xlfn.XLOOKUP('% Approved '!P$4,'Applications Approved'!$B$4:$U$4,'Applications Approved'!$B$62:$U$112))/_xlfn.XLOOKUP('% Approved '!$A108,'Applications Approved'!$A$62:$A$112,_xlfn.XLOOKUP('% Approved '!P$4,'Applications Received'!$B$4:$U$4,'Applications Received'!$B$62:$U$112))</f>
        <v>0.37363537889134835</v>
      </c>
      <c r="Q108" s="79" cm="1">
        <f t="array" ref="Q108">_xlfn.XLOOKUP('% Approved '!$A108,'Applications Approved'!$A$62:$A$112,_xlfn.XLOOKUP('% Approved '!Q$4,'Applications Approved'!$B$4:$U$4,'Applications Approved'!$B$62:$U$112))/_xlfn.XLOOKUP('% Approved '!$A108,'Applications Approved'!$A$62:$A$112,_xlfn.XLOOKUP('% Approved '!Q$4,'Applications Received'!$B$4:$U$4,'Applications Received'!$B$62:$U$112))</f>
        <v>0.35844464989745062</v>
      </c>
      <c r="R108" s="79" cm="1">
        <f t="array" ref="R108">_xlfn.XLOOKUP('% Approved '!$A108,'Applications Approved'!$A$62:$A$112,_xlfn.XLOOKUP('% Approved '!R$4,'Applications Approved'!$B$4:$U$4,'Applications Approved'!$B$62:$U$112))/_xlfn.XLOOKUP('% Approved '!$A108,'Applications Approved'!$A$62:$A$112,_xlfn.XLOOKUP('% Approved '!R$4,'Applications Received'!$B$4:$U$4,'Applications Received'!$B$62:$U$112))</f>
        <v>0.35373304798128213</v>
      </c>
      <c r="S108" s="79" cm="1">
        <f t="array" ref="S108">_xlfn.XLOOKUP('% Approved '!$A108,'Applications Approved'!$A$62:$A$112,_xlfn.XLOOKUP('% Approved '!S$4,'Applications Approved'!$B$4:$U$4,'Applications Approved'!$B$62:$U$112))/_xlfn.XLOOKUP('% Approved '!$A108,'Applications Approved'!$A$62:$A$112,_xlfn.XLOOKUP('% Approved '!S$4,'Applications Received'!$B$4:$U$4,'Applications Received'!$B$62:$U$112))</f>
        <v>0.35816936488169365</v>
      </c>
      <c r="T108" s="79" cm="1">
        <f t="array" ref="T108">_xlfn.XLOOKUP('% Approved '!$A108,'Applications Approved'!$A$62:$A$112,_xlfn.XLOOKUP('% Approved '!T$4,'Applications Approved'!$B$4:$U$4,'Applications Approved'!$B$62:$U$112))/_xlfn.XLOOKUP('% Approved '!$A108,'Applications Approved'!$A$62:$A$112,_xlfn.XLOOKUP('% Approved '!T$4,'Applications Received'!$B$4:$U$4,'Applications Received'!$B$62:$U$112))</f>
        <v>0.35022516485283867</v>
      </c>
      <c r="U108" s="79" cm="1">
        <f t="array" ref="U108">_xlfn.XLOOKUP('% Approved '!$A108,'Applications Approved'!$A$62:$A$112,_xlfn.XLOOKUP('% Approved '!U$4,'Applications Approved'!$B$4:$U$4,'Applications Approved'!$B$62:$U$112))/_xlfn.XLOOKUP('% Approved '!$A108,'Applications Approved'!$A$62:$A$112,_xlfn.XLOOKUP('% Approved '!U$4,'Applications Received'!$B$4:$U$4,'Applications Received'!$B$62:$U$112))</f>
        <v>0.35869691175618523</v>
      </c>
      <c r="V108" s="79" t="e" cm="1">
        <f t="array" ref="V108">_xlfn.XLOOKUP('% Approved '!$A108,'Applications Approved'!$A$62:$A$112,_xlfn.XLOOKUP('% Approved '!V$4,'Applications Approved'!$B$4:$V$4,'Applications Approved'!$B$62:$V$112))/_xlfn.XLOOKUP('% Approved '!$A108,'Applications Approved'!$A$62:$A$112,_xlfn.XLOOKUP('% Approved '!V$4,'Applications Received'!$B$4:$W$4,'Applications Received'!$B$62:$V$112))</f>
        <v>#VALUE!</v>
      </c>
      <c r="W108" s="79">
        <f t="shared" si="3"/>
        <v>-0.38260965314738921</v>
      </c>
      <c r="X108" s="81">
        <f t="shared" si="4"/>
        <v>-0.25975273493827516</v>
      </c>
      <c r="Y108" s="81">
        <f t="shared" si="5"/>
        <v>-0.16402575961456292</v>
      </c>
    </row>
    <row r="109" spans="1:25" s="30" customFormat="1">
      <c r="A109" s="32" t="s">
        <v>79</v>
      </c>
      <c r="B109" s="79" cm="1">
        <f t="array" ref="B109">_xlfn.XLOOKUP('% Approved '!$A109,'Applications Approved'!$A$62:$A$112,_xlfn.XLOOKUP('% Approved '!B$4,'Applications Approved'!$B$4:$U$4,'Applications Approved'!$B$62:$U$112))/_xlfn.XLOOKUP('% Approved '!$A109,'Applications Approved'!$A$62:$A$112,_xlfn.XLOOKUP('% Approved '!B$4,'Applications Received'!$B$4:$U$4,'Applications Received'!$B$62:$U$112))</f>
        <v>0.82173987352589306</v>
      </c>
      <c r="C109" s="79" cm="1">
        <f t="array" ref="C109">_xlfn.XLOOKUP('% Approved '!$A109,'Applications Approved'!$A$62:$A$112,_xlfn.XLOOKUP('% Approved '!C$4,'Applications Approved'!$B$4:$U$4,'Applications Approved'!$B$62:$U$112))/_xlfn.XLOOKUP('% Approved '!$A109,'Applications Approved'!$A$62:$A$112,_xlfn.XLOOKUP('% Approved '!C$4,'Applications Received'!$B$4:$U$4,'Applications Received'!$B$62:$U$112))</f>
        <v>0.86790765274749837</v>
      </c>
      <c r="D109" s="79" cm="1">
        <f t="array" ref="D109">_xlfn.XLOOKUP('% Approved '!$A109,'Applications Approved'!$A$62:$A$112,_xlfn.XLOOKUP('% Approved '!D$4,'Applications Approved'!$B$4:$U$4,'Applications Approved'!$B$62:$U$112))/_xlfn.XLOOKUP('% Approved '!$A109,'Applications Approved'!$A$62:$A$112,_xlfn.XLOOKUP('% Approved '!D$4,'Applications Received'!$B$4:$U$4,'Applications Received'!$B$62:$U$112))</f>
        <v>0.81903809724268561</v>
      </c>
      <c r="E109" s="79" cm="1">
        <f t="array" ref="E109">_xlfn.XLOOKUP('% Approved '!$A109,'Applications Approved'!$A$62:$A$112,_xlfn.XLOOKUP('% Approved '!E$4,'Applications Approved'!$B$4:$U$4,'Applications Approved'!$B$62:$U$112))/_xlfn.XLOOKUP('% Approved '!$A109,'Applications Approved'!$A$62:$A$112,_xlfn.XLOOKUP('% Approved '!E$4,'Applications Received'!$B$4:$U$4,'Applications Received'!$B$62:$U$112))</f>
        <v>0.86382060325314525</v>
      </c>
      <c r="F109" s="79" cm="1">
        <f t="array" ref="F109">_xlfn.XLOOKUP('% Approved '!$A109,'Applications Approved'!$A$62:$A$112,_xlfn.XLOOKUP('% Approved '!F$4,'Applications Approved'!$B$4:$U$4,'Applications Approved'!$B$62:$U$112))/_xlfn.XLOOKUP('% Approved '!$A109,'Applications Approved'!$A$62:$A$112,_xlfn.XLOOKUP('% Approved '!F$4,'Applications Received'!$B$4:$U$4,'Applications Received'!$B$62:$U$112))</f>
        <v>0.89157111245222287</v>
      </c>
      <c r="G109" s="79" cm="1">
        <f t="array" ref="G109">_xlfn.XLOOKUP('% Approved '!$A109,'Applications Approved'!$A$62:$A$112,_xlfn.XLOOKUP('% Approved '!G$4,'Applications Approved'!$B$4:$U$4,'Applications Approved'!$B$62:$U$112))/_xlfn.XLOOKUP('% Approved '!$A109,'Applications Approved'!$A$62:$A$112,_xlfn.XLOOKUP('% Approved '!G$4,'Applications Received'!$B$4:$U$4,'Applications Received'!$B$62:$U$112))</f>
        <v>0.79702273184469929</v>
      </c>
      <c r="H109" s="79" cm="1">
        <f t="array" ref="H109">_xlfn.XLOOKUP('% Approved '!$A109,'Applications Approved'!$A$62:$A$112,_xlfn.XLOOKUP('% Approved '!H$4,'Applications Approved'!$B$4:$U$4,'Applications Approved'!$B$62:$U$112))/_xlfn.XLOOKUP('% Approved '!$A109,'Applications Approved'!$A$62:$A$112,_xlfn.XLOOKUP('% Approved '!H$4,'Applications Received'!$B$4:$U$4,'Applications Received'!$B$62:$U$112))</f>
        <v>0.64661915522336177</v>
      </c>
      <c r="I109" s="79" cm="1">
        <f t="array" ref="I109">_xlfn.XLOOKUP('% Approved '!$A109,'Applications Approved'!$A$62:$A$112,_xlfn.XLOOKUP('% Approved '!I$4,'Applications Approved'!$B$4:$U$4,'Applications Approved'!$B$62:$U$112))/_xlfn.XLOOKUP('% Approved '!$A109,'Applications Approved'!$A$62:$A$112,_xlfn.XLOOKUP('% Approved '!I$4,'Applications Received'!$B$4:$U$4,'Applications Received'!$B$62:$U$112))</f>
        <v>0.60197368421052633</v>
      </c>
      <c r="J109" s="79" cm="1">
        <f t="array" ref="J109">_xlfn.XLOOKUP('% Approved '!$A109,'Applications Approved'!$A$62:$A$112,_xlfn.XLOOKUP('% Approved '!J$4,'Applications Approved'!$B$4:$U$4,'Applications Approved'!$B$62:$U$112))/_xlfn.XLOOKUP('% Approved '!$A109,'Applications Approved'!$A$62:$A$112,_xlfn.XLOOKUP('% Approved '!J$4,'Applications Received'!$B$4:$U$4,'Applications Received'!$B$62:$U$112))</f>
        <v>0.657422293676313</v>
      </c>
      <c r="K109" s="79" cm="1">
        <f t="array" ref="K109">_xlfn.XLOOKUP('% Approved '!$A109,'Applications Approved'!$A$62:$A$112,_xlfn.XLOOKUP('% Approved '!K$4,'Applications Approved'!$B$4:$U$4,'Applications Approved'!$B$62:$U$112))/_xlfn.XLOOKUP('% Approved '!$A109,'Applications Approved'!$A$62:$A$112,_xlfn.XLOOKUP('% Approved '!K$4,'Applications Received'!$B$4:$U$4,'Applications Received'!$B$62:$U$112))</f>
        <v>0.67848652931854203</v>
      </c>
      <c r="L109" s="79" cm="1">
        <f t="array" ref="L109">_xlfn.XLOOKUP('% Approved '!$A109,'Applications Approved'!$A$62:$A$112,_xlfn.XLOOKUP('% Approved '!L$4,'Applications Approved'!$B$4:$U$4,'Applications Approved'!$B$62:$U$112))/_xlfn.XLOOKUP('% Approved '!$A109,'Applications Approved'!$A$62:$A$112,_xlfn.XLOOKUP('% Approved '!L$4,'Applications Received'!$B$4:$U$4,'Applications Received'!$B$62:$U$112))</f>
        <v>0.72179289026275129</v>
      </c>
      <c r="M109" s="79" cm="1">
        <f t="array" ref="M109">_xlfn.XLOOKUP('% Approved '!$A109,'Applications Approved'!$A$62:$A$112,_xlfn.XLOOKUP('% Approved '!M$4,'Applications Approved'!$B$4:$U$4,'Applications Approved'!$B$62:$U$112))/_xlfn.XLOOKUP('% Approved '!$A109,'Applications Approved'!$A$62:$A$112,_xlfn.XLOOKUP('% Approved '!M$4,'Applications Received'!$B$4:$U$4,'Applications Received'!$B$62:$U$112))</f>
        <v>0.70306048093271811</v>
      </c>
      <c r="N109" s="79" cm="1">
        <f t="array" ref="N109">_xlfn.XLOOKUP('% Approved '!$A109,'Applications Approved'!$A$62:$A$112,_xlfn.XLOOKUP('% Approved '!N$4,'Applications Approved'!$B$4:$U$4,'Applications Approved'!$B$62:$U$112))/_xlfn.XLOOKUP('% Approved '!$A109,'Applications Approved'!$A$62:$A$112,_xlfn.XLOOKUP('% Approved '!N$4,'Applications Received'!$B$4:$U$4,'Applications Received'!$B$62:$U$112))</f>
        <v>0.67607685371436499</v>
      </c>
      <c r="O109" s="79" cm="1">
        <f t="array" ref="O109">_xlfn.XLOOKUP('% Approved '!$A109,'Applications Approved'!$A$62:$A$112,_xlfn.XLOOKUP('% Approved '!O$4,'Applications Approved'!$B$4:$U$4,'Applications Approved'!$B$62:$U$112))/_xlfn.XLOOKUP('% Approved '!$A109,'Applications Approved'!$A$62:$A$112,_xlfn.XLOOKUP('% Approved '!O$4,'Applications Received'!$B$4:$U$4,'Applications Received'!$B$62:$U$112))</f>
        <v>0.71730405149564558</v>
      </c>
      <c r="P109" s="79" cm="1">
        <f t="array" ref="P109">_xlfn.XLOOKUP('% Approved '!$A109,'Applications Approved'!$A$62:$A$112,_xlfn.XLOOKUP('% Approved '!P$4,'Applications Approved'!$B$4:$U$4,'Applications Approved'!$B$62:$U$112))/_xlfn.XLOOKUP('% Approved '!$A109,'Applications Approved'!$A$62:$A$112,_xlfn.XLOOKUP('% Approved '!P$4,'Applications Received'!$B$4:$U$4,'Applications Received'!$B$62:$U$112))</f>
        <v>0.69509577934981315</v>
      </c>
      <c r="Q109" s="79" cm="1">
        <f t="array" ref="Q109">_xlfn.XLOOKUP('% Approved '!$A109,'Applications Approved'!$A$62:$A$112,_xlfn.XLOOKUP('% Approved '!Q$4,'Applications Approved'!$B$4:$U$4,'Applications Approved'!$B$62:$U$112))/_xlfn.XLOOKUP('% Approved '!$A109,'Applications Approved'!$A$62:$A$112,_xlfn.XLOOKUP('% Approved '!Q$4,'Applications Received'!$B$4:$U$4,'Applications Received'!$B$62:$U$112))</f>
        <v>0.70639479226498181</v>
      </c>
      <c r="R109" s="79" cm="1">
        <f t="array" ref="R109">_xlfn.XLOOKUP('% Approved '!$A109,'Applications Approved'!$A$62:$A$112,_xlfn.XLOOKUP('% Approved '!R$4,'Applications Approved'!$B$4:$U$4,'Applications Approved'!$B$62:$U$112))/_xlfn.XLOOKUP('% Approved '!$A109,'Applications Approved'!$A$62:$A$112,_xlfn.XLOOKUP('% Approved '!R$4,'Applications Received'!$B$4:$U$4,'Applications Received'!$B$62:$U$112))</f>
        <v>0.70233406973393531</v>
      </c>
      <c r="S109" s="79" cm="1">
        <f t="array" ref="S109">_xlfn.XLOOKUP('% Approved '!$A109,'Applications Approved'!$A$62:$A$112,_xlfn.XLOOKUP('% Approved '!S$4,'Applications Approved'!$B$4:$U$4,'Applications Approved'!$B$62:$U$112))/_xlfn.XLOOKUP('% Approved '!$A109,'Applications Approved'!$A$62:$A$112,_xlfn.XLOOKUP('% Approved '!S$4,'Applications Received'!$B$4:$U$4,'Applications Received'!$B$62:$U$112))</f>
        <v>0.70874390623379313</v>
      </c>
      <c r="T109" s="79" cm="1">
        <f t="array" ref="T109">_xlfn.XLOOKUP('% Approved '!$A109,'Applications Approved'!$A$62:$A$112,_xlfn.XLOOKUP('% Approved '!T$4,'Applications Approved'!$B$4:$U$4,'Applications Approved'!$B$62:$U$112))/_xlfn.XLOOKUP('% Approved '!$A109,'Applications Approved'!$A$62:$A$112,_xlfn.XLOOKUP('% Approved '!T$4,'Applications Received'!$B$4:$U$4,'Applications Received'!$B$62:$U$112))</f>
        <v>0.6923854021972472</v>
      </c>
      <c r="U109" s="79" cm="1">
        <f t="array" ref="U109">_xlfn.XLOOKUP('% Approved '!$A109,'Applications Approved'!$A$62:$A$112,_xlfn.XLOOKUP('% Approved '!U$4,'Applications Approved'!$B$4:$U$4,'Applications Approved'!$B$62:$U$112))/_xlfn.XLOOKUP('% Approved '!$A109,'Applications Approved'!$A$62:$A$112,_xlfn.XLOOKUP('% Approved '!U$4,'Applications Received'!$B$4:$U$4,'Applications Received'!$B$62:$U$112))</f>
        <v>0.69596001665972507</v>
      </c>
      <c r="V109" s="79" t="e" cm="1">
        <f t="array" ref="V109">_xlfn.XLOOKUP('% Approved '!$A109,'Applications Approved'!$A$62:$A$112,_xlfn.XLOOKUP('% Approved '!V$4,'Applications Approved'!$B$4:$V$4,'Applications Approved'!$B$62:$V$112))/_xlfn.XLOOKUP('% Approved '!$A109,'Applications Approved'!$A$62:$A$112,_xlfn.XLOOKUP('% Approved '!V$4,'Applications Received'!$B$4:$W$4,'Applications Received'!$B$62:$V$112))</f>
        <v>#VALUE!</v>
      </c>
      <c r="W109" s="79">
        <f t="shared" si="3"/>
        <v>-0.15306529586604595</v>
      </c>
      <c r="X109" s="81">
        <f t="shared" si="4"/>
        <v>7.6305907484784413E-2</v>
      </c>
      <c r="Y109" s="81">
        <f t="shared" si="5"/>
        <v>-3.5789869852586642E-2</v>
      </c>
    </row>
    <row r="110" spans="1:25" s="30" customFormat="1">
      <c r="A110" s="32" t="s">
        <v>80</v>
      </c>
      <c r="B110" s="79" cm="1">
        <f t="array" ref="B110">_xlfn.XLOOKUP('% Approved '!$A110,'Applications Approved'!$A$62:$A$112,_xlfn.XLOOKUP('% Approved '!B$4,'Applications Approved'!$B$4:$U$4,'Applications Approved'!$B$62:$U$112))/_xlfn.XLOOKUP('% Approved '!$A110,'Applications Approved'!$A$62:$A$112,_xlfn.XLOOKUP('% Approved '!B$4,'Applications Received'!$B$4:$U$4,'Applications Received'!$B$62:$U$112))</f>
        <v>0.73298929663608559</v>
      </c>
      <c r="C110" s="79" cm="1">
        <f t="array" ref="C110">_xlfn.XLOOKUP('% Approved '!$A110,'Applications Approved'!$A$62:$A$112,_xlfn.XLOOKUP('% Approved '!C$4,'Applications Approved'!$B$4:$U$4,'Applications Approved'!$B$62:$U$112))/_xlfn.XLOOKUP('% Approved '!$A110,'Applications Approved'!$A$62:$A$112,_xlfn.XLOOKUP('% Approved '!C$4,'Applications Received'!$B$4:$U$4,'Applications Received'!$B$62:$U$112))</f>
        <v>0.52284498400026391</v>
      </c>
      <c r="D110" s="79" cm="1">
        <f t="array" ref="D110">_xlfn.XLOOKUP('% Approved '!$A110,'Applications Approved'!$A$62:$A$112,_xlfn.XLOOKUP('% Approved '!D$4,'Applications Approved'!$B$4:$U$4,'Applications Approved'!$B$62:$U$112))/_xlfn.XLOOKUP('% Approved '!$A110,'Applications Approved'!$A$62:$A$112,_xlfn.XLOOKUP('% Approved '!D$4,'Applications Received'!$B$4:$U$4,'Applications Received'!$B$62:$U$112))</f>
        <v>0.5360475776309912</v>
      </c>
      <c r="E110" s="79" cm="1">
        <f t="array" ref="E110">_xlfn.XLOOKUP('% Approved '!$A110,'Applications Approved'!$A$62:$A$112,_xlfn.XLOOKUP('% Approved '!E$4,'Applications Approved'!$B$4:$U$4,'Applications Approved'!$B$62:$U$112))/_xlfn.XLOOKUP('% Approved '!$A110,'Applications Approved'!$A$62:$A$112,_xlfn.XLOOKUP('% Approved '!E$4,'Applications Received'!$B$4:$U$4,'Applications Received'!$B$62:$U$112))</f>
        <v>0.48236028723072116</v>
      </c>
      <c r="F110" s="79" cm="1">
        <f t="array" ref="F110">_xlfn.XLOOKUP('% Approved '!$A110,'Applications Approved'!$A$62:$A$112,_xlfn.XLOOKUP('% Approved '!F$4,'Applications Approved'!$B$4:$U$4,'Applications Approved'!$B$62:$U$112))/_xlfn.XLOOKUP('% Approved '!$A110,'Applications Approved'!$A$62:$A$112,_xlfn.XLOOKUP('% Approved '!F$4,'Applications Received'!$B$4:$U$4,'Applications Received'!$B$62:$U$112))</f>
        <v>0.54630358360879372</v>
      </c>
      <c r="G110" s="79" cm="1">
        <f t="array" ref="G110">_xlfn.XLOOKUP('% Approved '!$A110,'Applications Approved'!$A$62:$A$112,_xlfn.XLOOKUP('% Approved '!G$4,'Applications Approved'!$B$4:$U$4,'Applications Approved'!$B$62:$U$112))/_xlfn.XLOOKUP('% Approved '!$A110,'Applications Approved'!$A$62:$A$112,_xlfn.XLOOKUP('% Approved '!G$4,'Applications Received'!$B$4:$U$4,'Applications Received'!$B$62:$U$112))</f>
        <v>0.3946954194868566</v>
      </c>
      <c r="H110" s="79" cm="1">
        <f t="array" ref="H110">_xlfn.XLOOKUP('% Approved '!$A110,'Applications Approved'!$A$62:$A$112,_xlfn.XLOOKUP('% Approved '!H$4,'Applications Approved'!$B$4:$U$4,'Applications Approved'!$B$62:$U$112))/_xlfn.XLOOKUP('% Approved '!$A110,'Applications Approved'!$A$62:$A$112,_xlfn.XLOOKUP('% Approved '!H$4,'Applications Received'!$B$4:$U$4,'Applications Received'!$B$62:$U$112))</f>
        <v>0.4233896992384148</v>
      </c>
      <c r="I110" s="79" cm="1">
        <f t="array" ref="I110">_xlfn.XLOOKUP('% Approved '!$A110,'Applications Approved'!$A$62:$A$112,_xlfn.XLOOKUP('% Approved '!I$4,'Applications Approved'!$B$4:$U$4,'Applications Approved'!$B$62:$U$112))/_xlfn.XLOOKUP('% Approved '!$A110,'Applications Approved'!$A$62:$A$112,_xlfn.XLOOKUP('% Approved '!I$4,'Applications Received'!$B$4:$U$4,'Applications Received'!$B$62:$U$112))</f>
        <v>0.51519379844961244</v>
      </c>
      <c r="J110" s="79" cm="1">
        <f t="array" ref="J110">_xlfn.XLOOKUP('% Approved '!$A110,'Applications Approved'!$A$62:$A$112,_xlfn.XLOOKUP('% Approved '!J$4,'Applications Approved'!$B$4:$U$4,'Applications Approved'!$B$62:$U$112))/_xlfn.XLOOKUP('% Approved '!$A110,'Applications Approved'!$A$62:$A$112,_xlfn.XLOOKUP('% Approved '!J$4,'Applications Received'!$B$4:$U$4,'Applications Received'!$B$62:$U$112))</f>
        <v>0.57434992250731876</v>
      </c>
      <c r="K110" s="79" cm="1">
        <f t="array" ref="K110">_xlfn.XLOOKUP('% Approved '!$A110,'Applications Approved'!$A$62:$A$112,_xlfn.XLOOKUP('% Approved '!K$4,'Applications Approved'!$B$4:$U$4,'Applications Approved'!$B$62:$U$112))/_xlfn.XLOOKUP('% Approved '!$A110,'Applications Approved'!$A$62:$A$112,_xlfn.XLOOKUP('% Approved '!K$4,'Applications Received'!$B$4:$U$4,'Applications Received'!$B$62:$U$112))</f>
        <v>0.60589318600368325</v>
      </c>
      <c r="L110" s="79" cm="1">
        <f t="array" ref="L110">_xlfn.XLOOKUP('% Approved '!$A110,'Applications Approved'!$A$62:$A$112,_xlfn.XLOOKUP('% Approved '!L$4,'Applications Approved'!$B$4:$U$4,'Applications Approved'!$B$62:$U$112))/_xlfn.XLOOKUP('% Approved '!$A110,'Applications Approved'!$A$62:$A$112,_xlfn.XLOOKUP('% Approved '!L$4,'Applications Received'!$B$4:$U$4,'Applications Received'!$B$62:$U$112))</f>
        <v>0.62238709478804299</v>
      </c>
      <c r="M110" s="79" cm="1">
        <f t="array" ref="M110">_xlfn.XLOOKUP('% Approved '!$A110,'Applications Approved'!$A$62:$A$112,_xlfn.XLOOKUP('% Approved '!M$4,'Applications Approved'!$B$4:$U$4,'Applications Approved'!$B$62:$U$112))/_xlfn.XLOOKUP('% Approved '!$A110,'Applications Approved'!$A$62:$A$112,_xlfn.XLOOKUP('% Approved '!M$4,'Applications Received'!$B$4:$U$4,'Applications Received'!$B$62:$U$112))</f>
        <v>0.67642286195083845</v>
      </c>
      <c r="N110" s="79" cm="1">
        <f t="array" ref="N110">_xlfn.XLOOKUP('% Approved '!$A110,'Applications Approved'!$A$62:$A$112,_xlfn.XLOOKUP('% Approved '!N$4,'Applications Approved'!$B$4:$U$4,'Applications Approved'!$B$62:$U$112))/_xlfn.XLOOKUP('% Approved '!$A110,'Applications Approved'!$A$62:$A$112,_xlfn.XLOOKUP('% Approved '!N$4,'Applications Received'!$B$4:$U$4,'Applications Received'!$B$62:$U$112))</f>
        <v>0.66292691997768549</v>
      </c>
      <c r="O110" s="79" cm="1">
        <f t="array" ref="O110">_xlfn.XLOOKUP('% Approved '!$A110,'Applications Approved'!$A$62:$A$112,_xlfn.XLOOKUP('% Approved '!O$4,'Applications Approved'!$B$4:$U$4,'Applications Approved'!$B$62:$U$112))/_xlfn.XLOOKUP('% Approved '!$A110,'Applications Approved'!$A$62:$A$112,_xlfn.XLOOKUP('% Approved '!O$4,'Applications Received'!$B$4:$U$4,'Applications Received'!$B$62:$U$112))</f>
        <v>0.69695780768998616</v>
      </c>
      <c r="P110" s="79" cm="1">
        <f t="array" ref="P110">_xlfn.XLOOKUP('% Approved '!$A110,'Applications Approved'!$A$62:$A$112,_xlfn.XLOOKUP('% Approved '!P$4,'Applications Approved'!$B$4:$U$4,'Applications Approved'!$B$62:$U$112))/_xlfn.XLOOKUP('% Approved '!$A110,'Applications Approved'!$A$62:$A$112,_xlfn.XLOOKUP('% Approved '!P$4,'Applications Received'!$B$4:$U$4,'Applications Received'!$B$62:$U$112))</f>
        <v>0.68254012098444883</v>
      </c>
      <c r="Q110" s="79" cm="1">
        <f t="array" ref="Q110">_xlfn.XLOOKUP('% Approved '!$A110,'Applications Approved'!$A$62:$A$112,_xlfn.XLOOKUP('% Approved '!Q$4,'Applications Approved'!$B$4:$U$4,'Applications Approved'!$B$62:$U$112))/_xlfn.XLOOKUP('% Approved '!$A110,'Applications Approved'!$A$62:$A$112,_xlfn.XLOOKUP('% Approved '!Q$4,'Applications Received'!$B$4:$U$4,'Applications Received'!$B$62:$U$112))</f>
        <v>0.65058027079303671</v>
      </c>
      <c r="R110" s="79" cm="1">
        <f t="array" ref="R110">_xlfn.XLOOKUP('% Approved '!$A110,'Applications Approved'!$A$62:$A$112,_xlfn.XLOOKUP('% Approved '!R$4,'Applications Approved'!$B$4:$U$4,'Applications Approved'!$B$62:$U$112))/_xlfn.XLOOKUP('% Approved '!$A110,'Applications Approved'!$A$62:$A$112,_xlfn.XLOOKUP('% Approved '!R$4,'Applications Received'!$B$4:$U$4,'Applications Received'!$B$62:$U$112))</f>
        <v>0.64516480721008829</v>
      </c>
      <c r="S110" s="79" cm="1">
        <f t="array" ref="S110">_xlfn.XLOOKUP('% Approved '!$A110,'Applications Approved'!$A$62:$A$112,_xlfn.XLOOKUP('% Approved '!S$4,'Applications Approved'!$B$4:$U$4,'Applications Approved'!$B$62:$U$112))/_xlfn.XLOOKUP('% Approved '!$A110,'Applications Approved'!$A$62:$A$112,_xlfn.XLOOKUP('% Approved '!S$4,'Applications Received'!$B$4:$U$4,'Applications Received'!$B$62:$U$112))</f>
        <v>0.67976200179313717</v>
      </c>
      <c r="T110" s="79" cm="1">
        <f t="array" ref="T110">_xlfn.XLOOKUP('% Approved '!$A110,'Applications Approved'!$A$62:$A$112,_xlfn.XLOOKUP('% Approved '!T$4,'Applications Approved'!$B$4:$U$4,'Applications Approved'!$B$62:$U$112))/_xlfn.XLOOKUP('% Approved '!$A110,'Applications Approved'!$A$62:$A$112,_xlfn.XLOOKUP('% Approved '!T$4,'Applications Received'!$B$4:$U$4,'Applications Received'!$B$62:$U$112))</f>
        <v>0.69892807899301701</v>
      </c>
      <c r="U110" s="79" cm="1">
        <f t="array" ref="U110">_xlfn.XLOOKUP('% Approved '!$A110,'Applications Approved'!$A$62:$A$112,_xlfn.XLOOKUP('% Approved '!U$4,'Applications Approved'!$B$4:$U$4,'Applications Approved'!$B$62:$U$112))/_xlfn.XLOOKUP('% Approved '!$A110,'Applications Approved'!$A$62:$A$112,_xlfn.XLOOKUP('% Approved '!U$4,'Applications Received'!$B$4:$U$4,'Applications Received'!$B$62:$U$112))</f>
        <v>0.66546286876907434</v>
      </c>
      <c r="V110" s="79" t="e" cm="1">
        <f t="array" ref="V110">_xlfn.XLOOKUP('% Approved '!$A110,'Applications Approved'!$A$62:$A$112,_xlfn.XLOOKUP('% Approved '!V$4,'Applications Approved'!$B$4:$V$4,'Applications Approved'!$B$62:$V$112))/_xlfn.XLOOKUP('% Approved '!$A110,'Applications Approved'!$A$62:$A$112,_xlfn.XLOOKUP('% Approved '!V$4,'Applications Received'!$B$4:$W$4,'Applications Received'!$B$62:$V$112))</f>
        <v>#VALUE!</v>
      </c>
      <c r="W110" s="79">
        <f t="shared" si="3"/>
        <v>-9.212471202091338E-2</v>
      </c>
      <c r="X110" s="81">
        <f t="shared" si="4"/>
        <v>0.57175025742500607</v>
      </c>
      <c r="Y110" s="81">
        <f t="shared" si="5"/>
        <v>6.9210583480528332E-2</v>
      </c>
    </row>
    <row r="111" spans="1:25" s="30" customFormat="1">
      <c r="A111" s="36" t="s">
        <v>81</v>
      </c>
      <c r="B111" s="79" cm="1">
        <f t="array" ref="B111">_xlfn.XLOOKUP('% Approved '!$A111,'Applications Approved'!$A$62:$A$112,_xlfn.XLOOKUP('% Approved '!B$4,'Applications Approved'!$B$4:$U$4,'Applications Approved'!$B$62:$U$112))/_xlfn.XLOOKUP('% Approved '!$A111,'Applications Approved'!$A$62:$A$112,_xlfn.XLOOKUP('% Approved '!B$4,'Applications Received'!$B$4:$U$4,'Applications Received'!$B$62:$U$112))</f>
        <v>0.70583596214511035</v>
      </c>
      <c r="C111" s="79" cm="1">
        <f t="array" ref="C111">_xlfn.XLOOKUP('% Approved '!$A111,'Applications Approved'!$A$62:$A$112,_xlfn.XLOOKUP('% Approved '!C$4,'Applications Approved'!$B$4:$U$4,'Applications Approved'!$B$62:$U$112))/_xlfn.XLOOKUP('% Approved '!$A111,'Applications Approved'!$A$62:$A$112,_xlfn.XLOOKUP('% Approved '!C$4,'Applications Received'!$B$4:$U$4,'Applications Received'!$B$62:$U$112))</f>
        <v>0.75123152709359609</v>
      </c>
      <c r="D111" s="79" cm="1">
        <f t="array" ref="D111">_xlfn.XLOOKUP('% Approved '!$A111,'Applications Approved'!$A$62:$A$112,_xlfn.XLOOKUP('% Approved '!D$4,'Applications Approved'!$B$4:$U$4,'Applications Approved'!$B$62:$U$112))/_xlfn.XLOOKUP('% Approved '!$A111,'Applications Approved'!$A$62:$A$112,_xlfn.XLOOKUP('% Approved '!D$4,'Applications Received'!$B$4:$U$4,'Applications Received'!$B$62:$U$112))</f>
        <v>0.64804003336113425</v>
      </c>
      <c r="E111" s="79" cm="1">
        <f t="array" ref="E111">_xlfn.XLOOKUP('% Approved '!$A111,'Applications Approved'!$A$62:$A$112,_xlfn.XLOOKUP('% Approved '!E$4,'Applications Approved'!$B$4:$U$4,'Applications Approved'!$B$62:$U$112))/_xlfn.XLOOKUP('% Approved '!$A111,'Applications Approved'!$A$62:$A$112,_xlfn.XLOOKUP('% Approved '!E$4,'Applications Received'!$B$4:$U$4,'Applications Received'!$B$62:$U$112))</f>
        <v>0.53585500394011032</v>
      </c>
      <c r="F111" s="79" cm="1">
        <f t="array" ref="F111">_xlfn.XLOOKUP('% Approved '!$A111,'Applications Approved'!$A$62:$A$112,_xlfn.XLOOKUP('% Approved '!F$4,'Applications Approved'!$B$4:$U$4,'Applications Approved'!$B$62:$U$112))/_xlfn.XLOOKUP('% Approved '!$A111,'Applications Approved'!$A$62:$A$112,_xlfn.XLOOKUP('% Approved '!F$4,'Applications Received'!$B$4:$U$4,'Applications Received'!$B$62:$U$112))</f>
        <v>0.43373493975903615</v>
      </c>
      <c r="G111" s="79" cm="1">
        <f t="array" ref="G111">_xlfn.XLOOKUP('% Approved '!$A111,'Applications Approved'!$A$62:$A$112,_xlfn.XLOOKUP('% Approved '!G$4,'Applications Approved'!$B$4:$U$4,'Applications Approved'!$B$62:$U$112))/_xlfn.XLOOKUP('% Approved '!$A111,'Applications Approved'!$A$62:$A$112,_xlfn.XLOOKUP('% Approved '!G$4,'Applications Received'!$B$4:$U$4,'Applications Received'!$B$62:$U$112))</f>
        <v>0.42730923694779116</v>
      </c>
      <c r="H111" s="79" cm="1">
        <f t="array" ref="H111">_xlfn.XLOOKUP('% Approved '!$A111,'Applications Approved'!$A$62:$A$112,_xlfn.XLOOKUP('% Approved '!H$4,'Applications Approved'!$B$4:$U$4,'Applications Approved'!$B$62:$U$112))/_xlfn.XLOOKUP('% Approved '!$A111,'Applications Approved'!$A$62:$A$112,_xlfn.XLOOKUP('% Approved '!H$4,'Applications Received'!$B$4:$U$4,'Applications Received'!$B$62:$U$112))</f>
        <v>0.36100746268656719</v>
      </c>
      <c r="I111" s="79" cm="1">
        <f t="array" ref="I111">_xlfn.XLOOKUP('% Approved '!$A111,'Applications Approved'!$A$62:$A$112,_xlfn.XLOOKUP('% Approved '!I$4,'Applications Approved'!$B$4:$U$4,'Applications Approved'!$B$62:$U$112))/_xlfn.XLOOKUP('% Approved '!$A111,'Applications Approved'!$A$62:$A$112,_xlfn.XLOOKUP('% Approved '!I$4,'Applications Received'!$B$4:$U$4,'Applications Received'!$B$62:$U$112))</f>
        <v>0.36587771203155822</v>
      </c>
      <c r="J111" s="79" cm="1">
        <f t="array" ref="J111">_xlfn.XLOOKUP('% Approved '!$A111,'Applications Approved'!$A$62:$A$112,_xlfn.XLOOKUP('% Approved '!J$4,'Applications Approved'!$B$4:$U$4,'Applications Approved'!$B$62:$U$112))/_xlfn.XLOOKUP('% Approved '!$A111,'Applications Approved'!$A$62:$A$112,_xlfn.XLOOKUP('% Approved '!J$4,'Applications Received'!$B$4:$U$4,'Applications Received'!$B$62:$U$112))</f>
        <v>0.41981981981981986</v>
      </c>
      <c r="K111" s="79" cm="1">
        <f t="array" ref="K111">_xlfn.XLOOKUP('% Approved '!$A111,'Applications Approved'!$A$62:$A$112,_xlfn.XLOOKUP('% Approved '!K$4,'Applications Approved'!$B$4:$U$4,'Applications Approved'!$B$62:$U$112))/_xlfn.XLOOKUP('% Approved '!$A111,'Applications Approved'!$A$62:$A$112,_xlfn.XLOOKUP('% Approved '!K$4,'Applications Received'!$B$4:$U$4,'Applications Received'!$B$62:$U$112))</f>
        <v>0.40030097817908206</v>
      </c>
      <c r="L111" s="79" cm="1">
        <f t="array" ref="L111">_xlfn.XLOOKUP('% Approved '!$A111,'Applications Approved'!$A$62:$A$112,_xlfn.XLOOKUP('% Approved '!L$4,'Applications Approved'!$B$4:$U$4,'Applications Approved'!$B$62:$U$112))/_xlfn.XLOOKUP('% Approved '!$A111,'Applications Approved'!$A$62:$A$112,_xlfn.XLOOKUP('% Approved '!L$4,'Applications Received'!$B$4:$U$4,'Applications Received'!$B$62:$U$112))</f>
        <v>0.3928095872170439</v>
      </c>
      <c r="M111" s="79" cm="1">
        <f t="array" ref="M111">_xlfn.XLOOKUP('% Approved '!$A111,'Applications Approved'!$A$62:$A$112,_xlfn.XLOOKUP('% Approved '!M$4,'Applications Approved'!$B$4:$U$4,'Applications Approved'!$B$62:$U$112))/_xlfn.XLOOKUP('% Approved '!$A111,'Applications Approved'!$A$62:$A$112,_xlfn.XLOOKUP('% Approved '!M$4,'Applications Received'!$B$4:$U$4,'Applications Received'!$B$62:$U$112))</f>
        <v>0.37696335078534032</v>
      </c>
      <c r="N111" s="79" cm="1">
        <f t="array" ref="N111">_xlfn.XLOOKUP('% Approved '!$A111,'Applications Approved'!$A$62:$A$112,_xlfn.XLOOKUP('% Approved '!N$4,'Applications Approved'!$B$4:$U$4,'Applications Approved'!$B$62:$U$112))/_xlfn.XLOOKUP('% Approved '!$A111,'Applications Approved'!$A$62:$A$112,_xlfn.XLOOKUP('% Approved '!N$4,'Applications Received'!$B$4:$U$4,'Applications Received'!$B$62:$U$112))</f>
        <v>0.42653232577665828</v>
      </c>
      <c r="O111" s="79" cm="1">
        <f t="array" ref="O111">_xlfn.XLOOKUP('% Approved '!$A111,'Applications Approved'!$A$62:$A$112,_xlfn.XLOOKUP('% Approved '!O$4,'Applications Approved'!$B$4:$U$4,'Applications Approved'!$B$62:$U$112))/_xlfn.XLOOKUP('% Approved '!$A111,'Applications Approved'!$A$62:$A$112,_xlfn.XLOOKUP('% Approved '!O$4,'Applications Received'!$B$4:$U$4,'Applications Received'!$B$62:$U$112))</f>
        <v>0.47633824670287039</v>
      </c>
      <c r="P111" s="79" cm="1">
        <f t="array" ref="P111">_xlfn.XLOOKUP('% Approved '!$A111,'Applications Approved'!$A$62:$A$112,_xlfn.XLOOKUP('% Approved '!P$4,'Applications Approved'!$B$4:$U$4,'Applications Approved'!$B$62:$U$112))/_xlfn.XLOOKUP('% Approved '!$A111,'Applications Approved'!$A$62:$A$112,_xlfn.XLOOKUP('% Approved '!P$4,'Applications Received'!$B$4:$U$4,'Applications Received'!$B$62:$U$112))</f>
        <v>0.46061515378844708</v>
      </c>
      <c r="Q111" s="79" cm="1">
        <f t="array" ref="Q111">_xlfn.XLOOKUP('% Approved '!$A111,'Applications Approved'!$A$62:$A$112,_xlfn.XLOOKUP('% Approved '!Q$4,'Applications Approved'!$B$4:$U$4,'Applications Approved'!$B$62:$U$112))/_xlfn.XLOOKUP('% Approved '!$A111,'Applications Approved'!$A$62:$A$112,_xlfn.XLOOKUP('% Approved '!Q$4,'Applications Received'!$B$4:$U$4,'Applications Received'!$B$62:$U$112))</f>
        <v>0.42450914014895058</v>
      </c>
      <c r="R111" s="79" cm="1">
        <f t="array" ref="R111">_xlfn.XLOOKUP('% Approved '!$A111,'Applications Approved'!$A$62:$A$112,_xlfn.XLOOKUP('% Approved '!R$4,'Applications Approved'!$B$4:$U$4,'Applications Approved'!$B$62:$U$112))/_xlfn.XLOOKUP('% Approved '!$A111,'Applications Approved'!$A$62:$A$112,_xlfn.XLOOKUP('% Approved '!R$4,'Applications Received'!$B$4:$U$4,'Applications Received'!$B$62:$U$112))</f>
        <v>0.53063147973609792</v>
      </c>
      <c r="S111" s="79" cm="1">
        <f t="array" ref="S111">_xlfn.XLOOKUP('% Approved '!$A111,'Applications Approved'!$A$62:$A$112,_xlfn.XLOOKUP('% Approved '!S$4,'Applications Approved'!$B$4:$U$4,'Applications Approved'!$B$62:$U$112))/_xlfn.XLOOKUP('% Approved '!$A111,'Applications Approved'!$A$62:$A$112,_xlfn.XLOOKUP('% Approved '!S$4,'Applications Received'!$B$4:$U$4,'Applications Received'!$B$62:$U$112))</f>
        <v>0.59660140376800885</v>
      </c>
      <c r="T111" s="79" cm="1">
        <f t="array" ref="T111">_xlfn.XLOOKUP('% Approved '!$A111,'Applications Approved'!$A$62:$A$112,_xlfn.XLOOKUP('% Approved '!T$4,'Applications Approved'!$B$4:$U$4,'Applications Approved'!$B$62:$U$112))/_xlfn.XLOOKUP('% Approved '!$A111,'Applications Approved'!$A$62:$A$112,_xlfn.XLOOKUP('% Approved '!T$4,'Applications Received'!$B$4:$U$4,'Applications Received'!$B$62:$U$112))</f>
        <v>0.62480252764612954</v>
      </c>
      <c r="U111" s="79" cm="1">
        <f t="array" ref="U111">_xlfn.XLOOKUP('% Approved '!$A111,'Applications Approved'!$A$62:$A$112,_xlfn.XLOOKUP('% Approved '!U$4,'Applications Approved'!$B$4:$U$4,'Applications Approved'!$B$62:$U$112))/_xlfn.XLOOKUP('% Approved '!$A111,'Applications Approved'!$A$62:$A$112,_xlfn.XLOOKUP('% Approved '!U$4,'Applications Received'!$B$4:$U$4,'Applications Received'!$B$62:$U$112))</f>
        <v>0.62499999999999989</v>
      </c>
      <c r="V111" s="79" t="e" cm="1">
        <f t="array" ref="V111">_xlfn.XLOOKUP('% Approved '!$A111,'Applications Approved'!$A$62:$A$112,_xlfn.XLOOKUP('% Approved '!V$4,'Applications Approved'!$B$4:$V$4,'Applications Approved'!$B$62:$V$112))/_xlfn.XLOOKUP('% Approved '!$A111,'Applications Approved'!$A$62:$A$112,_xlfn.XLOOKUP('% Approved '!V$4,'Applications Received'!$B$4:$W$4,'Applications Received'!$B$62:$V$112))</f>
        <v>#VALUE!</v>
      </c>
      <c r="W111" s="79">
        <f t="shared" si="3"/>
        <v>-0.11452513966480456</v>
      </c>
      <c r="X111" s="81">
        <f t="shared" si="4"/>
        <v>0.73126614987080063</v>
      </c>
      <c r="Y111" s="81">
        <f t="shared" si="5"/>
        <v>0.59110169491525411</v>
      </c>
    </row>
    <row r="113" spans="1:11">
      <c r="A113" s="123" t="s">
        <v>144</v>
      </c>
      <c r="B113" s="124"/>
      <c r="C113" s="124"/>
      <c r="D113" s="124"/>
      <c r="E113" s="124"/>
      <c r="F113" s="124"/>
      <c r="G113" s="124"/>
      <c r="H113" s="124"/>
      <c r="I113" s="124"/>
      <c r="J113" s="124"/>
      <c r="K113" s="124"/>
    </row>
    <row r="114" spans="1:11">
      <c r="A114" s="120" t="s">
        <v>145</v>
      </c>
      <c r="B114" s="120"/>
      <c r="C114" s="120"/>
      <c r="D114" s="120"/>
      <c r="E114" s="120"/>
      <c r="F114" s="120"/>
      <c r="G114" s="120"/>
      <c r="H114" s="120"/>
      <c r="I114" s="120"/>
      <c r="J114" s="120"/>
      <c r="K114" s="120"/>
    </row>
    <row r="135" spans="2:2">
      <c r="B135">
        <v>63</v>
      </c>
    </row>
    <row r="136" spans="2:2">
      <c r="B136">
        <v>60</v>
      </c>
    </row>
    <row r="137" spans="2:2">
      <c r="B137">
        <v>77</v>
      </c>
    </row>
    <row r="138" spans="2:2">
      <c r="B138">
        <v>67</v>
      </c>
    </row>
    <row r="139" spans="2:2">
      <c r="B139">
        <v>64</v>
      </c>
    </row>
    <row r="140" spans="2:2">
      <c r="B140">
        <v>68</v>
      </c>
    </row>
    <row r="141" spans="2:2">
      <c r="B141">
        <v>64</v>
      </c>
    </row>
    <row r="142" spans="2:2">
      <c r="B142">
        <v>74</v>
      </c>
    </row>
    <row r="143" spans="2:2">
      <c r="B143">
        <v>245</v>
      </c>
    </row>
    <row r="144" spans="2:2">
      <c r="B144">
        <v>236</v>
      </c>
    </row>
    <row r="145" spans="2:2">
      <c r="B145">
        <v>259</v>
      </c>
    </row>
    <row r="146" spans="2:2">
      <c r="B146">
        <v>258</v>
      </c>
    </row>
    <row r="147" spans="2:2">
      <c r="B147">
        <f>COUNT(B135:B146)</f>
        <v>12</v>
      </c>
    </row>
    <row r="148" spans="2:2">
      <c r="B148">
        <f>SUM(B135:B146)</f>
        <v>1535</v>
      </c>
    </row>
    <row r="149" spans="2:2">
      <c r="B149">
        <f>B148/12</f>
        <v>127.91666666666667</v>
      </c>
    </row>
  </sheetData>
  <mergeCells count="6">
    <mergeCell ref="A114:K114"/>
    <mergeCell ref="A1:K1"/>
    <mergeCell ref="A2:K2"/>
    <mergeCell ref="A57:K57"/>
    <mergeCell ref="A58:K58"/>
    <mergeCell ref="A113:K113"/>
  </mergeCells>
  <phoneticPr fontId="30"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49"/>
  <sheetViews>
    <sheetView topLeftCell="I3" workbookViewId="0">
      <selection activeCell="Z6" sqref="Z6"/>
    </sheetView>
  </sheetViews>
  <sheetFormatPr defaultColWidth="8.85546875" defaultRowHeight="15"/>
  <cols>
    <col min="1" max="1" width="18.42578125" customWidth="1"/>
    <col min="2" max="11" width="13.140625" customWidth="1"/>
    <col min="12" max="13" width="12" customWidth="1"/>
    <col min="14" max="15" width="11.42578125" customWidth="1"/>
    <col min="16" max="16" width="12" customWidth="1"/>
    <col min="17" max="17" width="12.140625" customWidth="1"/>
    <col min="18" max="18" width="13.42578125" customWidth="1"/>
    <col min="19" max="19" width="15" customWidth="1"/>
    <col min="20" max="22" width="17.140625" customWidth="1"/>
    <col min="26" max="26" width="9.140625" bestFit="1" customWidth="1"/>
  </cols>
  <sheetData>
    <row r="1" spans="1:26" ht="15.95">
      <c r="A1" s="121" t="s">
        <v>146</v>
      </c>
      <c r="B1" s="121"/>
      <c r="C1" s="121"/>
      <c r="D1" s="121"/>
      <c r="E1" s="121"/>
      <c r="F1" s="121"/>
      <c r="G1" s="121"/>
      <c r="H1" s="121"/>
      <c r="I1" s="121"/>
      <c r="J1" s="121"/>
      <c r="K1" s="121"/>
    </row>
    <row r="2" spans="1:26">
      <c r="A2" s="122" t="s">
        <v>93</v>
      </c>
      <c r="B2" s="122"/>
      <c r="C2" s="122"/>
      <c r="D2" s="122"/>
      <c r="E2" s="122"/>
      <c r="F2" s="122"/>
      <c r="G2" s="122"/>
      <c r="H2" s="122"/>
      <c r="I2" s="122"/>
      <c r="J2" s="122"/>
      <c r="K2" s="122"/>
    </row>
    <row r="3" spans="1:26" s="30" customFormat="1" ht="15.95">
      <c r="A3" s="42" t="s">
        <v>84</v>
      </c>
      <c r="B3" s="79">
        <f>'Applications Denied'!B3/'Applications Received'!B3</f>
        <v>0.45061358494240478</v>
      </c>
      <c r="C3" s="79">
        <f>'Applications Denied'!C3/'Applications Received'!C3</f>
        <v>0.44391301866664179</v>
      </c>
      <c r="D3" s="79">
        <f>'Applications Denied'!D3/'Applications Received'!D3</f>
        <v>0.47137250757592913</v>
      </c>
      <c r="E3" s="79">
        <f>'Applications Denied'!E3/'Applications Received'!E3</f>
        <v>0.491443944927971</v>
      </c>
      <c r="F3" s="79">
        <f>'Applications Denied'!F3/'Applications Received'!F3</f>
        <v>0.52389070263075499</v>
      </c>
      <c r="G3" s="79">
        <f>'Applications Denied'!G3/'Applications Received'!G3</f>
        <v>0.52682962114241738</v>
      </c>
      <c r="H3" s="79">
        <f>'Applications Denied'!H3/'Applications Received'!H3</f>
        <v>0.53376434386909455</v>
      </c>
      <c r="I3" s="79">
        <f>'Applications Denied'!I3/'Applications Received'!I3</f>
        <v>0.5412059029997548</v>
      </c>
      <c r="J3" s="79">
        <f>'Applications Denied'!J3/'Applications Received'!J3</f>
        <v>0.54413818577620221</v>
      </c>
      <c r="K3" s="79">
        <f>'Applications Denied'!K3/'Applications Received'!K3</f>
        <v>0.56057061085681092</v>
      </c>
      <c r="L3" s="79">
        <f>'Applications Denied'!L3/'Applications Received'!L3</f>
        <v>0.56994243505057962</v>
      </c>
      <c r="M3" s="79">
        <f>'Applications Denied'!M3/'Applications Received'!M3</f>
        <v>0.55951905645202882</v>
      </c>
      <c r="N3" s="79">
        <f>'Applications Denied'!N3/'Applications Received'!N3</f>
        <v>0.62605447954384341</v>
      </c>
      <c r="O3" s="79">
        <f>'Applications Denied'!O3/'Applications Received'!O3</f>
        <v>0.61956795749384319</v>
      </c>
      <c r="P3" s="79">
        <f>'Applications Denied'!P3/'Applications Received'!P3</f>
        <v>0.61699763042223676</v>
      </c>
      <c r="Q3" s="79">
        <f>'Applications Denied'!Q3/'Applications Received'!Q3</f>
        <v>0.6504768216100224</v>
      </c>
      <c r="R3" s="79">
        <f>'Applications Denied'!R3/'Applications Received'!R3</f>
        <v>0.6588162806541118</v>
      </c>
      <c r="S3" s="79">
        <f>'Applications Denied'!S3/'Applications Received'!S3</f>
        <v>0.65331902744982651</v>
      </c>
      <c r="T3" s="79">
        <f>'Applications Denied'!T3/'Applications Received'!T3</f>
        <v>0.674779685156908</v>
      </c>
      <c r="U3" s="79">
        <f>'Applications Denied'!U3/'Applications Received'!U3</f>
        <v>0.68027649715535665</v>
      </c>
      <c r="V3" s="79"/>
      <c r="W3" s="79">
        <f>(U3-B3)/B3</f>
        <v>0.50966708480905265</v>
      </c>
      <c r="X3" s="81">
        <f>(U3-H3)/H3</f>
        <v>0.27448846100179769</v>
      </c>
      <c r="Y3" s="81">
        <f>(U3-L3)/L3</f>
        <v>0.19358808068921105</v>
      </c>
    </row>
    <row r="4" spans="1:26" ht="45.95">
      <c r="A4" s="1" t="s">
        <v>0</v>
      </c>
      <c r="B4" s="1" t="s">
        <v>94</v>
      </c>
      <c r="C4" s="1" t="s">
        <v>95</v>
      </c>
      <c r="D4" s="1" t="s">
        <v>96</v>
      </c>
      <c r="E4" s="1" t="s">
        <v>97</v>
      </c>
      <c r="F4" s="1" t="s">
        <v>98</v>
      </c>
      <c r="G4" s="1" t="s">
        <v>99</v>
      </c>
      <c r="H4" s="1" t="s">
        <v>100</v>
      </c>
      <c r="I4" s="1" t="s">
        <v>101</v>
      </c>
      <c r="J4" s="1" t="s">
        <v>102</v>
      </c>
      <c r="K4" s="1" t="s">
        <v>103</v>
      </c>
      <c r="L4" s="1" t="s">
        <v>104</v>
      </c>
      <c r="M4" s="1" t="s">
        <v>105</v>
      </c>
      <c r="N4" s="1" t="s">
        <v>106</v>
      </c>
      <c r="O4" s="1" t="s">
        <v>107</v>
      </c>
      <c r="P4" s="1" t="s">
        <v>108</v>
      </c>
      <c r="Q4" s="1" t="s">
        <v>109</v>
      </c>
      <c r="R4" s="1" t="s">
        <v>110</v>
      </c>
      <c r="S4" s="1" t="s">
        <v>111</v>
      </c>
      <c r="T4" s="1" t="s">
        <v>112</v>
      </c>
      <c r="U4" s="1" t="s">
        <v>113</v>
      </c>
      <c r="V4" s="1" t="s">
        <v>114</v>
      </c>
      <c r="W4" s="27" t="s">
        <v>115</v>
      </c>
      <c r="X4" s="4" t="s">
        <v>116</v>
      </c>
      <c r="Y4" s="4" t="s">
        <v>117</v>
      </c>
      <c r="Z4" s="4"/>
    </row>
    <row r="5" spans="1:26" s="31" customFormat="1" ht="14.1">
      <c r="A5" s="83"/>
      <c r="W5" s="79"/>
      <c r="X5" s="81"/>
      <c r="Y5" s="81"/>
    </row>
    <row r="6" spans="1:26" s="30" customFormat="1">
      <c r="A6" s="32" t="s">
        <v>3</v>
      </c>
      <c r="B6" s="79" cm="1">
        <f t="array" ref="B6">_xlfn.XLOOKUP('% Approved '!$A6,'Applications Denied'!$A$6:$A$56,_xlfn.XLOOKUP('% Approved '!B$4,'Applications Denied'!$B$4:$U$4,'Applications Denied'!$B$6:$U$56))/_xlfn.XLOOKUP($A6,'Applications Received'!$A$6:$A$56,_xlfn.XLOOKUP(B$4,'Applications Received'!$B$4:$U$4,'Applications Received'!$B$6:$U$56))</f>
        <v>5.5467557526711397E-2</v>
      </c>
      <c r="C6" s="79" cm="1">
        <f t="array" ref="C6">_xlfn.XLOOKUP('% Approved '!$A6,'Applications Denied'!$A$6:$A$56,_xlfn.XLOOKUP('% Approved '!C$4,'Applications Denied'!$B$4:$U$4,'Applications Denied'!$B$6:$U$56))/_xlfn.XLOOKUP($A6,'Applications Received'!$A$6:$A$56,_xlfn.XLOOKUP(C$4,'Applications Received'!$B$4:$U$4,'Applications Received'!$B$6:$U$56))</f>
        <v>5.0804795654765846E-2</v>
      </c>
      <c r="D6" s="79" cm="1">
        <f t="array" ref="D6">_xlfn.XLOOKUP('% Approved '!$A6,'Applications Denied'!$A$6:$A$56,_xlfn.XLOOKUP('% Approved '!D$4,'Applications Denied'!$B$4:$U$4,'Applications Denied'!$B$6:$U$56))/_xlfn.XLOOKUP($A6,'Applications Received'!$A$6:$A$56,_xlfn.XLOOKUP(D$4,'Applications Received'!$B$4:$U$4,'Applications Received'!$B$6:$U$56))</f>
        <v>3.4144878268259758E-2</v>
      </c>
      <c r="E6" s="79" cm="1">
        <f t="array" ref="E6">_xlfn.XLOOKUP('% Approved '!$A6,'Applications Denied'!$A$6:$A$56,_xlfn.XLOOKUP('% Approved '!E$4,'Applications Denied'!$B$4:$U$4,'Applications Denied'!$B$6:$U$56))/_xlfn.XLOOKUP($A6,'Applications Received'!$A$6:$A$56,_xlfn.XLOOKUP(E$4,'Applications Received'!$B$4:$U$4,'Applications Received'!$B$6:$U$56))</f>
        <v>2.718115218115218E-2</v>
      </c>
      <c r="F6" s="79" cm="1">
        <f t="array" ref="F6">_xlfn.XLOOKUP('% Approved '!$A6,'Applications Denied'!$A$6:$A$56,_xlfn.XLOOKUP('% Approved '!F$4,'Applications Denied'!$B$4:$U$4,'Applications Denied'!$B$6:$U$56))/_xlfn.XLOOKUP($A6,'Applications Received'!$A$6:$A$56,_xlfn.XLOOKUP(F$4,'Applications Received'!$B$4:$U$4,'Applications Received'!$B$6:$U$56))</f>
        <v>2.6318113574141128E-2</v>
      </c>
      <c r="G6" s="79" cm="1">
        <f t="array" ref="G6">_xlfn.XLOOKUP('% Approved '!$A6,'Applications Denied'!$A$6:$A$56,_xlfn.XLOOKUP('% Approved '!G$4,'Applications Denied'!$B$4:$U$4,'Applications Denied'!$B$6:$U$56))/_xlfn.XLOOKUP($A6,'Applications Received'!$A$6:$A$56,_xlfn.XLOOKUP(G$4,'Applications Received'!$B$4:$U$4,'Applications Received'!$B$6:$U$56))</f>
        <v>1.9693034238488786E-2</v>
      </c>
      <c r="H6" s="79" cm="1">
        <f t="array" ref="H6">_xlfn.XLOOKUP('% Approved '!$A6,'Applications Denied'!$A$6:$A$56,_xlfn.XLOOKUP('% Approved '!H$4,'Applications Denied'!$B$4:$U$4,'Applications Denied'!$B$6:$U$56))/_xlfn.XLOOKUP($A6,'Applications Received'!$A$6:$A$56,_xlfn.XLOOKUP(H$4,'Applications Received'!$B$4:$U$4,'Applications Received'!$B$6:$U$56))</f>
        <v>2.0787697259600342E-2</v>
      </c>
      <c r="I6" s="79" cm="1">
        <f t="array" ref="I6">_xlfn.XLOOKUP('% Approved '!$A6,'Applications Denied'!$A$6:$A$56,_xlfn.XLOOKUP('% Approved '!I$4,'Applications Denied'!$B$4:$U$4,'Applications Denied'!$B$6:$U$56))/_xlfn.XLOOKUP($A6,'Applications Received'!$A$6:$A$56,_xlfn.XLOOKUP(I$4,'Applications Received'!$B$4:$U$4,'Applications Received'!$B$6:$U$56))</f>
        <v>2.8731361767474119E-2</v>
      </c>
      <c r="J6" s="79" cm="1">
        <f t="array" ref="J6">_xlfn.XLOOKUP('% Approved '!$A6,'Applications Denied'!$A$6:$A$56,_xlfn.XLOOKUP('% Approved '!J$4,'Applications Denied'!$B$4:$U$4,'Applications Denied'!$B$6:$U$56))/_xlfn.XLOOKUP($A6,'Applications Received'!$A$6:$A$56,_xlfn.XLOOKUP(J$4,'Applications Received'!$B$4:$U$4,'Applications Received'!$B$6:$U$56))</f>
        <v>2.6709452125902502E-2</v>
      </c>
      <c r="K6" s="79" cm="1">
        <f t="array" ref="K6">_xlfn.XLOOKUP('% Approved '!$A6,'Applications Denied'!$A$6:$A$56,_xlfn.XLOOKUP('% Approved '!K$4,'Applications Denied'!$B$4:$U$4,'Applications Denied'!$B$6:$U$56))/_xlfn.XLOOKUP($A6,'Applications Received'!$A$6:$A$56,_xlfn.XLOOKUP(K$4,'Applications Received'!$B$4:$U$4,'Applications Received'!$B$6:$U$56))</f>
        <v>2.6052521884118381E-2</v>
      </c>
      <c r="L6" s="79" cm="1">
        <f t="array" ref="L6">_xlfn.XLOOKUP('% Approved '!$A6,'Applications Denied'!$A$6:$A$56,_xlfn.XLOOKUP('% Approved '!L$4,'Applications Denied'!$B$4:$U$4,'Applications Denied'!$B$6:$U$56))/_xlfn.XLOOKUP($A6,'Applications Received'!$A$6:$A$56,_xlfn.XLOOKUP(L$4,'Applications Received'!$B$4:$U$4,'Applications Received'!$B$6:$U$56))</f>
        <v>2.9163111766074612E-2</v>
      </c>
      <c r="M6" s="79" cm="1">
        <f t="array" ref="M6">_xlfn.XLOOKUP('% Approved '!$A6,'Applications Denied'!$A$6:$A$56,_xlfn.XLOOKUP('% Approved '!M$4,'Applications Denied'!$B$4:$U$4,'Applications Denied'!$B$6:$U$56))/_xlfn.XLOOKUP($A6,'Applications Received'!$A$6:$A$56,_xlfn.XLOOKUP(M$4,'Applications Received'!$B$4:$U$4,'Applications Received'!$B$6:$U$56))</f>
        <v>2.2246157670160322E-2</v>
      </c>
      <c r="N6" s="79" cm="1">
        <f t="array" ref="N6">_xlfn.XLOOKUP('% Approved '!$A6,'Applications Denied'!$A$6:$A$56,_xlfn.XLOOKUP('% Approved '!N$4,'Applications Denied'!$B$4:$U$4,'Applications Denied'!$B$6:$U$56))/_xlfn.XLOOKUP($A6,'Applications Received'!$A$6:$A$56,_xlfn.XLOOKUP(N$4,'Applications Received'!$B$4:$U$4,'Applications Received'!$B$6:$U$56))</f>
        <v>0.43352111135418941</v>
      </c>
      <c r="O6" s="79" cm="1">
        <f t="array" ref="O6">_xlfn.XLOOKUP('% Approved '!$A6,'Applications Denied'!$A$6:$A$56,_xlfn.XLOOKUP('% Approved '!O$4,'Applications Denied'!$B$4:$U$4,'Applications Denied'!$B$6:$U$56))/_xlfn.XLOOKUP($A6,'Applications Received'!$A$6:$A$56,_xlfn.XLOOKUP(O$4,'Applications Received'!$B$4:$U$4,'Applications Received'!$B$6:$U$56))</f>
        <v>0.45902374828019388</v>
      </c>
      <c r="P6" s="79" cm="1">
        <f t="array" ref="P6">_xlfn.XLOOKUP('% Approved '!$A6,'Applications Denied'!$A$6:$A$56,_xlfn.XLOOKUP('% Approved '!P$4,'Applications Denied'!$B$4:$U$4,'Applications Denied'!$B$6:$U$56))/_xlfn.XLOOKUP($A6,'Applications Received'!$A$6:$A$56,_xlfn.XLOOKUP(P$4,'Applications Received'!$B$4:$U$4,'Applications Received'!$B$6:$U$56))</f>
        <v>0.52740819584885579</v>
      </c>
      <c r="Q6" s="79" cm="1">
        <f t="array" ref="Q6">_xlfn.XLOOKUP('% Approved '!$A6,'Applications Denied'!$A$6:$A$56,_xlfn.XLOOKUP('% Approved '!Q$4,'Applications Denied'!$B$4:$U$4,'Applications Denied'!$B$6:$U$56))/_xlfn.XLOOKUP($A6,'Applications Received'!$A$6:$A$56,_xlfn.XLOOKUP(Q$4,'Applications Received'!$B$4:$U$4,'Applications Received'!$B$6:$U$56))</f>
        <v>0.57912404723352151</v>
      </c>
      <c r="R6" s="79" cm="1">
        <f t="array" ref="R6">_xlfn.XLOOKUP('% Approved '!$A6,'Applications Denied'!$A$6:$A$56,_xlfn.XLOOKUP('% Approved '!R$4,'Applications Denied'!$B$4:$U$4,'Applications Denied'!$B$6:$U$56))/_xlfn.XLOOKUP($A6,'Applications Received'!$A$6:$A$56,_xlfn.XLOOKUP(R$4,'Applications Received'!$B$4:$U$4,'Applications Received'!$B$6:$U$56))</f>
        <v>0.61127846194737312</v>
      </c>
      <c r="S6" s="79" cm="1">
        <f t="array" ref="S6">_xlfn.XLOOKUP('% Approved '!$A6,'Applications Denied'!$A$6:$A$56,_xlfn.XLOOKUP('% Approved '!S$4,'Applications Denied'!$B$4:$U$4,'Applications Denied'!$B$6:$U$56))/_xlfn.XLOOKUP($A6,'Applications Received'!$A$6:$A$56,_xlfn.XLOOKUP(S$4,'Applications Received'!$B$4:$U$4,'Applications Received'!$B$6:$U$56))</f>
        <v>0.60815080033698399</v>
      </c>
      <c r="T6" s="79" cm="1">
        <f t="array" ref="T6">_xlfn.XLOOKUP('% Approved '!$A6,'Applications Denied'!$A$6:$A$56,_xlfn.XLOOKUP('% Approved '!T$4,'Applications Denied'!$B$4:$U$4,'Applications Denied'!$B$6:$U$56))/_xlfn.XLOOKUP($A6,'Applications Received'!$A$6:$A$56,_xlfn.XLOOKUP(T$4,'Applications Received'!$B$4:$U$4,'Applications Received'!$B$6:$U$56))</f>
        <v>0.61790581335173367</v>
      </c>
      <c r="U6" s="79" cm="1">
        <f t="array" ref="U6">_xlfn.XLOOKUP('% Approved '!$A6,'Applications Denied'!$A$6:$A$56,_xlfn.XLOOKUP('% Approved '!U$4,'Applications Denied'!$B$4:$U$4,'Applications Denied'!$B$6:$U$56))/_xlfn.XLOOKUP($A6,'Applications Received'!$A$6:$A$56,_xlfn.XLOOKUP(U$4,'Applications Received'!$B$4:$U$4,'Applications Received'!$B$6:$U$56))</f>
        <v>0.59869124771912152</v>
      </c>
      <c r="V6" s="79" cm="1">
        <f t="array" ref="V6">_xlfn.XLOOKUP('% Approved '!$A6,'Applications Denied'!$A$6:$A$56,_xlfn.XLOOKUP('% Approved '!V$4,'Applications Denied'!$B$4:$V$4,'Applications Denied'!$B$6:$V$56))/_xlfn.XLOOKUP($A6,'Applications Received'!$A$6:$A$56,_xlfn.XLOOKUP(V$4,'Applications Received'!$B$4:$V$4,'Applications Received'!$B$6:$V$56))</f>
        <v>0.58876536971534443</v>
      </c>
      <c r="W6" s="79">
        <f>(U6-B6)/B6</f>
        <v>9.7935390418229797</v>
      </c>
      <c r="X6" s="81">
        <f>(U6-H6)/H6</f>
        <v>27.800267785438766</v>
      </c>
      <c r="Y6" s="81">
        <f>(U6-L6)/L6</f>
        <v>19.529059193730408</v>
      </c>
      <c r="Z6" s="99"/>
    </row>
    <row r="7" spans="1:26" s="30" customFormat="1">
      <c r="A7" s="32" t="s">
        <v>5</v>
      </c>
      <c r="B7" s="79" cm="1">
        <f t="array" ref="B7">_xlfn.XLOOKUP('% Approved '!$A7,'Applications Denied'!$A$6:$A$56,_xlfn.XLOOKUP('% Approved '!B$4,'Applications Denied'!$B$4:$U$4,'Applications Denied'!$B$6:$U$56))/_xlfn.XLOOKUP($A7,'Applications Received'!$A$6:$A$56,_xlfn.XLOOKUP(B$4,'Applications Received'!$B$4:$U$4,'Applications Received'!$B$6:$U$56))</f>
        <v>0.38293216630196936</v>
      </c>
      <c r="C7" s="79" cm="1">
        <f t="array" ref="C7">_xlfn.XLOOKUP('% Approved '!$A7,'Applications Denied'!$A$6:$A$56,_xlfn.XLOOKUP('% Approved '!C$4,'Applications Denied'!$B$4:$U$4,'Applications Denied'!$B$6:$U$56))/_xlfn.XLOOKUP($A7,'Applications Received'!$A$6:$A$56,_xlfn.XLOOKUP(C$4,'Applications Received'!$B$4:$U$4,'Applications Received'!$B$6:$U$56))</f>
        <v>0.38928259392292014</v>
      </c>
      <c r="D7" s="79" cm="1">
        <f t="array" ref="D7">_xlfn.XLOOKUP('% Approved '!$A7,'Applications Denied'!$A$6:$A$56,_xlfn.XLOOKUP('% Approved '!D$4,'Applications Denied'!$B$4:$U$4,'Applications Denied'!$B$6:$U$56))/_xlfn.XLOOKUP($A7,'Applications Received'!$A$6:$A$56,_xlfn.XLOOKUP(D$4,'Applications Received'!$B$4:$U$4,'Applications Received'!$B$6:$U$56))</f>
        <v>0.52444225721784776</v>
      </c>
      <c r="E7" s="79" cm="1">
        <f t="array" ref="E7">_xlfn.XLOOKUP('% Approved '!$A7,'Applications Denied'!$A$6:$A$56,_xlfn.XLOOKUP('% Approved '!E$4,'Applications Denied'!$B$4:$U$4,'Applications Denied'!$B$6:$U$56))/_xlfn.XLOOKUP($A7,'Applications Received'!$A$6:$A$56,_xlfn.XLOOKUP(E$4,'Applications Received'!$B$4:$U$4,'Applications Received'!$B$6:$U$56))</f>
        <v>0.50920603182537694</v>
      </c>
      <c r="F7" s="79" cm="1">
        <f t="array" ref="F7">_xlfn.XLOOKUP('% Approved '!$A7,'Applications Denied'!$A$6:$A$56,_xlfn.XLOOKUP('% Approved '!F$4,'Applications Denied'!$B$4:$U$4,'Applications Denied'!$B$6:$U$56))/_xlfn.XLOOKUP($A7,'Applications Received'!$A$6:$A$56,_xlfn.XLOOKUP(F$4,'Applications Received'!$B$4:$U$4,'Applications Received'!$B$6:$U$56))</f>
        <v>0.5367621677597515</v>
      </c>
      <c r="G7" s="79" cm="1">
        <f t="array" ref="G7">_xlfn.XLOOKUP('% Approved '!$A7,'Applications Denied'!$A$6:$A$56,_xlfn.XLOOKUP('% Approved '!G$4,'Applications Denied'!$B$4:$U$4,'Applications Denied'!$B$6:$U$56))/_xlfn.XLOOKUP($A7,'Applications Received'!$A$6:$A$56,_xlfn.XLOOKUP(G$4,'Applications Received'!$B$4:$U$4,'Applications Received'!$B$6:$U$56))</f>
        <v>0.53479982402111748</v>
      </c>
      <c r="H7" s="79" cm="1">
        <f t="array" ref="H7">_xlfn.XLOOKUP('% Approved '!$A7,'Applications Denied'!$A$6:$A$56,_xlfn.XLOOKUP('% Approved '!H$4,'Applications Denied'!$B$4:$U$4,'Applications Denied'!$B$6:$U$56))/_xlfn.XLOOKUP($A7,'Applications Received'!$A$6:$A$56,_xlfn.XLOOKUP(H$4,'Applications Received'!$B$4:$U$4,'Applications Received'!$B$6:$U$56))</f>
        <v>0.58289873967840067</v>
      </c>
      <c r="I7" s="79" cm="1">
        <f t="array" ref="I7">_xlfn.XLOOKUP('% Approved '!$A7,'Applications Denied'!$A$6:$A$56,_xlfn.XLOOKUP('% Approved '!I$4,'Applications Denied'!$B$4:$U$4,'Applications Denied'!$B$6:$U$56))/_xlfn.XLOOKUP($A7,'Applications Received'!$A$6:$A$56,_xlfn.XLOOKUP(I$4,'Applications Received'!$B$4:$U$4,'Applications Received'!$B$6:$U$56))</f>
        <v>0.58858437634872673</v>
      </c>
      <c r="J7" s="79" cm="1">
        <f t="array" ref="J7">_xlfn.XLOOKUP('% Approved '!$A7,'Applications Denied'!$A$6:$A$56,_xlfn.XLOOKUP('% Approved '!J$4,'Applications Denied'!$B$4:$U$4,'Applications Denied'!$B$6:$U$56))/_xlfn.XLOOKUP($A7,'Applications Received'!$A$6:$A$56,_xlfn.XLOOKUP(J$4,'Applications Received'!$B$4:$U$4,'Applications Received'!$B$6:$U$56))</f>
        <v>0.60194699837750143</v>
      </c>
      <c r="K7" s="79" cm="1">
        <f t="array" ref="K7">_xlfn.XLOOKUP('% Approved '!$A7,'Applications Denied'!$A$6:$A$56,_xlfn.XLOOKUP('% Approved '!K$4,'Applications Denied'!$B$4:$U$4,'Applications Denied'!$B$6:$U$56))/_xlfn.XLOOKUP($A7,'Applications Received'!$A$6:$A$56,_xlfn.XLOOKUP(K$4,'Applications Received'!$B$4:$U$4,'Applications Received'!$B$6:$U$56))</f>
        <v>0.59226413078320339</v>
      </c>
      <c r="L7" s="79" cm="1">
        <f t="array" ref="L7">_xlfn.XLOOKUP('% Approved '!$A7,'Applications Denied'!$A$6:$A$56,_xlfn.XLOOKUP('% Approved '!L$4,'Applications Denied'!$B$4:$U$4,'Applications Denied'!$B$6:$U$56))/_xlfn.XLOOKUP($A7,'Applications Received'!$A$6:$A$56,_xlfn.XLOOKUP(L$4,'Applications Received'!$B$4:$U$4,'Applications Received'!$B$6:$U$56))</f>
        <v>0.57185899367279303</v>
      </c>
      <c r="M7" s="79" cm="1">
        <f t="array" ref="M7">_xlfn.XLOOKUP('% Approved '!$A7,'Applications Denied'!$A$6:$A$56,_xlfn.XLOOKUP('% Approved '!M$4,'Applications Denied'!$B$4:$U$4,'Applications Denied'!$B$6:$U$56))/_xlfn.XLOOKUP($A7,'Applications Received'!$A$6:$A$56,_xlfn.XLOOKUP(M$4,'Applications Received'!$B$4:$U$4,'Applications Received'!$B$6:$U$56))</f>
        <v>0.58953651685393249</v>
      </c>
      <c r="N7" s="79" cm="1">
        <f t="array" ref="N7">_xlfn.XLOOKUP('% Approved '!$A7,'Applications Denied'!$A$6:$A$56,_xlfn.XLOOKUP('% Approved '!N$4,'Applications Denied'!$B$4:$U$4,'Applications Denied'!$B$6:$U$56))/_xlfn.XLOOKUP($A7,'Applications Received'!$A$6:$A$56,_xlfn.XLOOKUP(N$4,'Applications Received'!$B$4:$U$4,'Applications Received'!$B$6:$U$56))</f>
        <v>0.63122676579925652</v>
      </c>
      <c r="O7" s="79" cm="1">
        <f t="array" ref="O7">_xlfn.XLOOKUP('% Approved '!$A7,'Applications Denied'!$A$6:$A$56,_xlfn.XLOOKUP('% Approved '!O$4,'Applications Denied'!$B$4:$U$4,'Applications Denied'!$B$6:$U$56))/_xlfn.XLOOKUP($A7,'Applications Received'!$A$6:$A$56,_xlfn.XLOOKUP(O$4,'Applications Received'!$B$4:$U$4,'Applications Received'!$B$6:$U$56))</f>
        <v>0.61208414419423585</v>
      </c>
      <c r="P7" s="79" cm="1">
        <f t="array" ref="P7">_xlfn.XLOOKUP('% Approved '!$A7,'Applications Denied'!$A$6:$A$56,_xlfn.XLOOKUP('% Approved '!P$4,'Applications Denied'!$B$4:$U$4,'Applications Denied'!$B$6:$U$56))/_xlfn.XLOOKUP($A7,'Applications Received'!$A$6:$A$56,_xlfn.XLOOKUP(P$4,'Applications Received'!$B$4:$U$4,'Applications Received'!$B$6:$U$56))</f>
        <v>0.57677059894996252</v>
      </c>
      <c r="Q7" s="79" cm="1">
        <f t="array" ref="Q7">_xlfn.XLOOKUP('% Approved '!$A7,'Applications Denied'!$A$6:$A$56,_xlfn.XLOOKUP('% Approved '!Q$4,'Applications Denied'!$B$4:$U$4,'Applications Denied'!$B$6:$U$56))/_xlfn.XLOOKUP($A7,'Applications Received'!$A$6:$A$56,_xlfn.XLOOKUP(Q$4,'Applications Received'!$B$4:$U$4,'Applications Received'!$B$6:$U$56))</f>
        <v>0.57069228066065369</v>
      </c>
      <c r="R7" s="79" cm="1">
        <f t="array" ref="R7">_xlfn.XLOOKUP('% Approved '!$A7,'Applications Denied'!$A$6:$A$56,_xlfn.XLOOKUP('% Approved '!R$4,'Applications Denied'!$B$4:$U$4,'Applications Denied'!$B$6:$U$56))/_xlfn.XLOOKUP($A7,'Applications Received'!$A$6:$A$56,_xlfn.XLOOKUP(R$4,'Applications Received'!$B$4:$U$4,'Applications Received'!$B$6:$U$56))</f>
        <v>0.55884843353090607</v>
      </c>
      <c r="S7" s="79" cm="1">
        <f t="array" ref="S7">_xlfn.XLOOKUP('% Approved '!$A7,'Applications Denied'!$A$6:$A$56,_xlfn.XLOOKUP('% Approved '!S$4,'Applications Denied'!$B$4:$U$4,'Applications Denied'!$B$6:$U$56))/_xlfn.XLOOKUP($A7,'Applications Received'!$A$6:$A$56,_xlfn.XLOOKUP(S$4,'Applications Received'!$B$4:$U$4,'Applications Received'!$B$6:$U$56))</f>
        <v>0.59361702127659577</v>
      </c>
      <c r="T7" s="79" cm="1">
        <f t="array" ref="T7">_xlfn.XLOOKUP('% Approved '!$A7,'Applications Denied'!$A$6:$A$56,_xlfn.XLOOKUP('% Approved '!T$4,'Applications Denied'!$B$4:$U$4,'Applications Denied'!$B$6:$U$56))/_xlfn.XLOOKUP($A7,'Applications Received'!$A$6:$A$56,_xlfn.XLOOKUP(T$4,'Applications Received'!$B$4:$U$4,'Applications Received'!$B$6:$U$56))</f>
        <v>0.61908773618967394</v>
      </c>
      <c r="U7" s="79" cm="1">
        <f t="array" ref="U7">_xlfn.XLOOKUP('% Approved '!$A7,'Applications Denied'!$A$6:$A$56,_xlfn.XLOOKUP('% Approved '!U$4,'Applications Denied'!$B$4:$U$4,'Applications Denied'!$B$6:$U$56))/_xlfn.XLOOKUP($A7,'Applications Received'!$A$6:$A$56,_xlfn.XLOOKUP(U$4,'Applications Received'!$B$4:$U$4,'Applications Received'!$B$6:$U$56))</f>
        <v>0.64136222910216723</v>
      </c>
      <c r="V7" s="79" cm="1">
        <f t="array" ref="V7">_xlfn.XLOOKUP('% Approved '!$A7,'Applications Denied'!$A$6:$A$56,_xlfn.XLOOKUP('% Approved '!V$4,'Applications Denied'!$B$4:$V$4,'Applications Denied'!$B$6:$V$56))/_xlfn.XLOOKUP($A7,'Applications Received'!$A$6:$A$56,_xlfn.XLOOKUP(V$4,'Applications Received'!$B$4:$V$4,'Applications Received'!$B$6:$V$56))</f>
        <v>0.72259065895301255</v>
      </c>
      <c r="W7" s="79">
        <f t="shared" ref="W7:W56" si="0">(U7-B7)/B7</f>
        <v>0.67487164971251679</v>
      </c>
      <c r="X7" s="81">
        <f t="shared" ref="X7:X56" si="1">(U7-H7)/H7</f>
        <v>0.10029784839820083</v>
      </c>
      <c r="Y7" s="81">
        <f t="shared" ref="Y7:Y56" si="2">(U7-L7)/L7</f>
        <v>0.12153911400953264</v>
      </c>
      <c r="Z7" s="99"/>
    </row>
    <row r="8" spans="1:26" s="30" customFormat="1">
      <c r="A8" s="32" t="s">
        <v>6</v>
      </c>
      <c r="B8" s="79" cm="1">
        <f t="array" ref="B8">_xlfn.XLOOKUP('% Approved '!$A8,'Applications Denied'!$A$6:$A$56,_xlfn.XLOOKUP('% Approved '!B$4,'Applications Denied'!$B$4:$U$4,'Applications Denied'!$B$6:$U$56))/_xlfn.XLOOKUP($A8,'Applications Received'!$A$6:$A$56,_xlfn.XLOOKUP(B$4,'Applications Received'!$B$4:$U$4,'Applications Received'!$B$6:$U$56))</f>
        <v>0.57162674558401927</v>
      </c>
      <c r="C8" s="79" cm="1">
        <f t="array" ref="C8">_xlfn.XLOOKUP('% Approved '!$A8,'Applications Denied'!$A$6:$A$56,_xlfn.XLOOKUP('% Approved '!C$4,'Applications Denied'!$B$4:$U$4,'Applications Denied'!$B$6:$U$56))/_xlfn.XLOOKUP($A8,'Applications Received'!$A$6:$A$56,_xlfn.XLOOKUP(C$4,'Applications Received'!$B$4:$U$4,'Applications Received'!$B$6:$U$56))</f>
        <v>0.62299593477367199</v>
      </c>
      <c r="D8" s="79" cm="1">
        <f t="array" ref="D8">_xlfn.XLOOKUP('% Approved '!$A8,'Applications Denied'!$A$6:$A$56,_xlfn.XLOOKUP('% Approved '!D$4,'Applications Denied'!$B$4:$U$4,'Applications Denied'!$B$6:$U$56))/_xlfn.XLOOKUP($A8,'Applications Received'!$A$6:$A$56,_xlfn.XLOOKUP(D$4,'Applications Received'!$B$4:$U$4,'Applications Received'!$B$6:$U$56))</f>
        <v>0.5978091057878292</v>
      </c>
      <c r="E8" s="79" cm="1">
        <f t="array" ref="E8">_xlfn.XLOOKUP('% Approved '!$A8,'Applications Denied'!$A$6:$A$56,_xlfn.XLOOKUP('% Approved '!E$4,'Applications Denied'!$B$4:$U$4,'Applications Denied'!$B$6:$U$56))/_xlfn.XLOOKUP($A8,'Applications Received'!$A$6:$A$56,_xlfn.XLOOKUP(E$4,'Applications Received'!$B$4:$U$4,'Applications Received'!$B$6:$U$56))</f>
        <v>0.55590215838088741</v>
      </c>
      <c r="F8" s="79" cm="1">
        <f t="array" ref="F8">_xlfn.XLOOKUP('% Approved '!$A8,'Applications Denied'!$A$6:$A$56,_xlfn.XLOOKUP('% Approved '!F$4,'Applications Denied'!$B$4:$U$4,'Applications Denied'!$B$6:$U$56))/_xlfn.XLOOKUP($A8,'Applications Received'!$A$6:$A$56,_xlfn.XLOOKUP(F$4,'Applications Received'!$B$4:$U$4,'Applications Received'!$B$6:$U$56))</f>
        <v>0.69834889974843128</v>
      </c>
      <c r="G8" s="79" cm="1">
        <f t="array" ref="G8">_xlfn.XLOOKUP('% Approved '!$A8,'Applications Denied'!$A$6:$A$56,_xlfn.XLOOKUP('% Approved '!G$4,'Applications Denied'!$B$4:$U$4,'Applications Denied'!$B$6:$U$56))/_xlfn.XLOOKUP($A8,'Applications Received'!$A$6:$A$56,_xlfn.XLOOKUP(G$4,'Applications Received'!$B$4:$U$4,'Applications Received'!$B$6:$U$56))</f>
        <v>0.77650830017283645</v>
      </c>
      <c r="H8" s="79" cm="1">
        <f t="array" ref="H8">_xlfn.XLOOKUP('% Approved '!$A8,'Applications Denied'!$A$6:$A$56,_xlfn.XLOOKUP('% Approved '!H$4,'Applications Denied'!$B$4:$U$4,'Applications Denied'!$B$6:$U$56))/_xlfn.XLOOKUP($A8,'Applications Received'!$A$6:$A$56,_xlfn.XLOOKUP(H$4,'Applications Received'!$B$4:$U$4,'Applications Received'!$B$6:$U$56))</f>
        <v>0.82189633178502908</v>
      </c>
      <c r="I8" s="79" cm="1">
        <f t="array" ref="I8">_xlfn.XLOOKUP('% Approved '!$A8,'Applications Denied'!$A$6:$A$56,_xlfn.XLOOKUP('% Approved '!I$4,'Applications Denied'!$B$4:$U$4,'Applications Denied'!$B$6:$U$56))/_xlfn.XLOOKUP($A8,'Applications Received'!$A$6:$A$56,_xlfn.XLOOKUP(I$4,'Applications Received'!$B$4:$U$4,'Applications Received'!$B$6:$U$56))</f>
        <v>0.81905144084248893</v>
      </c>
      <c r="J8" s="79" cm="1">
        <f t="array" ref="J8">_xlfn.XLOOKUP('% Approved '!$A8,'Applications Denied'!$A$6:$A$56,_xlfn.XLOOKUP('% Approved '!J$4,'Applications Denied'!$B$4:$U$4,'Applications Denied'!$B$6:$U$56))/_xlfn.XLOOKUP($A8,'Applications Received'!$A$6:$A$56,_xlfn.XLOOKUP(J$4,'Applications Received'!$B$4:$U$4,'Applications Received'!$B$6:$U$56))</f>
        <v>0.72777271441591496</v>
      </c>
      <c r="K8" s="79" cm="1">
        <f t="array" ref="K8">_xlfn.XLOOKUP('% Approved '!$A8,'Applications Denied'!$A$6:$A$56,_xlfn.XLOOKUP('% Approved '!K$4,'Applications Denied'!$B$4:$U$4,'Applications Denied'!$B$6:$U$56))/_xlfn.XLOOKUP($A8,'Applications Received'!$A$6:$A$56,_xlfn.XLOOKUP(K$4,'Applications Received'!$B$4:$U$4,'Applications Received'!$B$6:$U$56))</f>
        <v>0.7679761565996196</v>
      </c>
      <c r="L8" s="79" cm="1">
        <f t="array" ref="L8">_xlfn.XLOOKUP('% Approved '!$A8,'Applications Denied'!$A$6:$A$56,_xlfn.XLOOKUP('% Approved '!L$4,'Applications Denied'!$B$4:$U$4,'Applications Denied'!$B$6:$U$56))/_xlfn.XLOOKUP($A8,'Applications Received'!$A$6:$A$56,_xlfn.XLOOKUP(L$4,'Applications Received'!$B$4:$U$4,'Applications Received'!$B$6:$U$56))</f>
        <v>0.8554981870436279</v>
      </c>
      <c r="M8" s="79" cm="1">
        <f t="array" ref="M8">_xlfn.XLOOKUP('% Approved '!$A8,'Applications Denied'!$A$6:$A$56,_xlfn.XLOOKUP('% Approved '!M$4,'Applications Denied'!$B$4:$U$4,'Applications Denied'!$B$6:$U$56))/_xlfn.XLOOKUP($A8,'Applications Received'!$A$6:$A$56,_xlfn.XLOOKUP(M$4,'Applications Received'!$B$4:$U$4,'Applications Received'!$B$6:$U$56))</f>
        <v>0.86005594624977122</v>
      </c>
      <c r="N8" s="79" cm="1">
        <f t="array" ref="N8">_xlfn.XLOOKUP('% Approved '!$A8,'Applications Denied'!$A$6:$A$56,_xlfn.XLOOKUP('% Approved '!N$4,'Applications Denied'!$B$4:$U$4,'Applications Denied'!$B$6:$U$56))/_xlfn.XLOOKUP($A8,'Applications Received'!$A$6:$A$56,_xlfn.XLOOKUP(N$4,'Applications Received'!$B$4:$U$4,'Applications Received'!$B$6:$U$56))</f>
        <v>0.84601709326207464</v>
      </c>
      <c r="O8" s="79" cm="1">
        <f t="array" ref="O8">_xlfn.XLOOKUP('% Approved '!$A8,'Applications Denied'!$A$6:$A$56,_xlfn.XLOOKUP('% Approved '!O$4,'Applications Denied'!$B$4:$U$4,'Applications Denied'!$B$6:$U$56))/_xlfn.XLOOKUP($A8,'Applications Received'!$A$6:$A$56,_xlfn.XLOOKUP(O$4,'Applications Received'!$B$4:$U$4,'Applications Received'!$B$6:$U$56))</f>
        <v>0.86254384519409599</v>
      </c>
      <c r="P8" s="79" cm="1">
        <f t="array" ref="P8">_xlfn.XLOOKUP('% Approved '!$A8,'Applications Denied'!$A$6:$A$56,_xlfn.XLOOKUP('% Approved '!P$4,'Applications Denied'!$B$4:$U$4,'Applications Denied'!$B$6:$U$56))/_xlfn.XLOOKUP($A8,'Applications Received'!$A$6:$A$56,_xlfn.XLOOKUP(P$4,'Applications Received'!$B$4:$U$4,'Applications Received'!$B$6:$U$56))</f>
        <v>0.85905132938901896</v>
      </c>
      <c r="Q8" s="79" cm="1">
        <f t="array" ref="Q8">_xlfn.XLOOKUP('% Approved '!$A8,'Applications Denied'!$A$6:$A$56,_xlfn.XLOOKUP('% Approved '!Q$4,'Applications Denied'!$B$4:$U$4,'Applications Denied'!$B$6:$U$56))/_xlfn.XLOOKUP($A8,'Applications Received'!$A$6:$A$56,_xlfn.XLOOKUP(Q$4,'Applications Received'!$B$4:$U$4,'Applications Received'!$B$6:$U$56))</f>
        <v>0.85763713346814963</v>
      </c>
      <c r="R8" s="79" cm="1">
        <f t="array" ref="R8">_xlfn.XLOOKUP('% Approved '!$A8,'Applications Denied'!$A$6:$A$56,_xlfn.XLOOKUP('% Approved '!R$4,'Applications Denied'!$B$4:$U$4,'Applications Denied'!$B$6:$U$56))/_xlfn.XLOOKUP($A8,'Applications Received'!$A$6:$A$56,_xlfn.XLOOKUP(R$4,'Applications Received'!$B$4:$U$4,'Applications Received'!$B$6:$U$56))</f>
        <v>0.84777571415937036</v>
      </c>
      <c r="S8" s="79" cm="1">
        <f t="array" ref="S8">_xlfn.XLOOKUP('% Approved '!$A8,'Applications Denied'!$A$6:$A$56,_xlfn.XLOOKUP('% Approved '!S$4,'Applications Denied'!$B$4:$U$4,'Applications Denied'!$B$6:$U$56))/_xlfn.XLOOKUP($A8,'Applications Received'!$A$6:$A$56,_xlfn.XLOOKUP(S$4,'Applications Received'!$B$4:$U$4,'Applications Received'!$B$6:$U$56))</f>
        <v>0.85562298206714116</v>
      </c>
      <c r="T8" s="79" cm="1">
        <f t="array" ref="T8">_xlfn.XLOOKUP('% Approved '!$A8,'Applications Denied'!$A$6:$A$56,_xlfn.XLOOKUP('% Approved '!T$4,'Applications Denied'!$B$4:$U$4,'Applications Denied'!$B$6:$U$56))/_xlfn.XLOOKUP($A8,'Applications Received'!$A$6:$A$56,_xlfn.XLOOKUP(T$4,'Applications Received'!$B$4:$U$4,'Applications Received'!$B$6:$U$56))</f>
        <v>0.85793349893232229</v>
      </c>
      <c r="U8" s="79" cm="1">
        <f t="array" ref="U8">_xlfn.XLOOKUP('% Approved '!$A8,'Applications Denied'!$A$6:$A$56,_xlfn.XLOOKUP('% Approved '!U$4,'Applications Denied'!$B$4:$U$4,'Applications Denied'!$B$6:$U$56))/_xlfn.XLOOKUP($A8,'Applications Received'!$A$6:$A$56,_xlfn.XLOOKUP(U$4,'Applications Received'!$B$4:$U$4,'Applications Received'!$B$6:$U$56))</f>
        <v>0.84571863049846818</v>
      </c>
      <c r="V8" s="79" cm="1">
        <f t="array" ref="V8">_xlfn.XLOOKUP('% Approved '!$A8,'Applications Denied'!$A$6:$A$56,_xlfn.XLOOKUP('% Approved '!V$4,'Applications Denied'!$B$4:$V$4,'Applications Denied'!$B$6:$V$56))/_xlfn.XLOOKUP($A8,'Applications Received'!$A$6:$A$56,_xlfn.XLOOKUP(V$4,'Applications Received'!$B$4:$V$4,'Applications Received'!$B$6:$V$56))</f>
        <v>0.87775651624649342</v>
      </c>
      <c r="W8" s="79">
        <f t="shared" si="0"/>
        <v>0.47949450761688012</v>
      </c>
      <c r="X8" s="81">
        <f t="shared" si="1"/>
        <v>2.8984554124606973E-2</v>
      </c>
      <c r="Y8" s="81">
        <f t="shared" si="2"/>
        <v>-1.143141703076571E-2</v>
      </c>
      <c r="Z8" s="99"/>
    </row>
    <row r="9" spans="1:26" s="30" customFormat="1">
      <c r="A9" s="32" t="s">
        <v>8</v>
      </c>
      <c r="B9" s="79" cm="1">
        <f t="array" ref="B9">_xlfn.XLOOKUP('% Approved '!$A9,'Applications Denied'!$A$6:$A$56,_xlfn.XLOOKUP('% Approved '!B$4,'Applications Denied'!$B$4:$U$4,'Applications Denied'!$B$6:$U$56))/_xlfn.XLOOKUP($A9,'Applications Received'!$A$6:$A$56,_xlfn.XLOOKUP(B$4,'Applications Received'!$B$4:$U$4,'Applications Received'!$B$6:$U$56))</f>
        <v>0.58904633378317584</v>
      </c>
      <c r="C9" s="79" cm="1">
        <f t="array" ref="C9">_xlfn.XLOOKUP('% Approved '!$A9,'Applications Denied'!$A$6:$A$56,_xlfn.XLOOKUP('% Approved '!C$4,'Applications Denied'!$B$4:$U$4,'Applications Denied'!$B$6:$U$56))/_xlfn.XLOOKUP($A9,'Applications Received'!$A$6:$A$56,_xlfn.XLOOKUP(C$4,'Applications Received'!$B$4:$U$4,'Applications Received'!$B$6:$U$56))</f>
        <v>0.64346415327564899</v>
      </c>
      <c r="D9" s="79" cm="1">
        <f t="array" ref="D9">_xlfn.XLOOKUP('% Approved '!$A9,'Applications Denied'!$A$6:$A$56,_xlfn.XLOOKUP('% Approved '!D$4,'Applications Denied'!$B$4:$U$4,'Applications Denied'!$B$6:$U$56))/_xlfn.XLOOKUP($A9,'Applications Received'!$A$6:$A$56,_xlfn.XLOOKUP(D$4,'Applications Received'!$B$4:$U$4,'Applications Received'!$B$6:$U$56))</f>
        <v>0.64323734497258744</v>
      </c>
      <c r="E9" s="79" cm="1">
        <f t="array" ref="E9">_xlfn.XLOOKUP('% Approved '!$A9,'Applications Denied'!$A$6:$A$56,_xlfn.XLOOKUP('% Approved '!E$4,'Applications Denied'!$B$4:$U$4,'Applications Denied'!$B$6:$U$56))/_xlfn.XLOOKUP($A9,'Applications Received'!$A$6:$A$56,_xlfn.XLOOKUP(E$4,'Applications Received'!$B$4:$U$4,'Applications Received'!$B$6:$U$56))</f>
        <v>0.6832882639264467</v>
      </c>
      <c r="F9" s="79" cm="1">
        <f t="array" ref="F9">_xlfn.XLOOKUP('% Approved '!$A9,'Applications Denied'!$A$6:$A$56,_xlfn.XLOOKUP('% Approved '!F$4,'Applications Denied'!$B$4:$U$4,'Applications Denied'!$B$6:$U$56))/_xlfn.XLOOKUP($A9,'Applications Received'!$A$6:$A$56,_xlfn.XLOOKUP(F$4,'Applications Received'!$B$4:$U$4,'Applications Received'!$B$6:$U$56))</f>
        <v>0.71708253358925145</v>
      </c>
      <c r="G9" s="79" cm="1">
        <f t="array" ref="G9">_xlfn.XLOOKUP('% Approved '!$A9,'Applications Denied'!$A$6:$A$56,_xlfn.XLOOKUP('% Approved '!G$4,'Applications Denied'!$B$4:$U$4,'Applications Denied'!$B$6:$U$56))/_xlfn.XLOOKUP($A9,'Applications Received'!$A$6:$A$56,_xlfn.XLOOKUP(G$4,'Applications Received'!$B$4:$U$4,'Applications Received'!$B$6:$U$56))</f>
        <v>0.70607470758395163</v>
      </c>
      <c r="H9" s="79" cm="1">
        <f t="array" ref="H9">_xlfn.XLOOKUP('% Approved '!$A9,'Applications Denied'!$A$6:$A$56,_xlfn.XLOOKUP('% Approved '!H$4,'Applications Denied'!$B$4:$U$4,'Applications Denied'!$B$6:$U$56))/_xlfn.XLOOKUP($A9,'Applications Received'!$A$6:$A$56,_xlfn.XLOOKUP(H$4,'Applications Received'!$B$4:$U$4,'Applications Received'!$B$6:$U$56))</f>
        <v>0.66728233044943452</v>
      </c>
      <c r="I9" s="79" cm="1">
        <f t="array" ref="I9">_xlfn.XLOOKUP('% Approved '!$A9,'Applications Denied'!$A$6:$A$56,_xlfn.XLOOKUP('% Approved '!I$4,'Applications Denied'!$B$4:$U$4,'Applications Denied'!$B$6:$U$56))/_xlfn.XLOOKUP($A9,'Applications Received'!$A$6:$A$56,_xlfn.XLOOKUP(I$4,'Applications Received'!$B$4:$U$4,'Applications Received'!$B$6:$U$56))</f>
        <v>0.67069111792729874</v>
      </c>
      <c r="J9" s="79" cm="1">
        <f t="array" ref="J9">_xlfn.XLOOKUP('% Approved '!$A9,'Applications Denied'!$A$6:$A$56,_xlfn.XLOOKUP('% Approved '!J$4,'Applications Denied'!$B$4:$U$4,'Applications Denied'!$B$6:$U$56))/_xlfn.XLOOKUP($A9,'Applications Received'!$A$6:$A$56,_xlfn.XLOOKUP(J$4,'Applications Received'!$B$4:$U$4,'Applications Received'!$B$6:$U$56))</f>
        <v>0.69537229783827059</v>
      </c>
      <c r="K9" s="79" cm="1">
        <f t="array" ref="K9">_xlfn.XLOOKUP('% Approved '!$A9,'Applications Denied'!$A$6:$A$56,_xlfn.XLOOKUP('% Approved '!K$4,'Applications Denied'!$B$4:$U$4,'Applications Denied'!$B$6:$U$56))/_xlfn.XLOOKUP($A9,'Applications Received'!$A$6:$A$56,_xlfn.XLOOKUP(K$4,'Applications Received'!$B$4:$U$4,'Applications Received'!$B$6:$U$56))</f>
        <v>0.69981743632717808</v>
      </c>
      <c r="L9" s="79" cm="1">
        <f t="array" ref="L9">_xlfn.XLOOKUP('% Approved '!$A9,'Applications Denied'!$A$6:$A$56,_xlfn.XLOOKUP('% Approved '!L$4,'Applications Denied'!$B$4:$U$4,'Applications Denied'!$B$6:$U$56))/_xlfn.XLOOKUP($A9,'Applications Received'!$A$6:$A$56,_xlfn.XLOOKUP(L$4,'Applications Received'!$B$4:$U$4,'Applications Received'!$B$6:$U$56))</f>
        <v>0.72447041636230824</v>
      </c>
      <c r="M9" s="79" cm="1">
        <f t="array" ref="M9">_xlfn.XLOOKUP('% Approved '!$A9,'Applications Denied'!$A$6:$A$56,_xlfn.XLOOKUP('% Approved '!M$4,'Applications Denied'!$B$4:$U$4,'Applications Denied'!$B$6:$U$56))/_xlfn.XLOOKUP($A9,'Applications Received'!$A$6:$A$56,_xlfn.XLOOKUP(M$4,'Applications Received'!$B$4:$U$4,'Applications Received'!$B$6:$U$56))</f>
        <v>0.73109729651583055</v>
      </c>
      <c r="N9" s="79" cm="1">
        <f t="array" ref="N9">_xlfn.XLOOKUP('% Approved '!$A9,'Applications Denied'!$A$6:$A$56,_xlfn.XLOOKUP('% Approved '!N$4,'Applications Denied'!$B$4:$U$4,'Applications Denied'!$B$6:$U$56))/_xlfn.XLOOKUP($A9,'Applications Received'!$A$6:$A$56,_xlfn.XLOOKUP(N$4,'Applications Received'!$B$4:$U$4,'Applications Received'!$B$6:$U$56))</f>
        <v>0.7104221635883905</v>
      </c>
      <c r="O9" s="79" cm="1">
        <f t="array" ref="O9">_xlfn.XLOOKUP('% Approved '!$A9,'Applications Denied'!$A$6:$A$56,_xlfn.XLOOKUP('% Approved '!O$4,'Applications Denied'!$B$4:$U$4,'Applications Denied'!$B$6:$U$56))/_xlfn.XLOOKUP($A9,'Applications Received'!$A$6:$A$56,_xlfn.XLOOKUP(O$4,'Applications Received'!$B$4:$U$4,'Applications Received'!$B$6:$U$56))</f>
        <v>0.70000363147764821</v>
      </c>
      <c r="P9" s="79" cm="1">
        <f t="array" ref="P9">_xlfn.XLOOKUP('% Approved '!$A9,'Applications Denied'!$A$6:$A$56,_xlfn.XLOOKUP('% Approved '!P$4,'Applications Denied'!$B$4:$U$4,'Applications Denied'!$B$6:$U$56))/_xlfn.XLOOKUP($A9,'Applications Received'!$A$6:$A$56,_xlfn.XLOOKUP(P$4,'Applications Received'!$B$4:$U$4,'Applications Received'!$B$6:$U$56))</f>
        <v>0.72763347763347763</v>
      </c>
      <c r="Q9" s="79" cm="1">
        <f t="array" ref="Q9">_xlfn.XLOOKUP('% Approved '!$A9,'Applications Denied'!$A$6:$A$56,_xlfn.XLOOKUP('% Approved '!Q$4,'Applications Denied'!$B$4:$U$4,'Applications Denied'!$B$6:$U$56))/_xlfn.XLOOKUP($A9,'Applications Received'!$A$6:$A$56,_xlfn.XLOOKUP(Q$4,'Applications Received'!$B$4:$U$4,'Applications Received'!$B$6:$U$56))</f>
        <v>0.74951158247278815</v>
      </c>
      <c r="R9" s="79" cm="1">
        <f t="array" ref="R9">_xlfn.XLOOKUP('% Approved '!$A9,'Applications Denied'!$A$6:$A$56,_xlfn.XLOOKUP('% Approved '!R$4,'Applications Denied'!$B$4:$U$4,'Applications Denied'!$B$6:$U$56))/_xlfn.XLOOKUP($A9,'Applications Received'!$A$6:$A$56,_xlfn.XLOOKUP(R$4,'Applications Received'!$B$4:$U$4,'Applications Received'!$B$6:$U$56))</f>
        <v>0.78694352844187965</v>
      </c>
      <c r="S9" s="79" cm="1">
        <f t="array" ref="S9">_xlfn.XLOOKUP('% Approved '!$A9,'Applications Denied'!$A$6:$A$56,_xlfn.XLOOKUP('% Approved '!S$4,'Applications Denied'!$B$4:$U$4,'Applications Denied'!$B$6:$U$56))/_xlfn.XLOOKUP($A9,'Applications Received'!$A$6:$A$56,_xlfn.XLOOKUP(S$4,'Applications Received'!$B$4:$U$4,'Applications Received'!$B$6:$U$56))</f>
        <v>0.78034715414335976</v>
      </c>
      <c r="T9" s="79" cm="1">
        <f t="array" ref="T9">_xlfn.XLOOKUP('% Approved '!$A9,'Applications Denied'!$A$6:$A$56,_xlfn.XLOOKUP('% Approved '!T$4,'Applications Denied'!$B$4:$U$4,'Applications Denied'!$B$6:$U$56))/_xlfn.XLOOKUP($A9,'Applications Received'!$A$6:$A$56,_xlfn.XLOOKUP(T$4,'Applications Received'!$B$4:$U$4,'Applications Received'!$B$6:$U$56))</f>
        <v>0.8128169663439373</v>
      </c>
      <c r="U9" s="79" cm="1">
        <f t="array" ref="U9">_xlfn.XLOOKUP('% Approved '!$A9,'Applications Denied'!$A$6:$A$56,_xlfn.XLOOKUP('% Approved '!U$4,'Applications Denied'!$B$4:$U$4,'Applications Denied'!$B$6:$U$56))/_xlfn.XLOOKUP($A9,'Applications Received'!$A$6:$A$56,_xlfn.XLOOKUP(U$4,'Applications Received'!$B$4:$U$4,'Applications Received'!$B$6:$U$56))</f>
        <v>0.86650768931282851</v>
      </c>
      <c r="V9" s="79" cm="1">
        <f t="array" ref="V9">_xlfn.XLOOKUP('% Approved '!$A9,'Applications Denied'!$A$6:$A$56,_xlfn.XLOOKUP('% Approved '!V$4,'Applications Denied'!$B$4:$V$4,'Applications Denied'!$B$6:$V$56))/_xlfn.XLOOKUP($A9,'Applications Received'!$A$6:$A$56,_xlfn.XLOOKUP(V$4,'Applications Received'!$B$4:$V$4,'Applications Received'!$B$6:$V$56))</f>
        <v>0.91262042850980207</v>
      </c>
      <c r="W9" s="79">
        <f t="shared" ref="W9:W14" si="3">(U9-B9)/B9</f>
        <v>0.4710348568806888</v>
      </c>
      <c r="X9" s="81">
        <f t="shared" ref="X9:X14" si="4">(U9-H9)/H9</f>
        <v>0.29856231728661203</v>
      </c>
      <c r="Y9" s="81">
        <f t="shared" ref="Y9:Y14" si="5">(U9-L9)/L9</f>
        <v>0.19605669153988933</v>
      </c>
      <c r="Z9" s="99"/>
    </row>
    <row r="10" spans="1:26" s="30" customFormat="1">
      <c r="A10" s="94" t="s">
        <v>10</v>
      </c>
      <c r="B10" s="79" cm="1">
        <f t="array" ref="B10">_xlfn.XLOOKUP('% Approved '!$A10,'Applications Denied'!$A$6:$A$56,_xlfn.XLOOKUP('% Approved '!B$4,'Applications Denied'!$B$4:$U$4,'Applications Denied'!$B$6:$U$56))/_xlfn.XLOOKUP($A10,'Applications Received'!$A$6:$A$56,_xlfn.XLOOKUP(B$4,'Applications Received'!$B$4:$U$4,'Applications Received'!$B$6:$U$56))</f>
        <v>0.39953456099522894</v>
      </c>
      <c r="C10" s="79" cm="1">
        <f t="array" ref="C10">_xlfn.XLOOKUP('% Approved '!$A10,'Applications Denied'!$A$6:$A$56,_xlfn.XLOOKUP('% Approved '!C$4,'Applications Denied'!$B$4:$U$4,'Applications Denied'!$B$6:$U$56))/_xlfn.XLOOKUP($A10,'Applications Received'!$A$6:$A$56,_xlfn.XLOOKUP(C$4,'Applications Received'!$B$4:$U$4,'Applications Received'!$B$6:$U$56))</f>
        <v>0.42465271625734829</v>
      </c>
      <c r="D10" s="79" cm="1">
        <f t="array" ref="D10">_xlfn.XLOOKUP('% Approved '!$A10,'Applications Denied'!$A$6:$A$56,_xlfn.XLOOKUP('% Approved '!D$4,'Applications Denied'!$B$4:$U$4,'Applications Denied'!$B$6:$U$56))/_xlfn.XLOOKUP($A10,'Applications Received'!$A$6:$A$56,_xlfn.XLOOKUP(D$4,'Applications Received'!$B$4:$U$4,'Applications Received'!$B$6:$U$56))</f>
        <v>0.44716464231377723</v>
      </c>
      <c r="E10" s="79" cm="1">
        <f t="array" ref="E10">_xlfn.XLOOKUP('% Approved '!$A10,'Applications Denied'!$A$6:$A$56,_xlfn.XLOOKUP('% Approved '!E$4,'Applications Denied'!$B$4:$U$4,'Applications Denied'!$B$6:$U$56))/_xlfn.XLOOKUP($A10,'Applications Received'!$A$6:$A$56,_xlfn.XLOOKUP(E$4,'Applications Received'!$B$4:$U$4,'Applications Received'!$B$6:$U$56))</f>
        <v>0.46055201950515079</v>
      </c>
      <c r="F10" s="79" cm="1">
        <f t="array" ref="F10">_xlfn.XLOOKUP('% Approved '!$A10,'Applications Denied'!$A$6:$A$56,_xlfn.XLOOKUP('% Approved '!F$4,'Applications Denied'!$B$4:$U$4,'Applications Denied'!$B$6:$U$56))/_xlfn.XLOOKUP($A10,'Applications Received'!$A$6:$A$56,_xlfn.XLOOKUP(F$4,'Applications Received'!$B$4:$U$4,'Applications Received'!$B$6:$U$56))</f>
        <v>0.43820990574435509</v>
      </c>
      <c r="G10" s="79" cm="1">
        <f t="array" ref="G10">_xlfn.XLOOKUP('% Approved '!$A10,'Applications Denied'!$A$6:$A$56,_xlfn.XLOOKUP('% Approved '!G$4,'Applications Denied'!$B$4:$U$4,'Applications Denied'!$B$6:$U$56))/_xlfn.XLOOKUP($A10,'Applications Received'!$A$6:$A$56,_xlfn.XLOOKUP(G$4,'Applications Received'!$B$4:$U$4,'Applications Received'!$B$6:$U$56))</f>
        <v>0.4266823338694507</v>
      </c>
      <c r="H10" s="79" cm="1">
        <f t="array" ref="H10">_xlfn.XLOOKUP('% Approved '!$A10,'Applications Denied'!$A$6:$A$56,_xlfn.XLOOKUP('% Approved '!H$4,'Applications Denied'!$B$4:$U$4,'Applications Denied'!$B$6:$U$56))/_xlfn.XLOOKUP($A10,'Applications Received'!$A$6:$A$56,_xlfn.XLOOKUP(H$4,'Applications Received'!$B$4:$U$4,'Applications Received'!$B$6:$U$56))</f>
        <v>0.45473793966698062</v>
      </c>
      <c r="I10" s="79" cm="1">
        <f t="array" ref="I10">_xlfn.XLOOKUP('% Approved '!$A10,'Applications Denied'!$A$6:$A$56,_xlfn.XLOOKUP('% Approved '!I$4,'Applications Denied'!$B$4:$U$4,'Applications Denied'!$B$6:$U$56))/_xlfn.XLOOKUP($A10,'Applications Received'!$A$6:$A$56,_xlfn.XLOOKUP(I$4,'Applications Received'!$B$4:$U$4,'Applications Received'!$B$6:$U$56))</f>
        <v>0.47204266358400299</v>
      </c>
      <c r="J10" s="79" cm="1">
        <f t="array" ref="J10">_xlfn.XLOOKUP('% Approved '!$A10,'Applications Denied'!$A$6:$A$56,_xlfn.XLOOKUP('% Approved '!J$4,'Applications Denied'!$B$4:$U$4,'Applications Denied'!$B$6:$U$56))/_xlfn.XLOOKUP($A10,'Applications Received'!$A$6:$A$56,_xlfn.XLOOKUP(J$4,'Applications Received'!$B$4:$U$4,'Applications Received'!$B$6:$U$56))</f>
        <v>0.4792453725394839</v>
      </c>
      <c r="K10" s="79" cm="1">
        <f t="array" ref="K10">_xlfn.XLOOKUP('% Approved '!$A10,'Applications Denied'!$A$6:$A$56,_xlfn.XLOOKUP('% Approved '!K$4,'Applications Denied'!$B$4:$U$4,'Applications Denied'!$B$6:$U$56))/_xlfn.XLOOKUP($A10,'Applications Received'!$A$6:$A$56,_xlfn.XLOOKUP(K$4,'Applications Received'!$B$4:$U$4,'Applications Received'!$B$6:$U$56))</f>
        <v>0.4729148690615318</v>
      </c>
      <c r="L10" s="79" cm="1">
        <f t="array" ref="L10">_xlfn.XLOOKUP('% Approved '!$A10,'Applications Denied'!$A$6:$A$56,_xlfn.XLOOKUP('% Approved '!L$4,'Applications Denied'!$B$4:$U$4,'Applications Denied'!$B$6:$U$56))/_xlfn.XLOOKUP($A10,'Applications Received'!$A$6:$A$56,_xlfn.XLOOKUP(L$4,'Applications Received'!$B$4:$U$4,'Applications Received'!$B$6:$U$56))</f>
        <v>0.46491972419063887</v>
      </c>
      <c r="M10" s="79" cm="1">
        <f t="array" ref="M10">_xlfn.XLOOKUP('% Approved '!$A10,'Applications Denied'!$A$6:$A$56,_xlfn.XLOOKUP('% Approved '!M$4,'Applications Denied'!$B$4:$U$4,'Applications Denied'!$B$6:$U$56))/_xlfn.XLOOKUP($A10,'Applications Received'!$A$6:$A$56,_xlfn.XLOOKUP(M$4,'Applications Received'!$B$4:$U$4,'Applications Received'!$B$6:$U$56))</f>
        <v>0.47094444132562358</v>
      </c>
      <c r="N10" s="79" cm="1">
        <f t="array" ref="N10">_xlfn.XLOOKUP('% Approved '!$A10,'Applications Denied'!$A$6:$A$56,_xlfn.XLOOKUP('% Approved '!N$4,'Applications Denied'!$B$4:$U$4,'Applications Denied'!$B$6:$U$56))/_xlfn.XLOOKUP($A10,'Applications Received'!$A$6:$A$56,_xlfn.XLOOKUP(N$4,'Applications Received'!$B$4:$U$4,'Applications Received'!$B$6:$U$56))</f>
        <v>0.49658213851245953</v>
      </c>
      <c r="O10" s="79" cm="1">
        <f t="array" ref="O10">_xlfn.XLOOKUP('% Approved '!$A10,'Applications Denied'!$A$6:$A$56,_xlfn.XLOOKUP('% Approved '!O$4,'Applications Denied'!$B$4:$U$4,'Applications Denied'!$B$6:$U$56))/_xlfn.XLOOKUP($A10,'Applications Received'!$A$6:$A$56,_xlfn.XLOOKUP(O$4,'Applications Received'!$B$4:$U$4,'Applications Received'!$B$6:$U$56))</f>
        <v>0.50743799661927491</v>
      </c>
      <c r="P10" s="79" cm="1">
        <f t="array" ref="P10">_xlfn.XLOOKUP('% Approved '!$A10,'Applications Denied'!$A$6:$A$56,_xlfn.XLOOKUP('% Approved '!P$4,'Applications Denied'!$B$4:$U$4,'Applications Denied'!$B$6:$U$56))/_xlfn.XLOOKUP($A10,'Applications Received'!$A$6:$A$56,_xlfn.XLOOKUP(P$4,'Applications Received'!$B$4:$U$4,'Applications Received'!$B$6:$U$56))</f>
        <v>0.4913927641959655</v>
      </c>
      <c r="Q10" s="79" cm="1">
        <f t="array" ref="Q10">_xlfn.XLOOKUP('% Approved '!$A10,'Applications Denied'!$A$6:$A$56,_xlfn.XLOOKUP('% Approved '!Q$4,'Applications Denied'!$B$4:$U$4,'Applications Denied'!$B$6:$U$56))/_xlfn.XLOOKUP($A10,'Applications Received'!$A$6:$A$56,_xlfn.XLOOKUP(Q$4,'Applications Received'!$B$4:$U$4,'Applications Received'!$B$6:$U$56))</f>
        <v>0.49788662038578785</v>
      </c>
      <c r="R10" s="79" cm="1">
        <f t="array" ref="R10">_xlfn.XLOOKUP('% Approved '!$A10,'Applications Denied'!$A$6:$A$56,_xlfn.XLOOKUP('% Approved '!R$4,'Applications Denied'!$B$4:$U$4,'Applications Denied'!$B$6:$U$56))/_xlfn.XLOOKUP($A10,'Applications Received'!$A$6:$A$56,_xlfn.XLOOKUP(R$4,'Applications Received'!$B$4:$U$4,'Applications Received'!$B$6:$U$56))</f>
        <v>0.48611017052457633</v>
      </c>
      <c r="S10" s="79" cm="1">
        <f t="array" ref="S10">_xlfn.XLOOKUP('% Approved '!$A10,'Applications Denied'!$A$6:$A$56,_xlfn.XLOOKUP('% Approved '!S$4,'Applications Denied'!$B$4:$U$4,'Applications Denied'!$B$6:$U$56))/_xlfn.XLOOKUP($A10,'Applications Received'!$A$6:$A$56,_xlfn.XLOOKUP(S$4,'Applications Received'!$B$4:$U$4,'Applications Received'!$B$6:$U$56))</f>
        <v>0.54691221268346712</v>
      </c>
      <c r="T10" s="79" cm="1">
        <f t="array" ref="T10">_xlfn.XLOOKUP('% Approved '!$A10,'Applications Denied'!$A$6:$A$56,_xlfn.XLOOKUP('% Approved '!T$4,'Applications Denied'!$B$4:$U$4,'Applications Denied'!$B$6:$U$56))/_xlfn.XLOOKUP($A10,'Applications Received'!$A$6:$A$56,_xlfn.XLOOKUP(T$4,'Applications Received'!$B$4:$U$4,'Applications Received'!$B$6:$U$56))</f>
        <v>0.56064840016935824</v>
      </c>
      <c r="U10" s="79" cm="1">
        <f t="array" ref="U10">_xlfn.XLOOKUP('% Approved '!$A10,'Applications Denied'!$A$6:$A$56,_xlfn.XLOOKUP('% Approved '!U$4,'Applications Denied'!$B$4:$U$4,'Applications Denied'!$B$6:$U$56))/_xlfn.XLOOKUP($A10,'Applications Received'!$A$6:$A$56,_xlfn.XLOOKUP(U$4,'Applications Received'!$B$4:$U$4,'Applications Received'!$B$6:$U$56))</f>
        <v>0.57984060377951829</v>
      </c>
      <c r="V10" s="79" cm="1">
        <f t="array" ref="V10">_xlfn.XLOOKUP('% Approved '!$A10,'Applications Denied'!$A$6:$A$56,_xlfn.XLOOKUP('% Approved '!V$4,'Applications Denied'!$B$4:$V$4,'Applications Denied'!$B$6:$V$56))/_xlfn.XLOOKUP($A10,'Applications Received'!$A$6:$A$56,_xlfn.XLOOKUP(V$4,'Applications Received'!$B$4:$V$4,'Applications Received'!$B$6:$V$56))</f>
        <v>0.68246759495732379</v>
      </c>
      <c r="W10" s="79">
        <f t="shared" si="3"/>
        <v>0.45129022714618794</v>
      </c>
      <c r="X10" s="81">
        <f t="shared" si="4"/>
        <v>0.27510936123815494</v>
      </c>
      <c r="Y10" s="81">
        <f t="shared" si="5"/>
        <v>0.24718434948945395</v>
      </c>
      <c r="Z10" s="99"/>
    </row>
    <row r="11" spans="1:26" s="30" customFormat="1">
      <c r="A11" s="94" t="s">
        <v>12</v>
      </c>
      <c r="B11" s="79" cm="1">
        <f t="array" ref="B11">_xlfn.XLOOKUP('% Approved '!$A11,'Applications Denied'!$A$6:$A$56,_xlfn.XLOOKUP('% Approved '!B$4,'Applications Denied'!$B$4:$U$4,'Applications Denied'!$B$6:$U$56))/_xlfn.XLOOKUP($A11,'Applications Received'!$A$6:$A$56,_xlfn.XLOOKUP(B$4,'Applications Received'!$B$4:$U$4,'Applications Received'!$B$6:$U$56))</f>
        <v>0.31089525276157198</v>
      </c>
      <c r="C11" s="79" cm="1">
        <f t="array" ref="C11">_xlfn.XLOOKUP('% Approved '!$A11,'Applications Denied'!$A$6:$A$56,_xlfn.XLOOKUP('% Approved '!C$4,'Applications Denied'!$B$4:$U$4,'Applications Denied'!$B$6:$U$56))/_xlfn.XLOOKUP($A11,'Applications Received'!$A$6:$A$56,_xlfn.XLOOKUP(C$4,'Applications Received'!$B$4:$U$4,'Applications Received'!$B$6:$U$56))</f>
        <v>0.32759031361651447</v>
      </c>
      <c r="D11" s="79" cm="1">
        <f t="array" ref="D11">_xlfn.XLOOKUP('% Approved '!$A11,'Applications Denied'!$A$6:$A$56,_xlfn.XLOOKUP('% Approved '!D$4,'Applications Denied'!$B$4:$U$4,'Applications Denied'!$B$6:$U$56))/_xlfn.XLOOKUP($A11,'Applications Received'!$A$6:$A$56,_xlfn.XLOOKUP(D$4,'Applications Received'!$B$4:$U$4,'Applications Received'!$B$6:$U$56))</f>
        <v>0.32853415559772292</v>
      </c>
      <c r="E11" s="79" cm="1">
        <f t="array" ref="E11">_xlfn.XLOOKUP('% Approved '!$A11,'Applications Denied'!$A$6:$A$56,_xlfn.XLOOKUP('% Approved '!E$4,'Applications Denied'!$B$4:$U$4,'Applications Denied'!$B$6:$U$56))/_xlfn.XLOOKUP($A11,'Applications Received'!$A$6:$A$56,_xlfn.XLOOKUP(E$4,'Applications Received'!$B$4:$U$4,'Applications Received'!$B$6:$U$56))</f>
        <v>0.43386705756328581</v>
      </c>
      <c r="F11" s="79" cm="1">
        <f t="array" ref="F11">_xlfn.XLOOKUP('% Approved '!$A11,'Applications Denied'!$A$6:$A$56,_xlfn.XLOOKUP('% Approved '!F$4,'Applications Denied'!$B$4:$U$4,'Applications Denied'!$B$6:$U$56))/_xlfn.XLOOKUP($A11,'Applications Received'!$A$6:$A$56,_xlfn.XLOOKUP(F$4,'Applications Received'!$B$4:$U$4,'Applications Received'!$B$6:$U$56))</f>
        <v>1.2138863606813159</v>
      </c>
      <c r="G11" s="79" cm="1">
        <f t="array" ref="G11">_xlfn.XLOOKUP('% Approved '!$A11,'Applications Denied'!$A$6:$A$56,_xlfn.XLOOKUP('% Approved '!G$4,'Applications Denied'!$B$4:$U$4,'Applications Denied'!$B$6:$U$56))/_xlfn.XLOOKUP($A11,'Applications Received'!$A$6:$A$56,_xlfn.XLOOKUP(G$4,'Applications Received'!$B$4:$U$4,'Applications Received'!$B$6:$U$56))</f>
        <v>0.22481454893515196</v>
      </c>
      <c r="H11" s="79" cm="1">
        <f t="array" ref="H11">_xlfn.XLOOKUP('% Approved '!$A11,'Applications Denied'!$A$6:$A$56,_xlfn.XLOOKUP('% Approved '!H$4,'Applications Denied'!$B$4:$U$4,'Applications Denied'!$B$6:$U$56))/_xlfn.XLOOKUP($A11,'Applications Received'!$A$6:$A$56,_xlfn.XLOOKUP(H$4,'Applications Received'!$B$4:$U$4,'Applications Received'!$B$6:$U$56))</f>
        <v>0.48565338580095097</v>
      </c>
      <c r="I11" s="79" cm="1">
        <f t="array" ref="I11">_xlfn.XLOOKUP('% Approved '!$A11,'Applications Denied'!$A$6:$A$56,_xlfn.XLOOKUP('% Approved '!I$4,'Applications Denied'!$B$4:$U$4,'Applications Denied'!$B$6:$U$56))/_xlfn.XLOOKUP($A11,'Applications Received'!$A$6:$A$56,_xlfn.XLOOKUP(I$4,'Applications Received'!$B$4:$U$4,'Applications Received'!$B$6:$U$56))</f>
        <v>0.60359964881474981</v>
      </c>
      <c r="J11" s="79" cm="1">
        <f t="array" ref="J11">_xlfn.XLOOKUP('% Approved '!$A11,'Applications Denied'!$A$6:$A$56,_xlfn.XLOOKUP('% Approved '!J$4,'Applications Denied'!$B$4:$U$4,'Applications Denied'!$B$6:$U$56))/_xlfn.XLOOKUP($A11,'Applications Received'!$A$6:$A$56,_xlfn.XLOOKUP(J$4,'Applications Received'!$B$4:$U$4,'Applications Received'!$B$6:$U$56))</f>
        <v>0.62536693634996776</v>
      </c>
      <c r="K11" s="79" cm="1">
        <f t="array" ref="K11">_xlfn.XLOOKUP('% Approved '!$A11,'Applications Denied'!$A$6:$A$56,_xlfn.XLOOKUP('% Approved '!K$4,'Applications Denied'!$B$4:$U$4,'Applications Denied'!$B$6:$U$56))/_xlfn.XLOOKUP($A11,'Applications Received'!$A$6:$A$56,_xlfn.XLOOKUP(K$4,'Applications Received'!$B$4:$U$4,'Applications Received'!$B$6:$U$56))</f>
        <v>0.64925003099045486</v>
      </c>
      <c r="L11" s="79" cm="1">
        <f t="array" ref="L11">_xlfn.XLOOKUP('% Approved '!$A11,'Applications Denied'!$A$6:$A$56,_xlfn.XLOOKUP('% Approved '!L$4,'Applications Denied'!$B$4:$U$4,'Applications Denied'!$B$6:$U$56))/_xlfn.XLOOKUP($A11,'Applications Received'!$A$6:$A$56,_xlfn.XLOOKUP(L$4,'Applications Received'!$B$4:$U$4,'Applications Received'!$B$6:$U$56))</f>
        <v>0.64857007426133662</v>
      </c>
      <c r="M11" s="79" cm="1">
        <f t="array" ref="M11">_xlfn.XLOOKUP('% Approved '!$A11,'Applications Denied'!$A$6:$A$56,_xlfn.XLOOKUP('% Approved '!M$4,'Applications Denied'!$B$4:$U$4,'Applications Denied'!$B$6:$U$56))/_xlfn.XLOOKUP($A11,'Applications Received'!$A$6:$A$56,_xlfn.XLOOKUP(M$4,'Applications Received'!$B$4:$U$4,'Applications Received'!$B$6:$U$56))</f>
        <v>0.62466168039346937</v>
      </c>
      <c r="N11" s="79" cm="1">
        <f t="array" ref="N11">_xlfn.XLOOKUP('% Approved '!$A11,'Applications Denied'!$A$6:$A$56,_xlfn.XLOOKUP('% Approved '!N$4,'Applications Denied'!$B$4:$U$4,'Applications Denied'!$B$6:$U$56))/_xlfn.XLOOKUP($A11,'Applications Received'!$A$6:$A$56,_xlfn.XLOOKUP(N$4,'Applications Received'!$B$4:$U$4,'Applications Received'!$B$6:$U$56))</f>
        <v>0.60200921703933086</v>
      </c>
      <c r="O11" s="79" cm="1">
        <f t="array" ref="O11">_xlfn.XLOOKUP('% Approved '!$A11,'Applications Denied'!$A$6:$A$56,_xlfn.XLOOKUP('% Approved '!O$4,'Applications Denied'!$B$4:$U$4,'Applications Denied'!$B$6:$U$56))/_xlfn.XLOOKUP($A11,'Applications Received'!$A$6:$A$56,_xlfn.XLOOKUP(O$4,'Applications Received'!$B$4:$U$4,'Applications Received'!$B$6:$U$56))</f>
        <v>0.55697134860425723</v>
      </c>
      <c r="P11" s="79" cm="1">
        <f t="array" ref="P11">_xlfn.XLOOKUP('% Approved '!$A11,'Applications Denied'!$A$6:$A$56,_xlfn.XLOOKUP('% Approved '!P$4,'Applications Denied'!$B$4:$U$4,'Applications Denied'!$B$6:$U$56))/_xlfn.XLOOKUP($A11,'Applications Received'!$A$6:$A$56,_xlfn.XLOOKUP(P$4,'Applications Received'!$B$4:$U$4,'Applications Received'!$B$6:$U$56))</f>
        <v>0.55671347336660093</v>
      </c>
      <c r="Q11" s="79" cm="1">
        <f t="array" ref="Q11">_xlfn.XLOOKUP('% Approved '!$A11,'Applications Denied'!$A$6:$A$56,_xlfn.XLOOKUP('% Approved '!Q$4,'Applications Denied'!$B$4:$U$4,'Applications Denied'!$B$6:$U$56))/_xlfn.XLOOKUP($A11,'Applications Received'!$A$6:$A$56,_xlfn.XLOOKUP(Q$4,'Applications Received'!$B$4:$U$4,'Applications Received'!$B$6:$U$56))</f>
        <v>0.51985452586206893</v>
      </c>
      <c r="R11" s="79" cm="1">
        <f t="array" ref="R11">_xlfn.XLOOKUP('% Approved '!$A11,'Applications Denied'!$A$6:$A$56,_xlfn.XLOOKUP('% Approved '!R$4,'Applications Denied'!$B$4:$U$4,'Applications Denied'!$B$6:$U$56))/_xlfn.XLOOKUP($A11,'Applications Received'!$A$6:$A$56,_xlfn.XLOOKUP(R$4,'Applications Received'!$B$4:$U$4,'Applications Received'!$B$6:$U$56))</f>
        <v>0.53511530398322849</v>
      </c>
      <c r="S11" s="79" cm="1">
        <f t="array" ref="S11">_xlfn.XLOOKUP('% Approved '!$A11,'Applications Denied'!$A$6:$A$56,_xlfn.XLOOKUP('% Approved '!S$4,'Applications Denied'!$B$4:$U$4,'Applications Denied'!$B$6:$U$56))/_xlfn.XLOOKUP($A11,'Applications Received'!$A$6:$A$56,_xlfn.XLOOKUP(S$4,'Applications Received'!$B$4:$U$4,'Applications Received'!$B$6:$U$56))</f>
        <v>0.53701729293979972</v>
      </c>
      <c r="T11" s="79" cm="1">
        <f t="array" ref="T11">_xlfn.XLOOKUP('% Approved '!$A11,'Applications Denied'!$A$6:$A$56,_xlfn.XLOOKUP('% Approved '!T$4,'Applications Denied'!$B$4:$U$4,'Applications Denied'!$B$6:$U$56))/_xlfn.XLOOKUP($A11,'Applications Received'!$A$6:$A$56,_xlfn.XLOOKUP(T$4,'Applications Received'!$B$4:$U$4,'Applications Received'!$B$6:$U$56))</f>
        <v>0.46938729369206417</v>
      </c>
      <c r="U11" s="79" cm="1">
        <f t="array" ref="U11">_xlfn.XLOOKUP('% Approved '!$A11,'Applications Denied'!$A$6:$A$56,_xlfn.XLOOKUP('% Approved '!U$4,'Applications Denied'!$B$4:$U$4,'Applications Denied'!$B$6:$U$56))/_xlfn.XLOOKUP($A11,'Applications Received'!$A$6:$A$56,_xlfn.XLOOKUP(U$4,'Applications Received'!$B$4:$U$4,'Applications Received'!$B$6:$U$56))</f>
        <v>0.49580343023963019</v>
      </c>
      <c r="V11" s="79" cm="1">
        <f t="array" ref="V11">_xlfn.XLOOKUP('% Approved '!$A11,'Applications Denied'!$A$6:$A$56,_xlfn.XLOOKUP('% Approved '!V$4,'Applications Denied'!$B$4:$V$4,'Applications Denied'!$B$6:$V$56))/_xlfn.XLOOKUP($A11,'Applications Received'!$A$6:$A$56,_xlfn.XLOOKUP(V$4,'Applications Received'!$B$4:$V$4,'Applications Received'!$B$6:$V$56))</f>
        <v>0.59953623188405802</v>
      </c>
      <c r="W11" s="79">
        <f t="shared" si="3"/>
        <v>0.59476037615751487</v>
      </c>
      <c r="X11" s="81">
        <f t="shared" si="4"/>
        <v>2.0899770773634238E-2</v>
      </c>
      <c r="Y11" s="81">
        <f t="shared" si="5"/>
        <v>-0.23554377558306863</v>
      </c>
      <c r="Z11" s="99"/>
    </row>
    <row r="12" spans="1:26" s="30" customFormat="1">
      <c r="A12" s="32" t="s">
        <v>15</v>
      </c>
      <c r="B12" s="79" cm="1">
        <f t="array" ref="B12">_xlfn.XLOOKUP('% Approved '!$A12,'Applications Denied'!$A$6:$A$56,_xlfn.XLOOKUP('% Approved '!B$4,'Applications Denied'!$B$4:$U$4,'Applications Denied'!$B$6:$U$56))/_xlfn.XLOOKUP($A12,'Applications Received'!$A$6:$A$56,_xlfn.XLOOKUP(B$4,'Applications Received'!$B$4:$U$4,'Applications Received'!$B$6:$U$56))</f>
        <v>0.34559458432632201</v>
      </c>
      <c r="C12" s="79" cm="1">
        <f t="array" ref="C12">_xlfn.XLOOKUP('% Approved '!$A12,'Applications Denied'!$A$6:$A$56,_xlfn.XLOOKUP('% Approved '!C$4,'Applications Denied'!$B$4:$U$4,'Applications Denied'!$B$6:$U$56))/_xlfn.XLOOKUP($A12,'Applications Received'!$A$6:$A$56,_xlfn.XLOOKUP(C$4,'Applications Received'!$B$4:$U$4,'Applications Received'!$B$6:$U$56))</f>
        <v>0.35654936461388076</v>
      </c>
      <c r="D12" s="79" cm="1">
        <f t="array" ref="D12">_xlfn.XLOOKUP('% Approved '!$A12,'Applications Denied'!$A$6:$A$56,_xlfn.XLOOKUP('% Approved '!D$4,'Applications Denied'!$B$4:$U$4,'Applications Denied'!$B$6:$U$56))/_xlfn.XLOOKUP($A12,'Applications Received'!$A$6:$A$56,_xlfn.XLOOKUP(D$4,'Applications Received'!$B$4:$U$4,'Applications Received'!$B$6:$U$56))</f>
        <v>0.37496293001186237</v>
      </c>
      <c r="E12" s="79" cm="1">
        <f t="array" ref="E12">_xlfn.XLOOKUP('% Approved '!$A12,'Applications Denied'!$A$6:$A$56,_xlfn.XLOOKUP('% Approved '!E$4,'Applications Denied'!$B$4:$U$4,'Applications Denied'!$B$6:$U$56))/_xlfn.XLOOKUP($A12,'Applications Received'!$A$6:$A$56,_xlfn.XLOOKUP(E$4,'Applications Received'!$B$4:$U$4,'Applications Received'!$B$6:$U$56))</f>
        <v>0.37317706003399836</v>
      </c>
      <c r="F12" s="79" cm="1">
        <f t="array" ref="F12">_xlfn.XLOOKUP('% Approved '!$A12,'Applications Denied'!$A$6:$A$56,_xlfn.XLOOKUP('% Approved '!F$4,'Applications Denied'!$B$4:$U$4,'Applications Denied'!$B$6:$U$56))/_xlfn.XLOOKUP($A12,'Applications Received'!$A$6:$A$56,_xlfn.XLOOKUP(F$4,'Applications Received'!$B$4:$U$4,'Applications Received'!$B$6:$U$56))</f>
        <v>0.38245546088303645</v>
      </c>
      <c r="G12" s="79" cm="1">
        <f t="array" ref="G12">_xlfn.XLOOKUP('% Approved '!$A12,'Applications Denied'!$A$6:$A$56,_xlfn.XLOOKUP('% Approved '!G$4,'Applications Denied'!$B$4:$U$4,'Applications Denied'!$B$6:$U$56))/_xlfn.XLOOKUP($A12,'Applications Received'!$A$6:$A$56,_xlfn.XLOOKUP(G$4,'Applications Received'!$B$4:$U$4,'Applications Received'!$B$6:$U$56))</f>
        <v>0.37101593625498014</v>
      </c>
      <c r="H12" s="79" cm="1">
        <f t="array" ref="H12">_xlfn.XLOOKUP('% Approved '!$A12,'Applications Denied'!$A$6:$A$56,_xlfn.XLOOKUP('% Approved '!H$4,'Applications Denied'!$B$4:$U$4,'Applications Denied'!$B$6:$U$56))/_xlfn.XLOOKUP($A12,'Applications Received'!$A$6:$A$56,_xlfn.XLOOKUP(H$4,'Applications Received'!$B$4:$U$4,'Applications Received'!$B$6:$U$56))</f>
        <v>0.38740081750420774</v>
      </c>
      <c r="I12" s="79" cm="1">
        <f t="array" ref="I12">_xlfn.XLOOKUP('% Approved '!$A12,'Applications Denied'!$A$6:$A$56,_xlfn.XLOOKUP('% Approved '!I$4,'Applications Denied'!$B$4:$U$4,'Applications Denied'!$B$6:$U$56))/_xlfn.XLOOKUP($A12,'Applications Received'!$A$6:$A$56,_xlfn.XLOOKUP(I$4,'Applications Received'!$B$4:$U$4,'Applications Received'!$B$6:$U$56))</f>
        <v>0.40542632130013201</v>
      </c>
      <c r="J12" s="79" cm="1">
        <f t="array" ref="J12">_xlfn.XLOOKUP('% Approved '!$A12,'Applications Denied'!$A$6:$A$56,_xlfn.XLOOKUP('% Approved '!J$4,'Applications Denied'!$B$4:$U$4,'Applications Denied'!$B$6:$U$56))/_xlfn.XLOOKUP($A12,'Applications Received'!$A$6:$A$56,_xlfn.XLOOKUP(J$4,'Applications Received'!$B$4:$U$4,'Applications Received'!$B$6:$U$56))</f>
        <v>0.4517130767130767</v>
      </c>
      <c r="K12" s="79" cm="1">
        <f t="array" ref="K12">_xlfn.XLOOKUP('% Approved '!$A12,'Applications Denied'!$A$6:$A$56,_xlfn.XLOOKUP('% Approved '!K$4,'Applications Denied'!$B$4:$U$4,'Applications Denied'!$B$6:$U$56))/_xlfn.XLOOKUP($A12,'Applications Received'!$A$6:$A$56,_xlfn.XLOOKUP(K$4,'Applications Received'!$B$4:$U$4,'Applications Received'!$B$6:$U$56))</f>
        <v>0.47805291723202176</v>
      </c>
      <c r="L12" s="79" cm="1">
        <f t="array" ref="L12">_xlfn.XLOOKUP('% Approved '!$A12,'Applications Denied'!$A$6:$A$56,_xlfn.XLOOKUP('% Approved '!L$4,'Applications Denied'!$B$4:$U$4,'Applications Denied'!$B$6:$U$56))/_xlfn.XLOOKUP($A12,'Applications Received'!$A$6:$A$56,_xlfn.XLOOKUP(L$4,'Applications Received'!$B$4:$U$4,'Applications Received'!$B$6:$U$56))</f>
        <v>0.49073384446878421</v>
      </c>
      <c r="M12" s="79" cm="1">
        <f t="array" ref="M12">_xlfn.XLOOKUP('% Approved '!$A12,'Applications Denied'!$A$6:$A$56,_xlfn.XLOOKUP('% Approved '!M$4,'Applications Denied'!$B$4:$U$4,'Applications Denied'!$B$6:$U$56))/_xlfn.XLOOKUP($A12,'Applications Received'!$A$6:$A$56,_xlfn.XLOOKUP(M$4,'Applications Received'!$B$4:$U$4,'Applications Received'!$B$6:$U$56))</f>
        <v>0.50308476394849788</v>
      </c>
      <c r="N12" s="79" cm="1">
        <f t="array" ref="N12">_xlfn.XLOOKUP('% Approved '!$A12,'Applications Denied'!$A$6:$A$56,_xlfn.XLOOKUP('% Approved '!N$4,'Applications Denied'!$B$4:$U$4,'Applications Denied'!$B$6:$U$56))/_xlfn.XLOOKUP($A12,'Applications Received'!$A$6:$A$56,_xlfn.XLOOKUP(N$4,'Applications Received'!$B$4:$U$4,'Applications Received'!$B$6:$U$56))</f>
        <v>0.52367398572332158</v>
      </c>
      <c r="O12" s="79" cm="1">
        <f t="array" ref="O12">_xlfn.XLOOKUP('% Approved '!$A12,'Applications Denied'!$A$6:$A$56,_xlfn.XLOOKUP('% Approved '!O$4,'Applications Denied'!$B$4:$U$4,'Applications Denied'!$B$6:$U$56))/_xlfn.XLOOKUP($A12,'Applications Received'!$A$6:$A$56,_xlfn.XLOOKUP(O$4,'Applications Received'!$B$4:$U$4,'Applications Received'!$B$6:$U$56))</f>
        <v>0.49660904594360311</v>
      </c>
      <c r="P12" s="79" cm="1">
        <f t="array" ref="P12">_xlfn.XLOOKUP('% Approved '!$A12,'Applications Denied'!$A$6:$A$56,_xlfn.XLOOKUP('% Approved '!P$4,'Applications Denied'!$B$4:$U$4,'Applications Denied'!$B$6:$U$56))/_xlfn.XLOOKUP($A12,'Applications Received'!$A$6:$A$56,_xlfn.XLOOKUP(P$4,'Applications Received'!$B$4:$U$4,'Applications Received'!$B$6:$U$56))</f>
        <v>0.48220080399089454</v>
      </c>
      <c r="Q12" s="79" cm="1">
        <f t="array" ref="Q12">_xlfn.XLOOKUP('% Approved '!$A12,'Applications Denied'!$A$6:$A$56,_xlfn.XLOOKUP('% Approved '!Q$4,'Applications Denied'!$B$4:$U$4,'Applications Denied'!$B$6:$U$56))/_xlfn.XLOOKUP($A12,'Applications Received'!$A$6:$A$56,_xlfn.XLOOKUP(Q$4,'Applications Received'!$B$4:$U$4,'Applications Received'!$B$6:$U$56))</f>
        <v>0.5058680482131529</v>
      </c>
      <c r="R12" s="79" cm="1">
        <f t="array" ref="R12">_xlfn.XLOOKUP('% Approved '!$A12,'Applications Denied'!$A$6:$A$56,_xlfn.XLOOKUP('% Approved '!R$4,'Applications Denied'!$B$4:$U$4,'Applications Denied'!$B$6:$U$56))/_xlfn.XLOOKUP($A12,'Applications Received'!$A$6:$A$56,_xlfn.XLOOKUP(R$4,'Applications Received'!$B$4:$U$4,'Applications Received'!$B$6:$U$56))</f>
        <v>0.52540436534183144</v>
      </c>
      <c r="S12" s="79" cm="1">
        <f t="array" ref="S12">_xlfn.XLOOKUP('% Approved '!$A12,'Applications Denied'!$A$6:$A$56,_xlfn.XLOOKUP('% Approved '!S$4,'Applications Denied'!$B$4:$U$4,'Applications Denied'!$B$6:$U$56))/_xlfn.XLOOKUP($A12,'Applications Received'!$A$6:$A$56,_xlfn.XLOOKUP(S$4,'Applications Received'!$B$4:$U$4,'Applications Received'!$B$6:$U$56))</f>
        <v>0.51441206244339077</v>
      </c>
      <c r="T12" s="79" cm="1">
        <f t="array" ref="T12">_xlfn.XLOOKUP('% Approved '!$A12,'Applications Denied'!$A$6:$A$56,_xlfn.XLOOKUP('% Approved '!T$4,'Applications Denied'!$B$4:$U$4,'Applications Denied'!$B$6:$U$56))/_xlfn.XLOOKUP($A12,'Applications Received'!$A$6:$A$56,_xlfn.XLOOKUP(T$4,'Applications Received'!$B$4:$U$4,'Applications Received'!$B$6:$U$56))</f>
        <v>0.63737459776642069</v>
      </c>
      <c r="U12" s="79" cm="1">
        <f t="array" ref="U12">_xlfn.XLOOKUP('% Approved '!$A12,'Applications Denied'!$A$6:$A$56,_xlfn.XLOOKUP('% Approved '!U$4,'Applications Denied'!$B$4:$U$4,'Applications Denied'!$B$6:$U$56))/_xlfn.XLOOKUP($A12,'Applications Received'!$A$6:$A$56,_xlfn.XLOOKUP(U$4,'Applications Received'!$B$4:$U$4,'Applications Received'!$B$6:$U$56))</f>
        <v>0.63755435636820879</v>
      </c>
      <c r="V12" s="79" cm="1">
        <f t="array" ref="V12">_xlfn.XLOOKUP('% Approved '!$A12,'Applications Denied'!$A$6:$A$56,_xlfn.XLOOKUP('% Approved '!V$4,'Applications Denied'!$B$4:$V$4,'Applications Denied'!$B$6:$V$56))/_xlfn.XLOOKUP($A12,'Applications Received'!$A$6:$A$56,_xlfn.XLOOKUP(V$4,'Applications Received'!$B$4:$V$4,'Applications Received'!$B$6:$V$56))</f>
        <v>0.78776117815939173</v>
      </c>
      <c r="W12" s="79">
        <f t="shared" si="3"/>
        <v>0.84480424544560728</v>
      </c>
      <c r="X12" s="81">
        <f t="shared" si="4"/>
        <v>0.64572279551600076</v>
      </c>
      <c r="Y12" s="81">
        <f t="shared" si="5"/>
        <v>0.29918562486424122</v>
      </c>
      <c r="Z12" s="99"/>
    </row>
    <row r="13" spans="1:26" s="30" customFormat="1">
      <c r="A13" s="32" t="s">
        <v>16</v>
      </c>
      <c r="B13" s="79" cm="1">
        <f t="array" ref="B13">_xlfn.XLOOKUP('% Approved '!$A13,'Applications Denied'!$A$6:$A$56,_xlfn.XLOOKUP('% Approved '!B$4,'Applications Denied'!$B$4:$U$4,'Applications Denied'!$B$6:$U$56))/_xlfn.XLOOKUP($A13,'Applications Received'!$A$6:$A$56,_xlfn.XLOOKUP(B$4,'Applications Received'!$B$4:$U$4,'Applications Received'!$B$6:$U$56))</f>
        <v>0.42689161554192229</v>
      </c>
      <c r="C13" s="79" cm="1">
        <f t="array" ref="C13">_xlfn.XLOOKUP('% Approved '!$A13,'Applications Denied'!$A$6:$A$56,_xlfn.XLOOKUP('% Approved '!C$4,'Applications Denied'!$B$4:$U$4,'Applications Denied'!$B$6:$U$56))/_xlfn.XLOOKUP($A13,'Applications Received'!$A$6:$A$56,_xlfn.XLOOKUP(C$4,'Applications Received'!$B$4:$U$4,'Applications Received'!$B$6:$U$56))</f>
        <v>0.45324212893553217</v>
      </c>
      <c r="D13" s="79" cm="1">
        <f t="array" ref="D13">_xlfn.XLOOKUP('% Approved '!$A13,'Applications Denied'!$A$6:$A$56,_xlfn.XLOOKUP('% Approved '!D$4,'Applications Denied'!$B$4:$U$4,'Applications Denied'!$B$6:$U$56))/_xlfn.XLOOKUP($A13,'Applications Received'!$A$6:$A$56,_xlfn.XLOOKUP(D$4,'Applications Received'!$B$4:$U$4,'Applications Received'!$B$6:$U$56))</f>
        <v>0.38864800945999217</v>
      </c>
      <c r="E13" s="79" cm="1">
        <f t="array" ref="E13">_xlfn.XLOOKUP('% Approved '!$A13,'Applications Denied'!$A$6:$A$56,_xlfn.XLOOKUP('% Approved '!E$4,'Applications Denied'!$B$4:$U$4,'Applications Denied'!$B$6:$U$56))/_xlfn.XLOOKUP($A13,'Applications Received'!$A$6:$A$56,_xlfn.XLOOKUP(E$4,'Applications Received'!$B$4:$U$4,'Applications Received'!$B$6:$U$56))</f>
        <v>0.35693798832954204</v>
      </c>
      <c r="F13" s="79" cm="1">
        <f t="array" ref="F13">_xlfn.XLOOKUP('% Approved '!$A13,'Applications Denied'!$A$6:$A$56,_xlfn.XLOOKUP('% Approved '!F$4,'Applications Denied'!$B$4:$U$4,'Applications Denied'!$B$6:$U$56))/_xlfn.XLOOKUP($A13,'Applications Received'!$A$6:$A$56,_xlfn.XLOOKUP(F$4,'Applications Received'!$B$4:$U$4,'Applications Received'!$B$6:$U$56))</f>
        <v>0.31472441643738353</v>
      </c>
      <c r="G13" s="79" cm="1">
        <f t="array" ref="G13">_xlfn.XLOOKUP('% Approved '!$A13,'Applications Denied'!$A$6:$A$56,_xlfn.XLOOKUP('% Approved '!G$4,'Applications Denied'!$B$4:$U$4,'Applications Denied'!$B$6:$U$56))/_xlfn.XLOOKUP($A13,'Applications Received'!$A$6:$A$56,_xlfn.XLOOKUP(G$4,'Applications Received'!$B$4:$U$4,'Applications Received'!$B$6:$U$56))</f>
        <v>0.33425785846360734</v>
      </c>
      <c r="H13" s="79" cm="1">
        <f t="array" ref="H13">_xlfn.XLOOKUP('% Approved '!$A13,'Applications Denied'!$A$6:$A$56,_xlfn.XLOOKUP('% Approved '!H$4,'Applications Denied'!$B$4:$U$4,'Applications Denied'!$B$6:$U$56))/_xlfn.XLOOKUP($A13,'Applications Received'!$A$6:$A$56,_xlfn.XLOOKUP(H$4,'Applications Received'!$B$4:$U$4,'Applications Received'!$B$6:$U$56))</f>
        <v>0.35575324243431988</v>
      </c>
      <c r="I13" s="79" cm="1">
        <f t="array" ref="I13">_xlfn.XLOOKUP('% Approved '!$A13,'Applications Denied'!$A$6:$A$56,_xlfn.XLOOKUP('% Approved '!I$4,'Applications Denied'!$B$4:$U$4,'Applications Denied'!$B$6:$U$56))/_xlfn.XLOOKUP($A13,'Applications Received'!$A$6:$A$56,_xlfn.XLOOKUP(I$4,'Applications Received'!$B$4:$U$4,'Applications Received'!$B$6:$U$56))</f>
        <v>0.45090439276485783</v>
      </c>
      <c r="J13" s="79" cm="1">
        <f t="array" ref="J13">_xlfn.XLOOKUP('% Approved '!$A13,'Applications Denied'!$A$6:$A$56,_xlfn.XLOOKUP('% Approved '!J$4,'Applications Denied'!$B$4:$U$4,'Applications Denied'!$B$6:$U$56))/_xlfn.XLOOKUP($A13,'Applications Received'!$A$6:$A$56,_xlfn.XLOOKUP(J$4,'Applications Received'!$B$4:$U$4,'Applications Received'!$B$6:$U$56))</f>
        <v>0.56538839724680434</v>
      </c>
      <c r="K13" s="79" cm="1">
        <f t="array" ref="K13">_xlfn.XLOOKUP('% Approved '!$A13,'Applications Denied'!$A$6:$A$56,_xlfn.XLOOKUP('% Approved '!K$4,'Applications Denied'!$B$4:$U$4,'Applications Denied'!$B$6:$U$56))/_xlfn.XLOOKUP($A13,'Applications Received'!$A$6:$A$56,_xlfn.XLOOKUP(K$4,'Applications Received'!$B$4:$U$4,'Applications Received'!$B$6:$U$56))</f>
        <v>0.56044478236076789</v>
      </c>
      <c r="L13" s="79" cm="1">
        <f t="array" ref="L13">_xlfn.XLOOKUP('% Approved '!$A13,'Applications Denied'!$A$6:$A$56,_xlfn.XLOOKUP('% Approved '!L$4,'Applications Denied'!$B$4:$U$4,'Applications Denied'!$B$6:$U$56))/_xlfn.XLOOKUP($A13,'Applications Received'!$A$6:$A$56,_xlfn.XLOOKUP(L$4,'Applications Received'!$B$4:$U$4,'Applications Received'!$B$6:$U$56))</f>
        <v>0.57053613790922031</v>
      </c>
      <c r="M13" s="79" cm="1">
        <f t="array" ref="M13">_xlfn.XLOOKUP('% Approved '!$A13,'Applications Denied'!$A$6:$A$56,_xlfn.XLOOKUP('% Approved '!M$4,'Applications Denied'!$B$4:$U$4,'Applications Denied'!$B$6:$U$56))/_xlfn.XLOOKUP($A13,'Applications Received'!$A$6:$A$56,_xlfn.XLOOKUP(M$4,'Applications Received'!$B$4:$U$4,'Applications Received'!$B$6:$U$56))</f>
        <v>0.58535220276645084</v>
      </c>
      <c r="N13" s="79" cm="1">
        <f t="array" ref="N13">_xlfn.XLOOKUP('% Approved '!$A13,'Applications Denied'!$A$6:$A$56,_xlfn.XLOOKUP('% Approved '!N$4,'Applications Denied'!$B$4:$U$4,'Applications Denied'!$B$6:$U$56))/_xlfn.XLOOKUP($A13,'Applications Received'!$A$6:$A$56,_xlfn.XLOOKUP(N$4,'Applications Received'!$B$4:$U$4,'Applications Received'!$B$6:$U$56))</f>
        <v>0.62825484764542927</v>
      </c>
      <c r="O13" s="79" cm="1">
        <f t="array" ref="O13">_xlfn.XLOOKUP('% Approved '!$A13,'Applications Denied'!$A$6:$A$56,_xlfn.XLOOKUP('% Approved '!O$4,'Applications Denied'!$B$4:$U$4,'Applications Denied'!$B$6:$U$56))/_xlfn.XLOOKUP($A13,'Applications Received'!$A$6:$A$56,_xlfn.XLOOKUP(O$4,'Applications Received'!$B$4:$U$4,'Applications Received'!$B$6:$U$56))</f>
        <v>0.61335743506802398</v>
      </c>
      <c r="P13" s="79" cm="1">
        <f t="array" ref="P13">_xlfn.XLOOKUP('% Approved '!$A13,'Applications Denied'!$A$6:$A$56,_xlfn.XLOOKUP('% Approved '!P$4,'Applications Denied'!$B$4:$U$4,'Applications Denied'!$B$6:$U$56))/_xlfn.XLOOKUP($A13,'Applications Received'!$A$6:$A$56,_xlfn.XLOOKUP(P$4,'Applications Received'!$B$4:$U$4,'Applications Received'!$B$6:$U$56))</f>
        <v>0.64248484203808109</v>
      </c>
      <c r="Q13" s="79" cm="1">
        <f t="array" ref="Q13">_xlfn.XLOOKUP('% Approved '!$A13,'Applications Denied'!$A$6:$A$56,_xlfn.XLOOKUP('% Approved '!Q$4,'Applications Denied'!$B$4:$U$4,'Applications Denied'!$B$6:$U$56))/_xlfn.XLOOKUP($A13,'Applications Received'!$A$6:$A$56,_xlfn.XLOOKUP(Q$4,'Applications Received'!$B$4:$U$4,'Applications Received'!$B$6:$U$56))</f>
        <v>0.63812242308912148</v>
      </c>
      <c r="R13" s="79" cm="1">
        <f t="array" ref="R13">_xlfn.XLOOKUP('% Approved '!$A13,'Applications Denied'!$A$6:$A$56,_xlfn.XLOOKUP('% Approved '!R$4,'Applications Denied'!$B$4:$U$4,'Applications Denied'!$B$6:$U$56))/_xlfn.XLOOKUP($A13,'Applications Received'!$A$6:$A$56,_xlfn.XLOOKUP(R$4,'Applications Received'!$B$4:$U$4,'Applications Received'!$B$6:$U$56))</f>
        <v>0.62368960115676586</v>
      </c>
      <c r="S13" s="79" cm="1">
        <f t="array" ref="S13">_xlfn.XLOOKUP('% Approved '!$A13,'Applications Denied'!$A$6:$A$56,_xlfn.XLOOKUP('% Approved '!S$4,'Applications Denied'!$B$4:$U$4,'Applications Denied'!$B$6:$U$56))/_xlfn.XLOOKUP($A13,'Applications Received'!$A$6:$A$56,_xlfn.XLOOKUP(S$4,'Applications Received'!$B$4:$U$4,'Applications Received'!$B$6:$U$56))</f>
        <v>0.67781230577998763</v>
      </c>
      <c r="T13" s="79" cm="1">
        <f t="array" ref="T13">_xlfn.XLOOKUP('% Approved '!$A13,'Applications Denied'!$A$6:$A$56,_xlfn.XLOOKUP('% Approved '!T$4,'Applications Denied'!$B$4:$U$4,'Applications Denied'!$B$6:$U$56))/_xlfn.XLOOKUP($A13,'Applications Received'!$A$6:$A$56,_xlfn.XLOOKUP(T$4,'Applications Received'!$B$4:$U$4,'Applications Received'!$B$6:$U$56))</f>
        <v>0.70500771496703596</v>
      </c>
      <c r="U13" s="79" cm="1">
        <f t="array" ref="U13">_xlfn.XLOOKUP('% Approved '!$A13,'Applications Denied'!$A$6:$A$56,_xlfn.XLOOKUP('% Approved '!U$4,'Applications Denied'!$B$4:$U$4,'Applications Denied'!$B$6:$U$56))/_xlfn.XLOOKUP($A13,'Applications Received'!$A$6:$A$56,_xlfn.XLOOKUP(U$4,'Applications Received'!$B$4:$U$4,'Applications Received'!$B$6:$U$56))</f>
        <v>0.68684863523573203</v>
      </c>
      <c r="V13" s="79" cm="1">
        <f t="array" ref="V13">_xlfn.XLOOKUP('% Approved '!$A13,'Applications Denied'!$A$6:$A$56,_xlfn.XLOOKUP('% Approved '!V$4,'Applications Denied'!$B$4:$V$4,'Applications Denied'!$B$6:$V$56))/_xlfn.XLOOKUP($A13,'Applications Received'!$A$6:$A$56,_xlfn.XLOOKUP(V$4,'Applications Received'!$B$4:$V$4,'Applications Received'!$B$6:$V$56))</f>
        <v>0.75178342783976593</v>
      </c>
      <c r="W13" s="79">
        <f t="shared" si="3"/>
        <v>0.60895321020490045</v>
      </c>
      <c r="X13" s="81">
        <f t="shared" si="4"/>
        <v>0.93068833480144564</v>
      </c>
      <c r="Y13" s="81">
        <f t="shared" si="5"/>
        <v>0.20386525865434058</v>
      </c>
      <c r="Z13" s="99"/>
    </row>
    <row r="14" spans="1:26" s="30" customFormat="1">
      <c r="A14" s="32" t="s">
        <v>17</v>
      </c>
      <c r="B14" s="79" cm="1">
        <f t="array" ref="B14">_xlfn.XLOOKUP('% Approved '!$A14,'Applications Denied'!$A$6:$A$56,_xlfn.XLOOKUP('% Approved '!B$4,'Applications Denied'!$B$4:$U$4,'Applications Denied'!$B$6:$U$56))/_xlfn.XLOOKUP($A14,'Applications Received'!$A$6:$A$56,_xlfn.XLOOKUP(B$4,'Applications Received'!$B$4:$U$4,'Applications Received'!$B$6:$U$56))</f>
        <v>0.30140672782874617</v>
      </c>
      <c r="C14" s="79" cm="1">
        <f t="array" ref="C14">_xlfn.XLOOKUP('% Approved '!$A14,'Applications Denied'!$A$6:$A$56,_xlfn.XLOOKUP('% Approved '!C$4,'Applications Denied'!$B$4:$U$4,'Applications Denied'!$B$6:$U$56))/_xlfn.XLOOKUP($A14,'Applications Received'!$A$6:$A$56,_xlfn.XLOOKUP(C$4,'Applications Received'!$B$4:$U$4,'Applications Received'!$B$6:$U$56))</f>
        <v>0.26145339652448657</v>
      </c>
      <c r="D14" s="79" cm="1">
        <f t="array" ref="D14">_xlfn.XLOOKUP('% Approved '!$A14,'Applications Denied'!$A$6:$A$56,_xlfn.XLOOKUP('% Approved '!D$4,'Applications Denied'!$B$4:$U$4,'Applications Denied'!$B$6:$U$56))/_xlfn.XLOOKUP($A14,'Applications Received'!$A$6:$A$56,_xlfn.XLOOKUP(D$4,'Applications Received'!$B$4:$U$4,'Applications Received'!$B$6:$U$56))</f>
        <v>0.26390853371051393</v>
      </c>
      <c r="E14" s="79" cm="1">
        <f t="array" ref="E14">_xlfn.XLOOKUP('% Approved '!$A14,'Applications Denied'!$A$6:$A$56,_xlfn.XLOOKUP('% Approved '!E$4,'Applications Denied'!$B$4:$U$4,'Applications Denied'!$B$6:$U$56))/_xlfn.XLOOKUP($A14,'Applications Received'!$A$6:$A$56,_xlfn.XLOOKUP(E$4,'Applications Received'!$B$4:$U$4,'Applications Received'!$B$6:$U$56))</f>
        <v>0.28538550057537398</v>
      </c>
      <c r="F14" s="79" cm="1">
        <f t="array" ref="F14">_xlfn.XLOOKUP('% Approved '!$A14,'Applications Denied'!$A$6:$A$56,_xlfn.XLOOKUP('% Approved '!F$4,'Applications Denied'!$B$4:$U$4,'Applications Denied'!$B$6:$U$56))/_xlfn.XLOOKUP($A14,'Applications Received'!$A$6:$A$56,_xlfn.XLOOKUP(F$4,'Applications Received'!$B$4:$U$4,'Applications Received'!$B$6:$U$56))</f>
        <v>0.30593023255813956</v>
      </c>
      <c r="G14" s="79" cm="1">
        <f t="array" ref="G14">_xlfn.XLOOKUP('% Approved '!$A14,'Applications Denied'!$A$6:$A$56,_xlfn.XLOOKUP('% Approved '!G$4,'Applications Denied'!$B$4:$U$4,'Applications Denied'!$B$6:$U$56))/_xlfn.XLOOKUP($A14,'Applications Received'!$A$6:$A$56,_xlfn.XLOOKUP(G$4,'Applications Received'!$B$4:$U$4,'Applications Received'!$B$6:$U$56))</f>
        <v>0.32935951379149137</v>
      </c>
      <c r="H14" s="79" cm="1">
        <f t="array" ref="H14">_xlfn.XLOOKUP('% Approved '!$A14,'Applications Denied'!$A$6:$A$56,_xlfn.XLOOKUP('% Approved '!H$4,'Applications Denied'!$B$4:$U$4,'Applications Denied'!$B$6:$U$56))/_xlfn.XLOOKUP($A14,'Applications Received'!$A$6:$A$56,_xlfn.XLOOKUP(H$4,'Applications Received'!$B$4:$U$4,'Applications Received'!$B$6:$U$56))</f>
        <v>0.36515866407623276</v>
      </c>
      <c r="I14" s="79" cm="1">
        <f t="array" ref="I14">_xlfn.XLOOKUP('% Approved '!$A14,'Applications Denied'!$A$6:$A$56,_xlfn.XLOOKUP('% Approved '!I$4,'Applications Denied'!$B$4:$U$4,'Applications Denied'!$B$6:$U$56))/_xlfn.XLOOKUP($A14,'Applications Received'!$A$6:$A$56,_xlfn.XLOOKUP(I$4,'Applications Received'!$B$4:$U$4,'Applications Received'!$B$6:$U$56))</f>
        <v>0.3194099807003033</v>
      </c>
      <c r="J14" s="79" cm="1">
        <f t="array" ref="J14">_xlfn.XLOOKUP('% Approved '!$A14,'Applications Denied'!$A$6:$A$56,_xlfn.XLOOKUP('% Approved '!J$4,'Applications Denied'!$B$4:$U$4,'Applications Denied'!$B$6:$U$56))/_xlfn.XLOOKUP($A14,'Applications Received'!$A$6:$A$56,_xlfn.XLOOKUP(J$4,'Applications Received'!$B$4:$U$4,'Applications Received'!$B$6:$U$56))</f>
        <v>0.35900088678687553</v>
      </c>
      <c r="K14" s="79" cm="1">
        <f t="array" ref="K14">_xlfn.XLOOKUP('% Approved '!$A14,'Applications Denied'!$A$6:$A$56,_xlfn.XLOOKUP('% Approved '!K$4,'Applications Denied'!$B$4:$U$4,'Applications Denied'!$B$6:$U$56))/_xlfn.XLOOKUP($A14,'Applications Received'!$A$6:$A$56,_xlfn.XLOOKUP(K$4,'Applications Received'!$B$4:$U$4,'Applications Received'!$B$6:$U$56))</f>
        <v>0.22088603220678696</v>
      </c>
      <c r="L14" s="79" cm="1">
        <f t="array" ref="L14">_xlfn.XLOOKUP('% Approved '!$A14,'Applications Denied'!$A$6:$A$56,_xlfn.XLOOKUP('% Approved '!L$4,'Applications Denied'!$B$4:$U$4,'Applications Denied'!$B$6:$U$56))/_xlfn.XLOOKUP($A14,'Applications Received'!$A$6:$A$56,_xlfn.XLOOKUP(L$4,'Applications Received'!$B$4:$U$4,'Applications Received'!$B$6:$U$56))</f>
        <v>0.12191398641890826</v>
      </c>
      <c r="M14" s="79" cm="1">
        <f t="array" ref="M14">_xlfn.XLOOKUP('% Approved '!$A14,'Applications Denied'!$A$6:$A$56,_xlfn.XLOOKUP('% Approved '!M$4,'Applications Denied'!$B$4:$U$4,'Applications Denied'!$B$6:$U$56))/_xlfn.XLOOKUP($A14,'Applications Received'!$A$6:$A$56,_xlfn.XLOOKUP(M$4,'Applications Received'!$B$4:$U$4,'Applications Received'!$B$6:$U$56))</f>
        <v>0.27121374865735765</v>
      </c>
      <c r="N14" s="79" cm="1">
        <f t="array" ref="N14">_xlfn.XLOOKUP('% Approved '!$A14,'Applications Denied'!$A$6:$A$56,_xlfn.XLOOKUP('% Approved '!N$4,'Applications Denied'!$B$4:$U$4,'Applications Denied'!$B$6:$U$56))/_xlfn.XLOOKUP($A14,'Applications Received'!$A$6:$A$56,_xlfn.XLOOKUP(N$4,'Applications Received'!$B$4:$U$4,'Applications Received'!$B$6:$U$56))</f>
        <v>0.28745108999441027</v>
      </c>
      <c r="O14" s="79" cm="1">
        <f t="array" ref="O14">_xlfn.XLOOKUP('% Approved '!$A14,'Applications Denied'!$A$6:$A$56,_xlfn.XLOOKUP('% Approved '!O$4,'Applications Denied'!$B$4:$U$4,'Applications Denied'!$B$6:$U$56))/_xlfn.XLOOKUP($A14,'Applications Received'!$A$6:$A$56,_xlfn.XLOOKUP(O$4,'Applications Received'!$B$4:$U$4,'Applications Received'!$B$6:$U$56))</f>
        <v>0.268413350985994</v>
      </c>
      <c r="P14" s="79" cm="1">
        <f t="array" ref="P14">_xlfn.XLOOKUP('% Approved '!$A14,'Applications Denied'!$A$6:$A$56,_xlfn.XLOOKUP('% Approved '!P$4,'Applications Denied'!$B$4:$U$4,'Applications Denied'!$B$6:$U$56))/_xlfn.XLOOKUP($A14,'Applications Received'!$A$6:$A$56,_xlfn.XLOOKUP(P$4,'Applications Received'!$B$4:$U$4,'Applications Received'!$B$6:$U$56))</f>
        <v>0.23362739234449761</v>
      </c>
      <c r="Q14" s="79" cm="1">
        <f t="array" ref="Q14">_xlfn.XLOOKUP('% Approved '!$A14,'Applications Denied'!$A$6:$A$56,_xlfn.XLOOKUP('% Approved '!Q$4,'Applications Denied'!$B$4:$U$4,'Applications Denied'!$B$6:$U$56))/_xlfn.XLOOKUP($A14,'Applications Received'!$A$6:$A$56,_xlfn.XLOOKUP(Q$4,'Applications Received'!$B$4:$U$4,'Applications Received'!$B$6:$U$56))</f>
        <v>0.1841823466421906</v>
      </c>
      <c r="R14" s="79" cm="1">
        <f t="array" ref="R14">_xlfn.XLOOKUP('% Approved '!$A14,'Applications Denied'!$A$6:$A$56,_xlfn.XLOOKUP('% Approved '!R$4,'Applications Denied'!$B$4:$U$4,'Applications Denied'!$B$6:$U$56))/_xlfn.XLOOKUP($A14,'Applications Received'!$A$6:$A$56,_xlfn.XLOOKUP(R$4,'Applications Received'!$B$4:$U$4,'Applications Received'!$B$6:$U$56))</f>
        <v>0.45337981327883958</v>
      </c>
      <c r="S14" s="79" cm="1">
        <f t="array" ref="S14">_xlfn.XLOOKUP('% Approved '!$A14,'Applications Denied'!$A$6:$A$56,_xlfn.XLOOKUP('% Approved '!S$4,'Applications Denied'!$B$4:$U$4,'Applications Denied'!$B$6:$U$56))/_xlfn.XLOOKUP($A14,'Applications Received'!$A$6:$A$56,_xlfn.XLOOKUP(S$4,'Applications Received'!$B$4:$U$4,'Applications Received'!$B$6:$U$56))</f>
        <v>0.26378075365929615</v>
      </c>
      <c r="T14" s="79" cm="1">
        <f t="array" ref="T14">_xlfn.XLOOKUP('% Approved '!$A14,'Applications Denied'!$A$6:$A$56,_xlfn.XLOOKUP('% Approved '!T$4,'Applications Denied'!$B$4:$U$4,'Applications Denied'!$B$6:$U$56))/_xlfn.XLOOKUP($A14,'Applications Received'!$A$6:$A$56,_xlfn.XLOOKUP(T$4,'Applications Received'!$B$4:$U$4,'Applications Received'!$B$6:$U$56))</f>
        <v>0.25470529965329369</v>
      </c>
      <c r="U14" s="79" cm="1">
        <f t="array" ref="U14">_xlfn.XLOOKUP('% Approved '!$A14,'Applications Denied'!$A$6:$A$56,_xlfn.XLOOKUP('% Approved '!U$4,'Applications Denied'!$B$4:$U$4,'Applications Denied'!$B$6:$U$56))/_xlfn.XLOOKUP($A14,'Applications Received'!$A$6:$A$56,_xlfn.XLOOKUP(U$4,'Applications Received'!$B$4:$U$4,'Applications Received'!$B$6:$U$56))</f>
        <v>0.33179520984399036</v>
      </c>
      <c r="V14" s="79" cm="1">
        <f t="array" ref="V14">_xlfn.XLOOKUP('% Approved '!$A14,'Applications Denied'!$A$6:$A$56,_xlfn.XLOOKUP('% Approved '!V$4,'Applications Denied'!$B$4:$V$4,'Applications Denied'!$B$6:$V$56))/_xlfn.XLOOKUP($A14,'Applications Received'!$A$6:$A$56,_xlfn.XLOOKUP(V$4,'Applications Received'!$B$4:$V$4,'Applications Received'!$B$6:$V$56))</f>
        <v>0.37450704225352116</v>
      </c>
      <c r="W14" s="79">
        <f t="shared" si="3"/>
        <v>0.10082217551729759</v>
      </c>
      <c r="X14" s="81">
        <f t="shared" si="4"/>
        <v>-9.136700704238869E-2</v>
      </c>
      <c r="Y14" s="81">
        <f t="shared" si="5"/>
        <v>1.7215516413671348</v>
      </c>
      <c r="Z14" s="99"/>
    </row>
    <row r="15" spans="1:26" s="30" customFormat="1">
      <c r="A15" s="32" t="s">
        <v>19</v>
      </c>
      <c r="B15" s="79" cm="1">
        <f t="array" ref="B15">_xlfn.XLOOKUP('% Approved '!$A15,'Applications Denied'!$A$6:$A$56,_xlfn.XLOOKUP('% Approved '!B$4,'Applications Denied'!$B$4:$U$4,'Applications Denied'!$B$6:$U$56))/_xlfn.XLOOKUP($A15,'Applications Received'!$A$6:$A$56,_xlfn.XLOOKUP(B$4,'Applications Received'!$B$4:$U$4,'Applications Received'!$B$6:$U$56))</f>
        <v>0.54578833378302494</v>
      </c>
      <c r="C15" s="79" cm="1">
        <f t="array" ref="C15">_xlfn.XLOOKUP('% Approved '!$A15,'Applications Denied'!$A$6:$A$56,_xlfn.XLOOKUP('% Approved '!C$4,'Applications Denied'!$B$4:$U$4,'Applications Denied'!$B$6:$U$56))/_xlfn.XLOOKUP($A15,'Applications Received'!$A$6:$A$56,_xlfn.XLOOKUP(C$4,'Applications Received'!$B$4:$U$4,'Applications Received'!$B$6:$U$56))</f>
        <v>0.53007013820084359</v>
      </c>
      <c r="D15" s="79" cm="1">
        <f t="array" ref="D15">_xlfn.XLOOKUP('% Approved '!$A15,'Applications Denied'!$A$6:$A$56,_xlfn.XLOOKUP('% Approved '!D$4,'Applications Denied'!$B$4:$U$4,'Applications Denied'!$B$6:$U$56))/_xlfn.XLOOKUP($A15,'Applications Received'!$A$6:$A$56,_xlfn.XLOOKUP(D$4,'Applications Received'!$B$4:$U$4,'Applications Received'!$B$6:$U$56))</f>
        <v>0.55111018014243829</v>
      </c>
      <c r="E15" s="79" cm="1">
        <f t="array" ref="E15">_xlfn.XLOOKUP('% Approved '!$A15,'Applications Denied'!$A$6:$A$56,_xlfn.XLOOKUP('% Approved '!E$4,'Applications Denied'!$B$4:$U$4,'Applications Denied'!$B$6:$U$56))/_xlfn.XLOOKUP($A15,'Applications Received'!$A$6:$A$56,_xlfn.XLOOKUP(E$4,'Applications Received'!$B$4:$U$4,'Applications Received'!$B$6:$U$56))</f>
        <v>0.61203072338432396</v>
      </c>
      <c r="F15" s="79" cm="1">
        <f t="array" ref="F15">_xlfn.XLOOKUP('% Approved '!$A15,'Applications Denied'!$A$6:$A$56,_xlfn.XLOOKUP('% Approved '!F$4,'Applications Denied'!$B$4:$U$4,'Applications Denied'!$B$6:$U$56))/_xlfn.XLOOKUP($A15,'Applications Received'!$A$6:$A$56,_xlfn.XLOOKUP(F$4,'Applications Received'!$B$4:$U$4,'Applications Received'!$B$6:$U$56))</f>
        <v>0.64095665283458225</v>
      </c>
      <c r="G15" s="79" cm="1">
        <f t="array" ref="G15">_xlfn.XLOOKUP('% Approved '!$A15,'Applications Denied'!$A$6:$A$56,_xlfn.XLOOKUP('% Approved '!G$4,'Applications Denied'!$B$4:$U$4,'Applications Denied'!$B$6:$U$56))/_xlfn.XLOOKUP($A15,'Applications Received'!$A$6:$A$56,_xlfn.XLOOKUP(G$4,'Applications Received'!$B$4:$U$4,'Applications Received'!$B$6:$U$56))</f>
        <v>0.67628132392253393</v>
      </c>
      <c r="H15" s="79" cm="1">
        <f t="array" ref="H15">_xlfn.XLOOKUP('% Approved '!$A15,'Applications Denied'!$A$6:$A$56,_xlfn.XLOOKUP('% Approved '!H$4,'Applications Denied'!$B$4:$U$4,'Applications Denied'!$B$6:$U$56))/_xlfn.XLOOKUP($A15,'Applications Received'!$A$6:$A$56,_xlfn.XLOOKUP(H$4,'Applications Received'!$B$4:$U$4,'Applications Received'!$B$6:$U$56))</f>
        <v>0.7307338041142154</v>
      </c>
      <c r="I15" s="79" cm="1">
        <f t="array" ref="I15">_xlfn.XLOOKUP('% Approved '!$A15,'Applications Denied'!$A$6:$A$56,_xlfn.XLOOKUP('% Approved '!I$4,'Applications Denied'!$B$4:$U$4,'Applications Denied'!$B$6:$U$56))/_xlfn.XLOOKUP($A15,'Applications Received'!$A$6:$A$56,_xlfn.XLOOKUP(I$4,'Applications Received'!$B$4:$U$4,'Applications Received'!$B$6:$U$56))</f>
        <v>0.77588179540992497</v>
      </c>
      <c r="J15" s="79" cm="1">
        <f t="array" ref="J15">_xlfn.XLOOKUP('% Approved '!$A15,'Applications Denied'!$A$6:$A$56,_xlfn.XLOOKUP('% Approved '!J$4,'Applications Denied'!$B$4:$U$4,'Applications Denied'!$B$6:$U$56))/_xlfn.XLOOKUP($A15,'Applications Received'!$A$6:$A$56,_xlfn.XLOOKUP(J$4,'Applications Received'!$B$4:$U$4,'Applications Received'!$B$6:$U$56))</f>
        <v>0.79784542227214983</v>
      </c>
      <c r="K15" s="79" cm="1">
        <f t="array" ref="K15">_xlfn.XLOOKUP('% Approved '!$A15,'Applications Denied'!$A$6:$A$56,_xlfn.XLOOKUP('% Approved '!K$4,'Applications Denied'!$B$4:$U$4,'Applications Denied'!$B$6:$U$56))/_xlfn.XLOOKUP($A15,'Applications Received'!$A$6:$A$56,_xlfn.XLOOKUP(K$4,'Applications Received'!$B$4:$U$4,'Applications Received'!$B$6:$U$56))</f>
        <v>0.82481578811768952</v>
      </c>
      <c r="L15" s="79" cm="1">
        <f t="array" ref="L15">_xlfn.XLOOKUP('% Approved '!$A15,'Applications Denied'!$A$6:$A$56,_xlfn.XLOOKUP('% Approved '!L$4,'Applications Denied'!$B$4:$U$4,'Applications Denied'!$B$6:$U$56))/_xlfn.XLOOKUP($A15,'Applications Received'!$A$6:$A$56,_xlfn.XLOOKUP(L$4,'Applications Received'!$B$4:$U$4,'Applications Received'!$B$6:$U$56))</f>
        <v>0.83077233313167975</v>
      </c>
      <c r="M15" s="79" cm="1">
        <f t="array" ref="M15">_xlfn.XLOOKUP('% Approved '!$A15,'Applications Denied'!$A$6:$A$56,_xlfn.XLOOKUP('% Approved '!M$4,'Applications Denied'!$B$4:$U$4,'Applications Denied'!$B$6:$U$56))/_xlfn.XLOOKUP($A15,'Applications Received'!$A$6:$A$56,_xlfn.XLOOKUP(M$4,'Applications Received'!$B$4:$U$4,'Applications Received'!$B$6:$U$56))</f>
        <v>0.8414153078211154</v>
      </c>
      <c r="N15" s="79" cm="1">
        <f t="array" ref="N15">_xlfn.XLOOKUP('% Approved '!$A15,'Applications Denied'!$A$6:$A$56,_xlfn.XLOOKUP('% Approved '!N$4,'Applications Denied'!$B$4:$U$4,'Applications Denied'!$B$6:$U$56))/_xlfn.XLOOKUP($A15,'Applications Received'!$A$6:$A$56,_xlfn.XLOOKUP(N$4,'Applications Received'!$B$4:$U$4,'Applications Received'!$B$6:$U$56))</f>
        <v>0.8028801742495697</v>
      </c>
      <c r="O15" s="79" cm="1">
        <f t="array" ref="O15">_xlfn.XLOOKUP('% Approved '!$A15,'Applications Denied'!$A$6:$A$56,_xlfn.XLOOKUP('% Approved '!O$4,'Applications Denied'!$B$4:$U$4,'Applications Denied'!$B$6:$U$56))/_xlfn.XLOOKUP($A15,'Applications Received'!$A$6:$A$56,_xlfn.XLOOKUP(O$4,'Applications Received'!$B$4:$U$4,'Applications Received'!$B$6:$U$56))</f>
        <v>0.7516346287140151</v>
      </c>
      <c r="P15" s="79" cm="1">
        <f t="array" ref="P15">_xlfn.XLOOKUP('% Approved '!$A15,'Applications Denied'!$A$6:$A$56,_xlfn.XLOOKUP('% Approved '!P$4,'Applications Denied'!$B$4:$U$4,'Applications Denied'!$B$6:$U$56))/_xlfn.XLOOKUP($A15,'Applications Received'!$A$6:$A$56,_xlfn.XLOOKUP(P$4,'Applications Received'!$B$4:$U$4,'Applications Received'!$B$6:$U$56))</f>
        <v>0.74893198467342958</v>
      </c>
      <c r="Q15" s="79" cm="1">
        <f t="array" ref="Q15">_xlfn.XLOOKUP('% Approved '!$A15,'Applications Denied'!$A$6:$A$56,_xlfn.XLOOKUP('% Approved '!Q$4,'Applications Denied'!$B$4:$U$4,'Applications Denied'!$B$6:$U$56))/_xlfn.XLOOKUP($A15,'Applications Received'!$A$6:$A$56,_xlfn.XLOOKUP(Q$4,'Applications Received'!$B$4:$U$4,'Applications Received'!$B$6:$U$56))</f>
        <v>0.83341689813799824</v>
      </c>
      <c r="R15" s="79" cm="1">
        <f t="array" ref="R15">_xlfn.XLOOKUP('% Approved '!$A15,'Applications Denied'!$A$6:$A$56,_xlfn.XLOOKUP('% Approved '!R$4,'Applications Denied'!$B$4:$U$4,'Applications Denied'!$B$6:$U$56))/_xlfn.XLOOKUP($A15,'Applications Received'!$A$6:$A$56,_xlfn.XLOOKUP(R$4,'Applications Received'!$B$4:$U$4,'Applications Received'!$B$6:$U$56))</f>
        <v>0.85363771490952212</v>
      </c>
      <c r="S15" s="79" cm="1">
        <f t="array" ref="S15">_xlfn.XLOOKUP('% Approved '!$A15,'Applications Denied'!$A$6:$A$56,_xlfn.XLOOKUP('% Approved '!S$4,'Applications Denied'!$B$4:$U$4,'Applications Denied'!$B$6:$U$56))/_xlfn.XLOOKUP($A15,'Applications Received'!$A$6:$A$56,_xlfn.XLOOKUP(S$4,'Applications Received'!$B$4:$U$4,'Applications Received'!$B$6:$U$56))</f>
        <v>0.86418811962837883</v>
      </c>
      <c r="T15" s="79" cm="1">
        <f t="array" ref="T15">_xlfn.XLOOKUP('% Approved '!$A15,'Applications Denied'!$A$6:$A$56,_xlfn.XLOOKUP('% Approved '!T$4,'Applications Denied'!$B$4:$U$4,'Applications Denied'!$B$6:$U$56))/_xlfn.XLOOKUP($A15,'Applications Received'!$A$6:$A$56,_xlfn.XLOOKUP(T$4,'Applications Received'!$B$4:$U$4,'Applications Received'!$B$6:$U$56))</f>
        <v>0.86749897750511251</v>
      </c>
      <c r="U15" s="79" cm="1">
        <f t="array" ref="U15">_xlfn.XLOOKUP('% Approved '!$A15,'Applications Denied'!$A$6:$A$56,_xlfn.XLOOKUP('% Approved '!U$4,'Applications Denied'!$B$4:$U$4,'Applications Denied'!$B$6:$U$56))/_xlfn.XLOOKUP($A15,'Applications Received'!$A$6:$A$56,_xlfn.XLOOKUP(U$4,'Applications Received'!$B$4:$U$4,'Applications Received'!$B$6:$U$56))</f>
        <v>0.83796448123757272</v>
      </c>
      <c r="V15" s="79" cm="1">
        <f t="array" ref="V15">_xlfn.XLOOKUP('% Approved '!$A15,'Applications Denied'!$A$6:$A$56,_xlfn.XLOOKUP('% Approved '!V$4,'Applications Denied'!$B$4:$V$4,'Applications Denied'!$B$6:$V$56))/_xlfn.XLOOKUP($A15,'Applications Received'!$A$6:$A$56,_xlfn.XLOOKUP(V$4,'Applications Received'!$B$4:$V$4,'Applications Received'!$B$6:$V$56))</f>
        <v>0.81472025531066117</v>
      </c>
      <c r="W15" s="79">
        <f t="shared" si="0"/>
        <v>0.53532867848124577</v>
      </c>
      <c r="X15" s="81">
        <f t="shared" si="1"/>
        <v>0.1467438299961239</v>
      </c>
      <c r="Y15" s="81">
        <f t="shared" si="2"/>
        <v>8.6571829839126278E-3</v>
      </c>
      <c r="Z15" s="99"/>
    </row>
    <row r="16" spans="1:26" s="30" customFormat="1">
      <c r="A16" s="32" t="s">
        <v>21</v>
      </c>
      <c r="B16" s="79" cm="1">
        <f t="array" ref="B16">_xlfn.XLOOKUP('% Approved '!$A16,'Applications Denied'!$A$6:$A$56,_xlfn.XLOOKUP('% Approved '!B$4,'Applications Denied'!$B$4:$U$4,'Applications Denied'!$B$6:$U$56))/_xlfn.XLOOKUP($A16,'Applications Received'!$A$6:$A$56,_xlfn.XLOOKUP(B$4,'Applications Received'!$B$4:$U$4,'Applications Received'!$B$6:$U$56))</f>
        <v>0.59262082500963797</v>
      </c>
      <c r="C16" s="79" cm="1">
        <f t="array" ref="C16">_xlfn.XLOOKUP('% Approved '!$A16,'Applications Denied'!$A$6:$A$56,_xlfn.XLOOKUP('% Approved '!C$4,'Applications Denied'!$B$4:$U$4,'Applications Denied'!$B$6:$U$56))/_xlfn.XLOOKUP($A16,'Applications Received'!$A$6:$A$56,_xlfn.XLOOKUP(C$4,'Applications Received'!$B$4:$U$4,'Applications Received'!$B$6:$U$56))</f>
        <v>0.6009972152647054</v>
      </c>
      <c r="D16" s="79" cm="1">
        <f t="array" ref="D16">_xlfn.XLOOKUP('% Approved '!$A16,'Applications Denied'!$A$6:$A$56,_xlfn.XLOOKUP('% Approved '!D$4,'Applications Denied'!$B$4:$U$4,'Applications Denied'!$B$6:$U$56))/_xlfn.XLOOKUP($A16,'Applications Received'!$A$6:$A$56,_xlfn.XLOOKUP(D$4,'Applications Received'!$B$4:$U$4,'Applications Received'!$B$6:$U$56))</f>
        <v>0.59518898835644485</v>
      </c>
      <c r="E16" s="79" cm="1">
        <f t="array" ref="E16">_xlfn.XLOOKUP('% Approved '!$A16,'Applications Denied'!$A$6:$A$56,_xlfn.XLOOKUP('% Approved '!E$4,'Applications Denied'!$B$4:$U$4,'Applications Denied'!$B$6:$U$56))/_xlfn.XLOOKUP($A16,'Applications Received'!$A$6:$A$56,_xlfn.XLOOKUP(E$4,'Applications Received'!$B$4:$U$4,'Applications Received'!$B$6:$U$56))</f>
        <v>0.61280401019210873</v>
      </c>
      <c r="F16" s="79" cm="1">
        <f t="array" ref="F16">_xlfn.XLOOKUP('% Approved '!$A16,'Applications Denied'!$A$6:$A$56,_xlfn.XLOOKUP('% Approved '!F$4,'Applications Denied'!$B$4:$U$4,'Applications Denied'!$B$6:$U$56))/_xlfn.XLOOKUP($A16,'Applications Received'!$A$6:$A$56,_xlfn.XLOOKUP(F$4,'Applications Received'!$B$4:$U$4,'Applications Received'!$B$6:$U$56))</f>
        <v>0.72072300476485196</v>
      </c>
      <c r="G16" s="79" cm="1">
        <f t="array" ref="G16">_xlfn.XLOOKUP('% Approved '!$A16,'Applications Denied'!$A$6:$A$56,_xlfn.XLOOKUP('% Approved '!G$4,'Applications Denied'!$B$4:$U$4,'Applications Denied'!$B$6:$U$56))/_xlfn.XLOOKUP($A16,'Applications Received'!$A$6:$A$56,_xlfn.XLOOKUP(G$4,'Applications Received'!$B$4:$U$4,'Applications Received'!$B$6:$U$56))</f>
        <v>0.76111306280177449</v>
      </c>
      <c r="H16" s="79" cm="1">
        <f t="array" ref="H16">_xlfn.XLOOKUP('% Approved '!$A16,'Applications Denied'!$A$6:$A$56,_xlfn.XLOOKUP('% Approved '!H$4,'Applications Denied'!$B$4:$U$4,'Applications Denied'!$B$6:$U$56))/_xlfn.XLOOKUP($A16,'Applications Received'!$A$6:$A$56,_xlfn.XLOOKUP(H$4,'Applications Received'!$B$4:$U$4,'Applications Received'!$B$6:$U$56))</f>
        <v>0.82770691245993011</v>
      </c>
      <c r="I16" s="79" cm="1">
        <f t="array" ref="I16">_xlfn.XLOOKUP('% Approved '!$A16,'Applications Denied'!$A$6:$A$56,_xlfn.XLOOKUP('% Approved '!I$4,'Applications Denied'!$B$4:$U$4,'Applications Denied'!$B$6:$U$56))/_xlfn.XLOOKUP($A16,'Applications Received'!$A$6:$A$56,_xlfn.XLOOKUP(I$4,'Applications Received'!$B$4:$U$4,'Applications Received'!$B$6:$U$56))</f>
        <v>0.83318917187249719</v>
      </c>
      <c r="J16" s="79" cm="1">
        <f t="array" ref="J16">_xlfn.XLOOKUP('% Approved '!$A16,'Applications Denied'!$A$6:$A$56,_xlfn.XLOOKUP('% Approved '!J$4,'Applications Denied'!$B$4:$U$4,'Applications Denied'!$B$6:$U$56))/_xlfn.XLOOKUP($A16,'Applications Received'!$A$6:$A$56,_xlfn.XLOOKUP(J$4,'Applications Received'!$B$4:$U$4,'Applications Received'!$B$6:$U$56))</f>
        <v>0.84919801003559636</v>
      </c>
      <c r="K16" s="79" cm="1">
        <f t="array" ref="K16">_xlfn.XLOOKUP('% Approved '!$A16,'Applications Denied'!$A$6:$A$56,_xlfn.XLOOKUP('% Approved '!K$4,'Applications Denied'!$B$4:$U$4,'Applications Denied'!$B$6:$U$56))/_xlfn.XLOOKUP($A16,'Applications Received'!$A$6:$A$56,_xlfn.XLOOKUP(K$4,'Applications Received'!$B$4:$U$4,'Applications Received'!$B$6:$U$56))</f>
        <v>0.84888016134168354</v>
      </c>
      <c r="L16" s="79" cm="1">
        <f t="array" ref="L16">_xlfn.XLOOKUP('% Approved '!$A16,'Applications Denied'!$A$6:$A$56,_xlfn.XLOOKUP('% Approved '!L$4,'Applications Denied'!$B$4:$U$4,'Applications Denied'!$B$6:$U$56))/_xlfn.XLOOKUP($A16,'Applications Received'!$A$6:$A$56,_xlfn.XLOOKUP(L$4,'Applications Received'!$B$4:$U$4,'Applications Received'!$B$6:$U$56))</f>
        <v>0.83690516368545387</v>
      </c>
      <c r="M16" s="79" cm="1">
        <f t="array" ref="M16">_xlfn.XLOOKUP('% Approved '!$A16,'Applications Denied'!$A$6:$A$56,_xlfn.XLOOKUP('% Approved '!M$4,'Applications Denied'!$B$4:$U$4,'Applications Denied'!$B$6:$U$56))/_xlfn.XLOOKUP($A16,'Applications Received'!$A$6:$A$56,_xlfn.XLOOKUP(M$4,'Applications Received'!$B$4:$U$4,'Applications Received'!$B$6:$U$56))</f>
        <v>0.81841884974818524</v>
      </c>
      <c r="N16" s="79" cm="1">
        <f t="array" ref="N16">_xlfn.XLOOKUP('% Approved '!$A16,'Applications Denied'!$A$6:$A$56,_xlfn.XLOOKUP('% Approved '!N$4,'Applications Denied'!$B$4:$U$4,'Applications Denied'!$B$6:$U$56))/_xlfn.XLOOKUP($A16,'Applications Received'!$A$6:$A$56,_xlfn.XLOOKUP(N$4,'Applications Received'!$B$4:$U$4,'Applications Received'!$B$6:$U$56))</f>
        <v>0.79837014426814867</v>
      </c>
      <c r="O16" s="79" cm="1">
        <f t="array" ref="O16">_xlfn.XLOOKUP('% Approved '!$A16,'Applications Denied'!$A$6:$A$56,_xlfn.XLOOKUP('% Approved '!O$4,'Applications Denied'!$B$4:$U$4,'Applications Denied'!$B$6:$U$56))/_xlfn.XLOOKUP($A16,'Applications Received'!$A$6:$A$56,_xlfn.XLOOKUP(O$4,'Applications Received'!$B$4:$U$4,'Applications Received'!$B$6:$U$56))</f>
        <v>0.79571649448309789</v>
      </c>
      <c r="P16" s="79" cm="1">
        <f t="array" ref="P16">_xlfn.XLOOKUP('% Approved '!$A16,'Applications Denied'!$A$6:$A$56,_xlfn.XLOOKUP('% Approved '!P$4,'Applications Denied'!$B$4:$U$4,'Applications Denied'!$B$6:$U$56))/_xlfn.XLOOKUP($A16,'Applications Received'!$A$6:$A$56,_xlfn.XLOOKUP(P$4,'Applications Received'!$B$4:$U$4,'Applications Received'!$B$6:$U$56))</f>
        <v>0.79816996906062798</v>
      </c>
      <c r="Q16" s="79" cm="1">
        <f t="array" ref="Q16">_xlfn.XLOOKUP('% Approved '!$A16,'Applications Denied'!$A$6:$A$56,_xlfn.XLOOKUP('% Approved '!Q$4,'Applications Denied'!$B$4:$U$4,'Applications Denied'!$B$6:$U$56))/_xlfn.XLOOKUP($A16,'Applications Received'!$A$6:$A$56,_xlfn.XLOOKUP(Q$4,'Applications Received'!$B$4:$U$4,'Applications Received'!$B$6:$U$56))</f>
        <v>0.77884730790465451</v>
      </c>
      <c r="R16" s="79" cm="1">
        <f t="array" ref="R16">_xlfn.XLOOKUP('% Approved '!$A16,'Applications Denied'!$A$6:$A$56,_xlfn.XLOOKUP('% Approved '!R$4,'Applications Denied'!$B$4:$U$4,'Applications Denied'!$B$6:$U$56))/_xlfn.XLOOKUP($A16,'Applications Received'!$A$6:$A$56,_xlfn.XLOOKUP(R$4,'Applications Received'!$B$4:$U$4,'Applications Received'!$B$6:$U$56))</f>
        <v>0.82533242703598286</v>
      </c>
      <c r="S16" s="79" cm="1">
        <f t="array" ref="S16">_xlfn.XLOOKUP('% Approved '!$A16,'Applications Denied'!$A$6:$A$56,_xlfn.XLOOKUP('% Approved '!S$4,'Applications Denied'!$B$4:$U$4,'Applications Denied'!$B$6:$U$56))/_xlfn.XLOOKUP($A16,'Applications Received'!$A$6:$A$56,_xlfn.XLOOKUP(S$4,'Applications Received'!$B$4:$U$4,'Applications Received'!$B$6:$U$56))</f>
        <v>0.82262155946990356</v>
      </c>
      <c r="T16" s="79" cm="1">
        <f t="array" ref="T16">_xlfn.XLOOKUP('% Approved '!$A16,'Applications Denied'!$A$6:$A$56,_xlfn.XLOOKUP('% Approved '!T$4,'Applications Denied'!$B$4:$U$4,'Applications Denied'!$B$6:$U$56))/_xlfn.XLOOKUP($A16,'Applications Received'!$A$6:$A$56,_xlfn.XLOOKUP(T$4,'Applications Received'!$B$4:$U$4,'Applications Received'!$B$6:$U$56))</f>
        <v>0.80026092281477146</v>
      </c>
      <c r="U16" s="79" cm="1">
        <f t="array" ref="U16">_xlfn.XLOOKUP('% Approved '!$A16,'Applications Denied'!$A$6:$A$56,_xlfn.XLOOKUP('% Approved '!U$4,'Applications Denied'!$B$4:$U$4,'Applications Denied'!$B$6:$U$56))/_xlfn.XLOOKUP($A16,'Applications Received'!$A$6:$A$56,_xlfn.XLOOKUP(U$4,'Applications Received'!$B$4:$U$4,'Applications Received'!$B$6:$U$56))</f>
        <v>0.80447647700598401</v>
      </c>
      <c r="V16" s="79" cm="1">
        <f t="array" ref="V16">_xlfn.XLOOKUP('% Approved '!$A16,'Applications Denied'!$A$6:$A$56,_xlfn.XLOOKUP('% Approved '!V$4,'Applications Denied'!$B$4:$V$4,'Applications Denied'!$B$6:$V$56))/_xlfn.XLOOKUP($A16,'Applications Received'!$A$6:$A$56,_xlfn.XLOOKUP(V$4,'Applications Received'!$B$4:$V$4,'Applications Received'!$B$6:$V$56))</f>
        <v>0.8613616909198657</v>
      </c>
      <c r="W16" s="79">
        <f t="shared" si="0"/>
        <v>0.3574893811618931</v>
      </c>
      <c r="X16" s="81">
        <f t="shared" si="1"/>
        <v>-2.8066016006687268E-2</v>
      </c>
      <c r="Y16" s="81">
        <f t="shared" si="2"/>
        <v>-3.8748341014726961E-2</v>
      </c>
      <c r="Z16" s="99"/>
    </row>
    <row r="17" spans="1:26" s="30" customFormat="1">
      <c r="A17" s="94" t="s">
        <v>22</v>
      </c>
      <c r="B17" s="79" cm="1">
        <f t="array" ref="B17">_xlfn.XLOOKUP('% Approved '!$A17,'Applications Denied'!$A$6:$A$56,_xlfn.XLOOKUP('% Approved '!B$4,'Applications Denied'!$B$4:$U$4,'Applications Denied'!$B$6:$U$56))/_xlfn.XLOOKUP($A17,'Applications Received'!$A$6:$A$56,_xlfn.XLOOKUP(B$4,'Applications Received'!$B$4:$U$4,'Applications Received'!$B$6:$U$56))</f>
        <v>0.43485558430659488</v>
      </c>
      <c r="C17" s="79" cm="1">
        <f t="array" ref="C17">_xlfn.XLOOKUP('% Approved '!$A17,'Applications Denied'!$A$6:$A$56,_xlfn.XLOOKUP('% Approved '!C$4,'Applications Denied'!$B$4:$U$4,'Applications Denied'!$B$6:$U$56))/_xlfn.XLOOKUP($A17,'Applications Received'!$A$6:$A$56,_xlfn.XLOOKUP(C$4,'Applications Received'!$B$4:$U$4,'Applications Received'!$B$6:$U$56))</f>
        <v>0.47633474718912006</v>
      </c>
      <c r="D17" s="79" cm="1">
        <f t="array" ref="D17">_xlfn.XLOOKUP('% Approved '!$A17,'Applications Denied'!$A$6:$A$56,_xlfn.XLOOKUP('% Approved '!D$4,'Applications Denied'!$B$4:$U$4,'Applications Denied'!$B$6:$U$56))/_xlfn.XLOOKUP($A17,'Applications Received'!$A$6:$A$56,_xlfn.XLOOKUP(D$4,'Applications Received'!$B$4:$U$4,'Applications Received'!$B$6:$U$56))</f>
        <v>0.48875117876869184</v>
      </c>
      <c r="E17" s="79" cm="1">
        <f t="array" ref="E17">_xlfn.XLOOKUP('% Approved '!$A17,'Applications Denied'!$A$6:$A$56,_xlfn.XLOOKUP('% Approved '!E$4,'Applications Denied'!$B$4:$U$4,'Applications Denied'!$B$6:$U$56))/_xlfn.XLOOKUP($A17,'Applications Received'!$A$6:$A$56,_xlfn.XLOOKUP(E$4,'Applications Received'!$B$4:$U$4,'Applications Received'!$B$6:$U$56))</f>
        <v>0.53664613468060074</v>
      </c>
      <c r="F17" s="79" cm="1">
        <f t="array" ref="F17">_xlfn.XLOOKUP('% Approved '!$A17,'Applications Denied'!$A$6:$A$56,_xlfn.XLOOKUP('% Approved '!F$4,'Applications Denied'!$B$4:$U$4,'Applications Denied'!$B$6:$U$56))/_xlfn.XLOOKUP($A17,'Applications Received'!$A$6:$A$56,_xlfn.XLOOKUP(F$4,'Applications Received'!$B$4:$U$4,'Applications Received'!$B$6:$U$56))</f>
        <v>0.57865739955924733</v>
      </c>
      <c r="G17" s="79" cm="1">
        <f t="array" ref="G17">_xlfn.XLOOKUP('% Approved '!$A17,'Applications Denied'!$A$6:$A$56,_xlfn.XLOOKUP('% Approved '!G$4,'Applications Denied'!$B$4:$U$4,'Applications Denied'!$B$6:$U$56))/_xlfn.XLOOKUP($A17,'Applications Received'!$A$6:$A$56,_xlfn.XLOOKUP(G$4,'Applications Received'!$B$4:$U$4,'Applications Received'!$B$6:$U$56))</f>
        <v>0.49151465650240489</v>
      </c>
      <c r="H17" s="79" cm="1">
        <f t="array" ref="H17">_xlfn.XLOOKUP('% Approved '!$A17,'Applications Denied'!$A$6:$A$56,_xlfn.XLOOKUP('% Approved '!H$4,'Applications Denied'!$B$4:$U$4,'Applications Denied'!$B$6:$U$56))/_xlfn.XLOOKUP($A17,'Applications Received'!$A$6:$A$56,_xlfn.XLOOKUP(H$4,'Applications Received'!$B$4:$U$4,'Applications Received'!$B$6:$U$56))</f>
        <v>0.53096690700684046</v>
      </c>
      <c r="I17" s="79" cm="1">
        <f t="array" ref="I17">_xlfn.XLOOKUP('% Approved '!$A17,'Applications Denied'!$A$6:$A$56,_xlfn.XLOOKUP('% Approved '!I$4,'Applications Denied'!$B$4:$U$4,'Applications Denied'!$B$6:$U$56))/_xlfn.XLOOKUP($A17,'Applications Received'!$A$6:$A$56,_xlfn.XLOOKUP(I$4,'Applications Received'!$B$4:$U$4,'Applications Received'!$B$6:$U$56))</f>
        <v>0.56592365309990078</v>
      </c>
      <c r="J17" s="79" cm="1">
        <f t="array" ref="J17">_xlfn.XLOOKUP('% Approved '!$A17,'Applications Denied'!$A$6:$A$56,_xlfn.XLOOKUP('% Approved '!J$4,'Applications Denied'!$B$4:$U$4,'Applications Denied'!$B$6:$U$56))/_xlfn.XLOOKUP($A17,'Applications Received'!$A$6:$A$56,_xlfn.XLOOKUP(J$4,'Applications Received'!$B$4:$U$4,'Applications Received'!$B$6:$U$56))</f>
        <v>0.53435181914517837</v>
      </c>
      <c r="K17" s="79" cm="1">
        <f t="array" ref="K17">_xlfn.XLOOKUP('% Approved '!$A17,'Applications Denied'!$A$6:$A$56,_xlfn.XLOOKUP('% Approved '!K$4,'Applications Denied'!$B$4:$U$4,'Applications Denied'!$B$6:$U$56))/_xlfn.XLOOKUP($A17,'Applications Received'!$A$6:$A$56,_xlfn.XLOOKUP(K$4,'Applications Received'!$B$4:$U$4,'Applications Received'!$B$6:$U$56))</f>
        <v>0.5836472065285625</v>
      </c>
      <c r="L17" s="79" cm="1">
        <f t="array" ref="L17">_xlfn.XLOOKUP('% Approved '!$A17,'Applications Denied'!$A$6:$A$56,_xlfn.XLOOKUP('% Approved '!L$4,'Applications Denied'!$B$4:$U$4,'Applications Denied'!$B$6:$U$56))/_xlfn.XLOOKUP($A17,'Applications Received'!$A$6:$A$56,_xlfn.XLOOKUP(L$4,'Applications Received'!$B$4:$U$4,'Applications Received'!$B$6:$U$56))</f>
        <v>0.55312979703223608</v>
      </c>
      <c r="M17" s="79" cm="1">
        <f t="array" ref="M17">_xlfn.XLOOKUP('% Approved '!$A17,'Applications Denied'!$A$6:$A$56,_xlfn.XLOOKUP('% Approved '!M$4,'Applications Denied'!$B$4:$U$4,'Applications Denied'!$B$6:$U$56))/_xlfn.XLOOKUP($A17,'Applications Received'!$A$6:$A$56,_xlfn.XLOOKUP(M$4,'Applications Received'!$B$4:$U$4,'Applications Received'!$B$6:$U$56))</f>
        <v>0.52982347475998759</v>
      </c>
      <c r="N17" s="79" cm="1">
        <f t="array" ref="N17">_xlfn.XLOOKUP('% Approved '!$A17,'Applications Denied'!$A$6:$A$56,_xlfn.XLOOKUP('% Approved '!N$4,'Applications Denied'!$B$4:$U$4,'Applications Denied'!$B$6:$U$56))/_xlfn.XLOOKUP($A17,'Applications Received'!$A$6:$A$56,_xlfn.XLOOKUP(N$4,'Applications Received'!$B$4:$U$4,'Applications Received'!$B$6:$U$56))</f>
        <v>0.54051014973072153</v>
      </c>
      <c r="O17" s="79" cm="1">
        <f t="array" ref="O17">_xlfn.XLOOKUP('% Approved '!$A17,'Applications Denied'!$A$6:$A$56,_xlfn.XLOOKUP('% Approved '!O$4,'Applications Denied'!$B$4:$U$4,'Applications Denied'!$B$6:$U$56))/_xlfn.XLOOKUP($A17,'Applications Received'!$A$6:$A$56,_xlfn.XLOOKUP(O$4,'Applications Received'!$B$4:$U$4,'Applications Received'!$B$6:$U$56))</f>
        <v>0.53989098116947476</v>
      </c>
      <c r="P17" s="79" cm="1">
        <f t="array" ref="P17">_xlfn.XLOOKUP('% Approved '!$A17,'Applications Denied'!$A$6:$A$56,_xlfn.XLOOKUP('% Approved '!P$4,'Applications Denied'!$B$4:$U$4,'Applications Denied'!$B$6:$U$56))/_xlfn.XLOOKUP($A17,'Applications Received'!$A$6:$A$56,_xlfn.XLOOKUP(P$4,'Applications Received'!$B$4:$U$4,'Applications Received'!$B$6:$U$56))</f>
        <v>0.562580313544076</v>
      </c>
      <c r="Q17" s="79" cm="1">
        <f t="array" ref="Q17">_xlfn.XLOOKUP('% Approved '!$A17,'Applications Denied'!$A$6:$A$56,_xlfn.XLOOKUP('% Approved '!Q$4,'Applications Denied'!$B$4:$U$4,'Applications Denied'!$B$6:$U$56))/_xlfn.XLOOKUP($A17,'Applications Received'!$A$6:$A$56,_xlfn.XLOOKUP(Q$4,'Applications Received'!$B$4:$U$4,'Applications Received'!$B$6:$U$56))</f>
        <v>0.5681782764531712</v>
      </c>
      <c r="R17" s="79" cm="1">
        <f t="array" ref="R17">_xlfn.XLOOKUP('% Approved '!$A17,'Applications Denied'!$A$6:$A$56,_xlfn.XLOOKUP('% Approved '!R$4,'Applications Denied'!$B$4:$U$4,'Applications Denied'!$B$6:$U$56))/_xlfn.XLOOKUP($A17,'Applications Received'!$A$6:$A$56,_xlfn.XLOOKUP(R$4,'Applications Received'!$B$4:$U$4,'Applications Received'!$B$6:$U$56))</f>
        <v>0.58139937651541396</v>
      </c>
      <c r="S17" s="79" cm="1">
        <f t="array" ref="S17">_xlfn.XLOOKUP('% Approved '!$A17,'Applications Denied'!$A$6:$A$56,_xlfn.XLOOKUP('% Approved '!S$4,'Applications Denied'!$B$4:$U$4,'Applications Denied'!$B$6:$U$56))/_xlfn.XLOOKUP($A17,'Applications Received'!$A$6:$A$56,_xlfn.XLOOKUP(S$4,'Applications Received'!$B$4:$U$4,'Applications Received'!$B$6:$U$56))</f>
        <v>0.61083333333333334</v>
      </c>
      <c r="T17" s="79" cm="1">
        <f t="array" ref="T17">_xlfn.XLOOKUP('% Approved '!$A17,'Applications Denied'!$A$6:$A$56,_xlfn.XLOOKUP('% Approved '!T$4,'Applications Denied'!$B$4:$U$4,'Applications Denied'!$B$6:$U$56))/_xlfn.XLOOKUP($A17,'Applications Received'!$A$6:$A$56,_xlfn.XLOOKUP(T$4,'Applications Received'!$B$4:$U$4,'Applications Received'!$B$6:$U$56))</f>
        <v>0.62209480905088566</v>
      </c>
      <c r="U17" s="79" cm="1">
        <f t="array" ref="U17">_xlfn.XLOOKUP('% Approved '!$A17,'Applications Denied'!$A$6:$A$56,_xlfn.XLOOKUP('% Approved '!U$4,'Applications Denied'!$B$4:$U$4,'Applications Denied'!$B$6:$U$56))/_xlfn.XLOOKUP($A17,'Applications Received'!$A$6:$A$56,_xlfn.XLOOKUP(U$4,'Applications Received'!$B$4:$U$4,'Applications Received'!$B$6:$U$56))</f>
        <v>0.623259440793138</v>
      </c>
      <c r="V17" s="79" cm="1">
        <f t="array" ref="V17">_xlfn.XLOOKUP('% Approved '!$A17,'Applications Denied'!$A$6:$A$56,_xlfn.XLOOKUP('% Approved '!V$4,'Applications Denied'!$B$4:$V$4,'Applications Denied'!$B$6:$V$56))/_xlfn.XLOOKUP($A17,'Applications Received'!$A$6:$A$56,_xlfn.XLOOKUP(V$4,'Applications Received'!$B$4:$V$4,'Applications Received'!$B$6:$V$56))</f>
        <v>0.52273559346855092</v>
      </c>
      <c r="W17" s="79">
        <f t="shared" si="0"/>
        <v>0.43325615051480865</v>
      </c>
      <c r="X17" s="81">
        <f t="shared" si="1"/>
        <v>0.17381974764975047</v>
      </c>
      <c r="Y17" s="81">
        <f t="shared" si="2"/>
        <v>0.12678695694423925</v>
      </c>
      <c r="Z17" s="99"/>
    </row>
    <row r="18" spans="1:26" s="30" customFormat="1">
      <c r="A18" s="32" t="s">
        <v>24</v>
      </c>
      <c r="B18" s="79" cm="1">
        <f t="array" ref="B18">_xlfn.XLOOKUP('% Approved '!$A18,'Applications Denied'!$A$6:$A$56,_xlfn.XLOOKUP('% Approved '!B$4,'Applications Denied'!$B$4:$U$4,'Applications Denied'!$B$6:$U$56))/_xlfn.XLOOKUP($A18,'Applications Received'!$A$6:$A$56,_xlfn.XLOOKUP(B$4,'Applications Received'!$B$4:$U$4,'Applications Received'!$B$6:$U$56))</f>
        <v>0.83403865143179567</v>
      </c>
      <c r="C18" s="79" cm="1">
        <f t="array" ref="C18">_xlfn.XLOOKUP('% Approved '!$A18,'Applications Denied'!$A$6:$A$56,_xlfn.XLOOKUP('% Approved '!C$4,'Applications Denied'!$B$4:$U$4,'Applications Denied'!$B$6:$U$56))/_xlfn.XLOOKUP($A18,'Applications Received'!$A$6:$A$56,_xlfn.XLOOKUP(C$4,'Applications Received'!$B$4:$U$4,'Applications Received'!$B$6:$U$56))</f>
        <v>0.86213460231135286</v>
      </c>
      <c r="D18" s="79" cm="1">
        <f t="array" ref="D18">_xlfn.XLOOKUP('% Approved '!$A18,'Applications Denied'!$A$6:$A$56,_xlfn.XLOOKUP('% Approved '!D$4,'Applications Denied'!$B$4:$U$4,'Applications Denied'!$B$6:$U$56))/_xlfn.XLOOKUP($A18,'Applications Received'!$A$6:$A$56,_xlfn.XLOOKUP(D$4,'Applications Received'!$B$4:$U$4,'Applications Received'!$B$6:$U$56))</f>
        <v>0.86592146746918885</v>
      </c>
      <c r="E18" s="79" cm="1">
        <f t="array" ref="E18">_xlfn.XLOOKUP('% Approved '!$A18,'Applications Denied'!$A$6:$A$56,_xlfn.XLOOKUP('% Approved '!E$4,'Applications Denied'!$B$4:$U$4,'Applications Denied'!$B$6:$U$56))/_xlfn.XLOOKUP($A18,'Applications Received'!$A$6:$A$56,_xlfn.XLOOKUP(E$4,'Applications Received'!$B$4:$U$4,'Applications Received'!$B$6:$U$56))</f>
        <v>0.88190966534051018</v>
      </c>
      <c r="F18" s="79" cm="1">
        <f t="array" ref="F18">_xlfn.XLOOKUP('% Approved '!$A18,'Applications Denied'!$A$6:$A$56,_xlfn.XLOOKUP('% Approved '!F$4,'Applications Denied'!$B$4:$U$4,'Applications Denied'!$B$6:$U$56))/_xlfn.XLOOKUP($A18,'Applications Received'!$A$6:$A$56,_xlfn.XLOOKUP(F$4,'Applications Received'!$B$4:$U$4,'Applications Received'!$B$6:$U$56))</f>
        <v>0.95051738512088668</v>
      </c>
      <c r="G18" s="79" cm="1">
        <f t="array" ref="G18">_xlfn.XLOOKUP('% Approved '!$A18,'Applications Denied'!$A$6:$A$56,_xlfn.XLOOKUP('% Approved '!G$4,'Applications Denied'!$B$4:$U$4,'Applications Denied'!$B$6:$U$56))/_xlfn.XLOOKUP($A18,'Applications Received'!$A$6:$A$56,_xlfn.XLOOKUP(G$4,'Applications Received'!$B$4:$U$4,'Applications Received'!$B$6:$U$56))</f>
        <v>0.87813107044269501</v>
      </c>
      <c r="H18" s="79" cm="1">
        <f t="array" ref="H18">_xlfn.XLOOKUP('% Approved '!$A18,'Applications Denied'!$A$6:$A$56,_xlfn.XLOOKUP('% Approved '!H$4,'Applications Denied'!$B$4:$U$4,'Applications Denied'!$B$6:$U$56))/_xlfn.XLOOKUP($A18,'Applications Received'!$A$6:$A$56,_xlfn.XLOOKUP(H$4,'Applications Received'!$B$4:$U$4,'Applications Received'!$B$6:$U$56))</f>
        <v>0.88387816725745039</v>
      </c>
      <c r="I18" s="79" cm="1">
        <f t="array" ref="I18">_xlfn.XLOOKUP('% Approved '!$A18,'Applications Denied'!$A$6:$A$56,_xlfn.XLOOKUP('% Approved '!I$4,'Applications Denied'!$B$4:$U$4,'Applications Denied'!$B$6:$U$56))/_xlfn.XLOOKUP($A18,'Applications Received'!$A$6:$A$56,_xlfn.XLOOKUP(I$4,'Applications Received'!$B$4:$U$4,'Applications Received'!$B$6:$U$56))</f>
        <v>0.88672597551308019</v>
      </c>
      <c r="J18" s="79" cm="1">
        <f t="array" ref="J18">_xlfn.XLOOKUP('% Approved '!$A18,'Applications Denied'!$A$6:$A$56,_xlfn.XLOOKUP('% Approved '!J$4,'Applications Denied'!$B$4:$U$4,'Applications Denied'!$B$6:$U$56))/_xlfn.XLOOKUP($A18,'Applications Received'!$A$6:$A$56,_xlfn.XLOOKUP(J$4,'Applications Received'!$B$4:$U$4,'Applications Received'!$B$6:$U$56))</f>
        <v>0.88868274582560303</v>
      </c>
      <c r="K18" s="79" cm="1">
        <f t="array" ref="K18">_xlfn.XLOOKUP('% Approved '!$A18,'Applications Denied'!$A$6:$A$56,_xlfn.XLOOKUP('% Approved '!K$4,'Applications Denied'!$B$4:$U$4,'Applications Denied'!$B$6:$U$56))/_xlfn.XLOOKUP($A18,'Applications Received'!$A$6:$A$56,_xlfn.XLOOKUP(K$4,'Applications Received'!$B$4:$U$4,'Applications Received'!$B$6:$U$56))</f>
        <v>0.8557771381578948</v>
      </c>
      <c r="L18" s="79" cm="1">
        <f t="array" ref="L18">_xlfn.XLOOKUP('% Approved '!$A18,'Applications Denied'!$A$6:$A$56,_xlfn.XLOOKUP('% Approved '!L$4,'Applications Denied'!$B$4:$U$4,'Applications Denied'!$B$6:$U$56))/_xlfn.XLOOKUP($A18,'Applications Received'!$A$6:$A$56,_xlfn.XLOOKUP(L$4,'Applications Received'!$B$4:$U$4,'Applications Received'!$B$6:$U$56))</f>
        <v>0.79630125971589383</v>
      </c>
      <c r="M18" s="79" cm="1">
        <f t="array" ref="M18">_xlfn.XLOOKUP('% Approved '!$A18,'Applications Denied'!$A$6:$A$56,_xlfn.XLOOKUP('% Approved '!M$4,'Applications Denied'!$B$4:$U$4,'Applications Denied'!$B$6:$U$56))/_xlfn.XLOOKUP($A18,'Applications Received'!$A$6:$A$56,_xlfn.XLOOKUP(M$4,'Applications Received'!$B$4:$U$4,'Applications Received'!$B$6:$U$56))</f>
        <v>0.79092468012135608</v>
      </c>
      <c r="N18" s="79" cm="1">
        <f t="array" ref="N18">_xlfn.XLOOKUP('% Approved '!$A18,'Applications Denied'!$A$6:$A$56,_xlfn.XLOOKUP('% Approved '!N$4,'Applications Denied'!$B$4:$U$4,'Applications Denied'!$B$6:$U$56))/_xlfn.XLOOKUP($A18,'Applications Received'!$A$6:$A$56,_xlfn.XLOOKUP(N$4,'Applications Received'!$B$4:$U$4,'Applications Received'!$B$6:$U$56))</f>
        <v>0.78389548060258629</v>
      </c>
      <c r="O18" s="79" cm="1">
        <f t="array" ref="O18">_xlfn.XLOOKUP('% Approved '!$A18,'Applications Denied'!$A$6:$A$56,_xlfn.XLOOKUP('% Approved '!O$4,'Applications Denied'!$B$4:$U$4,'Applications Denied'!$B$6:$U$56))/_xlfn.XLOOKUP($A18,'Applications Received'!$A$6:$A$56,_xlfn.XLOOKUP(O$4,'Applications Received'!$B$4:$U$4,'Applications Received'!$B$6:$U$56))</f>
        <v>0.75564076094971233</v>
      </c>
      <c r="P18" s="79" cm="1">
        <f t="array" ref="P18">_xlfn.XLOOKUP('% Approved '!$A18,'Applications Denied'!$A$6:$A$56,_xlfn.XLOOKUP('% Approved '!P$4,'Applications Denied'!$B$4:$U$4,'Applications Denied'!$B$6:$U$56))/_xlfn.XLOOKUP($A18,'Applications Received'!$A$6:$A$56,_xlfn.XLOOKUP(P$4,'Applications Received'!$B$4:$U$4,'Applications Received'!$B$6:$U$56))</f>
        <v>0.73568858357867184</v>
      </c>
      <c r="Q18" s="79" cm="1">
        <f t="array" ref="Q18">_xlfn.XLOOKUP('% Approved '!$A18,'Applications Denied'!$A$6:$A$56,_xlfn.XLOOKUP('% Approved '!Q$4,'Applications Denied'!$B$4:$U$4,'Applications Denied'!$B$6:$U$56))/_xlfn.XLOOKUP($A18,'Applications Received'!$A$6:$A$56,_xlfn.XLOOKUP(Q$4,'Applications Received'!$B$4:$U$4,'Applications Received'!$B$6:$U$56))</f>
        <v>0.70934256055363321</v>
      </c>
      <c r="R18" s="79" cm="1">
        <f t="array" ref="R18">_xlfn.XLOOKUP('% Approved '!$A18,'Applications Denied'!$A$6:$A$56,_xlfn.XLOOKUP('% Approved '!R$4,'Applications Denied'!$B$4:$U$4,'Applications Denied'!$B$6:$U$56))/_xlfn.XLOOKUP($A18,'Applications Received'!$A$6:$A$56,_xlfn.XLOOKUP(R$4,'Applications Received'!$B$4:$U$4,'Applications Received'!$B$6:$U$56))</f>
        <v>0.69942929613189597</v>
      </c>
      <c r="S18" s="79" cm="1">
        <f t="array" ref="S18">_xlfn.XLOOKUP('% Approved '!$A18,'Applications Denied'!$A$6:$A$56,_xlfn.XLOOKUP('% Approved '!S$4,'Applications Denied'!$B$4:$U$4,'Applications Denied'!$B$6:$U$56))/_xlfn.XLOOKUP($A18,'Applications Received'!$A$6:$A$56,_xlfn.XLOOKUP(S$4,'Applications Received'!$B$4:$U$4,'Applications Received'!$B$6:$U$56))</f>
        <v>0.71833233592659085</v>
      </c>
      <c r="T18" s="79" cm="1">
        <f t="array" ref="T18">_xlfn.XLOOKUP('% Approved '!$A18,'Applications Denied'!$A$6:$A$56,_xlfn.XLOOKUP('% Approved '!T$4,'Applications Denied'!$B$4:$U$4,'Applications Denied'!$B$6:$U$56))/_xlfn.XLOOKUP($A18,'Applications Received'!$A$6:$A$56,_xlfn.XLOOKUP(T$4,'Applications Received'!$B$4:$U$4,'Applications Received'!$B$6:$U$56))</f>
        <v>0.71373343151693658</v>
      </c>
      <c r="U18" s="79" cm="1">
        <f t="array" ref="U18">_xlfn.XLOOKUP('% Approved '!$A18,'Applications Denied'!$A$6:$A$56,_xlfn.XLOOKUP('% Approved '!U$4,'Applications Denied'!$B$4:$U$4,'Applications Denied'!$B$6:$U$56))/_xlfn.XLOOKUP($A18,'Applications Received'!$A$6:$A$56,_xlfn.XLOOKUP(U$4,'Applications Received'!$B$4:$U$4,'Applications Received'!$B$6:$U$56))</f>
        <v>0.72485952334818837</v>
      </c>
      <c r="V18" s="79" cm="1">
        <f t="array" ref="V18">_xlfn.XLOOKUP('% Approved '!$A18,'Applications Denied'!$A$6:$A$56,_xlfn.XLOOKUP('% Approved '!V$4,'Applications Denied'!$B$4:$V$4,'Applications Denied'!$B$6:$V$56))/_xlfn.XLOOKUP($A18,'Applications Received'!$A$6:$A$56,_xlfn.XLOOKUP(V$4,'Applications Received'!$B$4:$V$4,'Applications Received'!$B$6:$V$56))</f>
        <v>0.76933017445617058</v>
      </c>
      <c r="W18" s="79">
        <f t="shared" si="0"/>
        <v>-0.13090415881347861</v>
      </c>
      <c r="X18" s="81">
        <f t="shared" si="1"/>
        <v>-0.17991013897613797</v>
      </c>
      <c r="Y18" s="81">
        <f t="shared" si="2"/>
        <v>-8.9716970174321467E-2</v>
      </c>
      <c r="Z18" s="99"/>
    </row>
    <row r="19" spans="1:26" s="30" customFormat="1">
      <c r="A19" s="32" t="s">
        <v>26</v>
      </c>
      <c r="B19" s="79" cm="1">
        <f t="array" ref="B19">_xlfn.XLOOKUP('% Approved '!$A19,'Applications Denied'!$A$6:$A$56,_xlfn.XLOOKUP('% Approved '!B$4,'Applications Denied'!$B$4:$U$4,'Applications Denied'!$B$6:$U$56))/_xlfn.XLOOKUP($A19,'Applications Received'!$A$6:$A$56,_xlfn.XLOOKUP(B$4,'Applications Received'!$B$4:$U$4,'Applications Received'!$B$6:$U$56))</f>
        <v>0.51120353279282227</v>
      </c>
      <c r="C19" s="79" cm="1">
        <f t="array" ref="C19">_xlfn.XLOOKUP('% Approved '!$A19,'Applications Denied'!$A$6:$A$56,_xlfn.XLOOKUP('% Approved '!C$4,'Applications Denied'!$B$4:$U$4,'Applications Denied'!$B$6:$U$56))/_xlfn.XLOOKUP($A19,'Applications Received'!$A$6:$A$56,_xlfn.XLOOKUP(C$4,'Applications Received'!$B$4:$U$4,'Applications Received'!$B$6:$U$56))</f>
        <v>0.48485924146028453</v>
      </c>
      <c r="D19" s="79" cm="1">
        <f t="array" ref="D19">_xlfn.XLOOKUP('% Approved '!$A19,'Applications Denied'!$A$6:$A$56,_xlfn.XLOOKUP('% Approved '!D$4,'Applications Denied'!$B$4:$U$4,'Applications Denied'!$B$6:$U$56))/_xlfn.XLOOKUP($A19,'Applications Received'!$A$6:$A$56,_xlfn.XLOOKUP(D$4,'Applications Received'!$B$4:$U$4,'Applications Received'!$B$6:$U$56))</f>
        <v>0.86196140654021902</v>
      </c>
      <c r="E19" s="79" cm="1">
        <f t="array" ref="E19">_xlfn.XLOOKUP('% Approved '!$A19,'Applications Denied'!$A$6:$A$56,_xlfn.XLOOKUP('% Approved '!E$4,'Applications Denied'!$B$4:$U$4,'Applications Denied'!$B$6:$U$56))/_xlfn.XLOOKUP($A19,'Applications Received'!$A$6:$A$56,_xlfn.XLOOKUP(E$4,'Applications Received'!$B$4:$U$4,'Applications Received'!$B$6:$U$56))</f>
        <v>0.43349426897136323</v>
      </c>
      <c r="F19" s="79" cm="1">
        <f t="array" ref="F19">_xlfn.XLOOKUP('% Approved '!$A19,'Applications Denied'!$A$6:$A$56,_xlfn.XLOOKUP('% Approved '!F$4,'Applications Denied'!$B$4:$U$4,'Applications Denied'!$B$6:$U$56))/_xlfn.XLOOKUP($A19,'Applications Received'!$A$6:$A$56,_xlfn.XLOOKUP(F$4,'Applications Received'!$B$4:$U$4,'Applications Received'!$B$6:$U$56))</f>
        <v>0.37588154684314312</v>
      </c>
      <c r="G19" s="79" cm="1">
        <f t="array" ref="G19">_xlfn.XLOOKUP('% Approved '!$A19,'Applications Denied'!$A$6:$A$56,_xlfn.XLOOKUP('% Approved '!G$4,'Applications Denied'!$B$4:$U$4,'Applications Denied'!$B$6:$U$56))/_xlfn.XLOOKUP($A19,'Applications Received'!$A$6:$A$56,_xlfn.XLOOKUP(G$4,'Applications Received'!$B$4:$U$4,'Applications Received'!$B$6:$U$56))</f>
        <v>0.33332133083681403</v>
      </c>
      <c r="H19" s="79" cm="1">
        <f t="array" ref="H19">_xlfn.XLOOKUP('% Approved '!$A19,'Applications Denied'!$A$6:$A$56,_xlfn.XLOOKUP('% Approved '!H$4,'Applications Denied'!$B$4:$U$4,'Applications Denied'!$B$6:$U$56))/_xlfn.XLOOKUP($A19,'Applications Received'!$A$6:$A$56,_xlfn.XLOOKUP(H$4,'Applications Received'!$B$4:$U$4,'Applications Received'!$B$6:$U$56))</f>
        <v>0.35155293331849047</v>
      </c>
      <c r="I19" s="79" cm="1">
        <f t="array" ref="I19">_xlfn.XLOOKUP('% Approved '!$A19,'Applications Denied'!$A$6:$A$56,_xlfn.XLOOKUP('% Approved '!I$4,'Applications Denied'!$B$4:$U$4,'Applications Denied'!$B$6:$U$56))/_xlfn.XLOOKUP($A19,'Applications Received'!$A$6:$A$56,_xlfn.XLOOKUP(I$4,'Applications Received'!$B$4:$U$4,'Applications Received'!$B$6:$U$56))</f>
        <v>0.34639288325615403</v>
      </c>
      <c r="J19" s="79" cm="1">
        <f t="array" ref="J19">_xlfn.XLOOKUP('% Approved '!$A19,'Applications Denied'!$A$6:$A$56,_xlfn.XLOOKUP('% Approved '!J$4,'Applications Denied'!$B$4:$U$4,'Applications Denied'!$B$6:$U$56))/_xlfn.XLOOKUP($A19,'Applications Received'!$A$6:$A$56,_xlfn.XLOOKUP(J$4,'Applications Received'!$B$4:$U$4,'Applications Received'!$B$6:$U$56))</f>
        <v>0.38161342220179267</v>
      </c>
      <c r="K19" s="79" cm="1">
        <f t="array" ref="K19">_xlfn.XLOOKUP('% Approved '!$A19,'Applications Denied'!$A$6:$A$56,_xlfn.XLOOKUP('% Approved '!K$4,'Applications Denied'!$B$4:$U$4,'Applications Denied'!$B$6:$U$56))/_xlfn.XLOOKUP($A19,'Applications Received'!$A$6:$A$56,_xlfn.XLOOKUP(K$4,'Applications Received'!$B$4:$U$4,'Applications Received'!$B$6:$U$56))</f>
        <v>0.45846905537459282</v>
      </c>
      <c r="L19" s="79" cm="1">
        <f t="array" ref="L19">_xlfn.XLOOKUP('% Approved '!$A19,'Applications Denied'!$A$6:$A$56,_xlfn.XLOOKUP('% Approved '!L$4,'Applications Denied'!$B$4:$U$4,'Applications Denied'!$B$6:$U$56))/_xlfn.XLOOKUP($A19,'Applications Received'!$A$6:$A$56,_xlfn.XLOOKUP(L$4,'Applications Received'!$B$4:$U$4,'Applications Received'!$B$6:$U$56))</f>
        <v>0.40333826325797589</v>
      </c>
      <c r="M19" s="79" cm="1">
        <f t="array" ref="M19">_xlfn.XLOOKUP('% Approved '!$A19,'Applications Denied'!$A$6:$A$56,_xlfn.XLOOKUP('% Approved '!M$4,'Applications Denied'!$B$4:$U$4,'Applications Denied'!$B$6:$U$56))/_xlfn.XLOOKUP($A19,'Applications Received'!$A$6:$A$56,_xlfn.XLOOKUP(M$4,'Applications Received'!$B$4:$U$4,'Applications Received'!$B$6:$U$56))</f>
        <v>0.57721624551747142</v>
      </c>
      <c r="N19" s="79" cm="1">
        <f t="array" ref="N19">_xlfn.XLOOKUP('% Approved '!$A19,'Applications Denied'!$A$6:$A$56,_xlfn.XLOOKUP('% Approved '!N$4,'Applications Denied'!$B$4:$U$4,'Applications Denied'!$B$6:$U$56))/_xlfn.XLOOKUP($A19,'Applications Received'!$A$6:$A$56,_xlfn.XLOOKUP(N$4,'Applications Received'!$B$4:$U$4,'Applications Received'!$B$6:$U$56))</f>
        <v>0.6546745165256922</v>
      </c>
      <c r="O19" s="79" cm="1">
        <f t="array" ref="O19">_xlfn.XLOOKUP('% Approved '!$A19,'Applications Denied'!$A$6:$A$56,_xlfn.XLOOKUP('% Approved '!O$4,'Applications Denied'!$B$4:$U$4,'Applications Denied'!$B$6:$U$56))/_xlfn.XLOOKUP($A19,'Applications Received'!$A$6:$A$56,_xlfn.XLOOKUP(O$4,'Applications Received'!$B$4:$U$4,'Applications Received'!$B$6:$U$56))</f>
        <v>0</v>
      </c>
      <c r="P19" s="79" cm="1">
        <f t="array" ref="P19">_xlfn.XLOOKUP('% Approved '!$A19,'Applications Denied'!$A$6:$A$56,_xlfn.XLOOKUP('% Approved '!P$4,'Applications Denied'!$B$4:$U$4,'Applications Denied'!$B$6:$U$56))/_xlfn.XLOOKUP($A19,'Applications Received'!$A$6:$A$56,_xlfn.XLOOKUP(P$4,'Applications Received'!$B$4:$U$4,'Applications Received'!$B$6:$U$56))</f>
        <v>0</v>
      </c>
      <c r="Q19" s="79" cm="1">
        <f t="array" ref="Q19">_xlfn.XLOOKUP('% Approved '!$A19,'Applications Denied'!$A$6:$A$56,_xlfn.XLOOKUP('% Approved '!Q$4,'Applications Denied'!$B$4:$U$4,'Applications Denied'!$B$6:$U$56))/_xlfn.XLOOKUP($A19,'Applications Received'!$A$6:$A$56,_xlfn.XLOOKUP(Q$4,'Applications Received'!$B$4:$U$4,'Applications Received'!$B$6:$U$56))</f>
        <v>0</v>
      </c>
      <c r="R19" s="79" cm="1">
        <f t="array" ref="R19">_xlfn.XLOOKUP('% Approved '!$A19,'Applications Denied'!$A$6:$A$56,_xlfn.XLOOKUP('% Approved '!R$4,'Applications Denied'!$B$4:$U$4,'Applications Denied'!$B$6:$U$56))/_xlfn.XLOOKUP($A19,'Applications Received'!$A$6:$A$56,_xlfn.XLOOKUP(R$4,'Applications Received'!$B$4:$U$4,'Applications Received'!$B$6:$U$56))</f>
        <v>0</v>
      </c>
      <c r="S19" s="79" cm="1">
        <f t="array" ref="S19">_xlfn.XLOOKUP('% Approved '!$A19,'Applications Denied'!$A$6:$A$56,_xlfn.XLOOKUP('% Approved '!S$4,'Applications Denied'!$B$4:$U$4,'Applications Denied'!$B$6:$U$56))/_xlfn.XLOOKUP($A19,'Applications Received'!$A$6:$A$56,_xlfn.XLOOKUP(S$4,'Applications Received'!$B$4:$U$4,'Applications Received'!$B$6:$U$56))</f>
        <v>0</v>
      </c>
      <c r="T19" s="79" cm="1">
        <f t="array" ref="T19">_xlfn.XLOOKUP('% Approved '!$A19,'Applications Denied'!$A$6:$A$56,_xlfn.XLOOKUP('% Approved '!T$4,'Applications Denied'!$B$4:$U$4,'Applications Denied'!$B$6:$U$56))/_xlfn.XLOOKUP($A19,'Applications Received'!$A$6:$A$56,_xlfn.XLOOKUP(T$4,'Applications Received'!$B$4:$U$4,'Applications Received'!$B$6:$U$56))</f>
        <v>0</v>
      </c>
      <c r="U19" s="79" cm="1">
        <f t="array" ref="U19">_xlfn.XLOOKUP('% Approved '!$A19,'Applications Denied'!$A$6:$A$56,_xlfn.XLOOKUP('% Approved '!U$4,'Applications Denied'!$B$4:$U$4,'Applications Denied'!$B$6:$U$56))/_xlfn.XLOOKUP($A19,'Applications Received'!$A$6:$A$56,_xlfn.XLOOKUP(U$4,'Applications Received'!$B$4:$U$4,'Applications Received'!$B$6:$U$56))</f>
        <v>0</v>
      </c>
      <c r="V19" s="79" cm="1">
        <f t="array" ref="V19">_xlfn.XLOOKUP('% Approved '!$A19,'Applications Denied'!$A$6:$A$56,_xlfn.XLOOKUP('% Approved '!V$4,'Applications Denied'!$B$4:$V$4,'Applications Denied'!$B$6:$V$56))/_xlfn.XLOOKUP($A19,'Applications Received'!$A$6:$A$56,_xlfn.XLOOKUP(V$4,'Applications Received'!$B$4:$V$4,'Applications Received'!$B$6:$V$56))</f>
        <v>0</v>
      </c>
      <c r="W19" s="79">
        <f t="shared" si="0"/>
        <v>-1</v>
      </c>
      <c r="X19" s="81">
        <f t="shared" si="1"/>
        <v>-1</v>
      </c>
      <c r="Y19" s="81">
        <f t="shared" si="2"/>
        <v>-1</v>
      </c>
      <c r="Z19" s="99"/>
    </row>
    <row r="20" spans="1:26" s="30" customFormat="1">
      <c r="A20" s="32" t="s">
        <v>28</v>
      </c>
      <c r="B20" s="79" cm="1">
        <f t="array" ref="B20">_xlfn.XLOOKUP('% Approved '!$A20,'Applications Denied'!$A$6:$A$56,_xlfn.XLOOKUP('% Approved '!B$4,'Applications Denied'!$B$4:$U$4,'Applications Denied'!$B$6:$U$56))/_xlfn.XLOOKUP($A20,'Applications Received'!$A$6:$A$56,_xlfn.XLOOKUP(B$4,'Applications Received'!$B$4:$U$4,'Applications Received'!$B$6:$U$56))</f>
        <v>0.33077340897432028</v>
      </c>
      <c r="C20" s="79" cm="1">
        <f t="array" ref="C20">_xlfn.XLOOKUP('% Approved '!$A20,'Applications Denied'!$A$6:$A$56,_xlfn.XLOOKUP('% Approved '!C$4,'Applications Denied'!$B$4:$U$4,'Applications Denied'!$B$6:$U$56))/_xlfn.XLOOKUP($A20,'Applications Received'!$A$6:$A$56,_xlfn.XLOOKUP(C$4,'Applications Received'!$B$4:$U$4,'Applications Received'!$B$6:$U$56))</f>
        <v>0.383180208024613</v>
      </c>
      <c r="D20" s="79" cm="1">
        <f t="array" ref="D20">_xlfn.XLOOKUP('% Approved '!$A20,'Applications Denied'!$A$6:$A$56,_xlfn.XLOOKUP('% Approved '!D$4,'Applications Denied'!$B$4:$U$4,'Applications Denied'!$B$6:$U$56))/_xlfn.XLOOKUP($A20,'Applications Received'!$A$6:$A$56,_xlfn.XLOOKUP(D$4,'Applications Received'!$B$4:$U$4,'Applications Received'!$B$6:$U$56))</f>
        <v>0.44482691035597915</v>
      </c>
      <c r="E20" s="79" cm="1">
        <f t="array" ref="E20">_xlfn.XLOOKUP('% Approved '!$A20,'Applications Denied'!$A$6:$A$56,_xlfn.XLOOKUP('% Approved '!E$4,'Applications Denied'!$B$4:$U$4,'Applications Denied'!$B$6:$U$56))/_xlfn.XLOOKUP($A20,'Applications Received'!$A$6:$A$56,_xlfn.XLOOKUP(E$4,'Applications Received'!$B$4:$U$4,'Applications Received'!$B$6:$U$56))</f>
        <v>0.53261110700288394</v>
      </c>
      <c r="F20" s="79" cm="1">
        <f t="array" ref="F20">_xlfn.XLOOKUP('% Approved '!$A20,'Applications Denied'!$A$6:$A$56,_xlfn.XLOOKUP('% Approved '!F$4,'Applications Denied'!$B$4:$U$4,'Applications Denied'!$B$6:$U$56))/_xlfn.XLOOKUP($A20,'Applications Received'!$A$6:$A$56,_xlfn.XLOOKUP(F$4,'Applications Received'!$B$4:$U$4,'Applications Received'!$B$6:$U$56))</f>
        <v>0.57987866531850352</v>
      </c>
      <c r="G20" s="79" cm="1">
        <f t="array" ref="G20">_xlfn.XLOOKUP('% Approved '!$A20,'Applications Denied'!$A$6:$A$56,_xlfn.XLOOKUP('% Approved '!G$4,'Applications Denied'!$B$4:$U$4,'Applications Denied'!$B$6:$U$56))/_xlfn.XLOOKUP($A20,'Applications Received'!$A$6:$A$56,_xlfn.XLOOKUP(G$4,'Applications Received'!$B$4:$U$4,'Applications Received'!$B$6:$U$56))</f>
        <v>0.5765582836837746</v>
      </c>
      <c r="H20" s="79" cm="1">
        <f t="array" ref="H20">_xlfn.XLOOKUP('% Approved '!$A20,'Applications Denied'!$A$6:$A$56,_xlfn.XLOOKUP('% Approved '!H$4,'Applications Denied'!$B$4:$U$4,'Applications Denied'!$B$6:$U$56))/_xlfn.XLOOKUP($A20,'Applications Received'!$A$6:$A$56,_xlfn.XLOOKUP(H$4,'Applications Received'!$B$4:$U$4,'Applications Received'!$B$6:$U$56))</f>
        <v>0.61831387768250223</v>
      </c>
      <c r="I20" s="79" cm="1">
        <f t="array" ref="I20">_xlfn.XLOOKUP('% Approved '!$A20,'Applications Denied'!$A$6:$A$56,_xlfn.XLOOKUP('% Approved '!I$4,'Applications Denied'!$B$4:$U$4,'Applications Denied'!$B$6:$U$56))/_xlfn.XLOOKUP($A20,'Applications Received'!$A$6:$A$56,_xlfn.XLOOKUP(I$4,'Applications Received'!$B$4:$U$4,'Applications Received'!$B$6:$U$56))</f>
        <v>0.69506028492914018</v>
      </c>
      <c r="J20" s="79" cm="1">
        <f t="array" ref="J20">_xlfn.XLOOKUP('% Approved '!$A20,'Applications Denied'!$A$6:$A$56,_xlfn.XLOOKUP('% Approved '!J$4,'Applications Denied'!$B$4:$U$4,'Applications Denied'!$B$6:$U$56))/_xlfn.XLOOKUP($A20,'Applications Received'!$A$6:$A$56,_xlfn.XLOOKUP(J$4,'Applications Received'!$B$4:$U$4,'Applications Received'!$B$6:$U$56))</f>
        <v>0.65044165279667399</v>
      </c>
      <c r="K20" s="79" cm="1">
        <f t="array" ref="K20">_xlfn.XLOOKUP('% Approved '!$A20,'Applications Denied'!$A$6:$A$56,_xlfn.XLOOKUP('% Approved '!K$4,'Applications Denied'!$B$4:$U$4,'Applications Denied'!$B$6:$U$56))/_xlfn.XLOOKUP($A20,'Applications Received'!$A$6:$A$56,_xlfn.XLOOKUP(K$4,'Applications Received'!$B$4:$U$4,'Applications Received'!$B$6:$U$56))</f>
        <v>0.72785263259890076</v>
      </c>
      <c r="L20" s="79" cm="1">
        <f t="array" ref="L20">_xlfn.XLOOKUP('% Approved '!$A20,'Applications Denied'!$A$6:$A$56,_xlfn.XLOOKUP('% Approved '!L$4,'Applications Denied'!$B$4:$U$4,'Applications Denied'!$B$6:$U$56))/_xlfn.XLOOKUP($A20,'Applications Received'!$A$6:$A$56,_xlfn.XLOOKUP(L$4,'Applications Received'!$B$4:$U$4,'Applications Received'!$B$6:$U$56))</f>
        <v>0.73847130242825598</v>
      </c>
      <c r="M20" s="79" cm="1">
        <f t="array" ref="M20">_xlfn.XLOOKUP('% Approved '!$A20,'Applications Denied'!$A$6:$A$56,_xlfn.XLOOKUP('% Approved '!M$4,'Applications Denied'!$B$4:$U$4,'Applications Denied'!$B$6:$U$56))/_xlfn.XLOOKUP($A20,'Applications Received'!$A$6:$A$56,_xlfn.XLOOKUP(M$4,'Applications Received'!$B$4:$U$4,'Applications Received'!$B$6:$U$56))</f>
        <v>0.79905298605690067</v>
      </c>
      <c r="N20" s="79" cm="1">
        <f t="array" ref="N20">_xlfn.XLOOKUP('% Approved '!$A20,'Applications Denied'!$A$6:$A$56,_xlfn.XLOOKUP('% Approved '!N$4,'Applications Denied'!$B$4:$U$4,'Applications Denied'!$B$6:$U$56))/_xlfn.XLOOKUP($A20,'Applications Received'!$A$6:$A$56,_xlfn.XLOOKUP(N$4,'Applications Received'!$B$4:$U$4,'Applications Received'!$B$6:$U$56))</f>
        <v>0.91017735402567979</v>
      </c>
      <c r="O20" s="79" cm="1">
        <f t="array" ref="O20">_xlfn.XLOOKUP('% Approved '!$A20,'Applications Denied'!$A$6:$A$56,_xlfn.XLOOKUP('% Approved '!O$4,'Applications Denied'!$B$4:$U$4,'Applications Denied'!$B$6:$U$56))/_xlfn.XLOOKUP($A20,'Applications Received'!$A$6:$A$56,_xlfn.XLOOKUP(O$4,'Applications Received'!$B$4:$U$4,'Applications Received'!$B$6:$U$56))</f>
        <v>0.86114999872731446</v>
      </c>
      <c r="P20" s="79" cm="1">
        <f t="array" ref="P20">_xlfn.XLOOKUP('% Approved '!$A20,'Applications Denied'!$A$6:$A$56,_xlfn.XLOOKUP('% Approved '!P$4,'Applications Denied'!$B$4:$U$4,'Applications Denied'!$B$6:$U$56))/_xlfn.XLOOKUP($A20,'Applications Received'!$A$6:$A$56,_xlfn.XLOOKUP(P$4,'Applications Received'!$B$4:$U$4,'Applications Received'!$B$6:$U$56))</f>
        <v>0.85686131262848486</v>
      </c>
      <c r="Q20" s="79" cm="1">
        <f t="array" ref="Q20">_xlfn.XLOOKUP('% Approved '!$A20,'Applications Denied'!$A$6:$A$56,_xlfn.XLOOKUP('% Approved '!Q$4,'Applications Denied'!$B$4:$U$4,'Applications Denied'!$B$6:$U$56))/_xlfn.XLOOKUP($A20,'Applications Received'!$A$6:$A$56,_xlfn.XLOOKUP(Q$4,'Applications Received'!$B$4:$U$4,'Applications Received'!$B$6:$U$56))</f>
        <v>0.8526723058832455</v>
      </c>
      <c r="R20" s="79" cm="1">
        <f t="array" ref="R20">_xlfn.XLOOKUP('% Approved '!$A20,'Applications Denied'!$A$6:$A$56,_xlfn.XLOOKUP('% Approved '!R$4,'Applications Denied'!$B$4:$U$4,'Applications Denied'!$B$6:$U$56))/_xlfn.XLOOKUP($A20,'Applications Received'!$A$6:$A$56,_xlfn.XLOOKUP(R$4,'Applications Received'!$B$4:$U$4,'Applications Received'!$B$6:$U$56))</f>
        <v>0.85771947527749748</v>
      </c>
      <c r="S20" s="79" cm="1">
        <f t="array" ref="S20">_xlfn.XLOOKUP('% Approved '!$A20,'Applications Denied'!$A$6:$A$56,_xlfn.XLOOKUP('% Approved '!S$4,'Applications Denied'!$B$4:$U$4,'Applications Denied'!$B$6:$U$56))/_xlfn.XLOOKUP($A20,'Applications Received'!$A$6:$A$56,_xlfn.XLOOKUP(S$4,'Applications Received'!$B$4:$U$4,'Applications Received'!$B$6:$U$56))</f>
        <v>0.86758867972851839</v>
      </c>
      <c r="T20" s="79" cm="1">
        <f t="array" ref="T20">_xlfn.XLOOKUP('% Approved '!$A20,'Applications Denied'!$A$6:$A$56,_xlfn.XLOOKUP('% Approved '!T$4,'Applications Denied'!$B$4:$U$4,'Applications Denied'!$B$6:$U$56))/_xlfn.XLOOKUP($A20,'Applications Received'!$A$6:$A$56,_xlfn.XLOOKUP(T$4,'Applications Received'!$B$4:$U$4,'Applications Received'!$B$6:$U$56))</f>
        <v>0.88011399209827501</v>
      </c>
      <c r="U20" s="79" cm="1">
        <f t="array" ref="U20">_xlfn.XLOOKUP('% Approved '!$A20,'Applications Denied'!$A$6:$A$56,_xlfn.XLOOKUP('% Approved '!U$4,'Applications Denied'!$B$4:$U$4,'Applications Denied'!$B$6:$U$56))/_xlfn.XLOOKUP($A20,'Applications Received'!$A$6:$A$56,_xlfn.XLOOKUP(U$4,'Applications Received'!$B$4:$U$4,'Applications Received'!$B$6:$U$56))</f>
        <v>0.88716157205240176</v>
      </c>
      <c r="V20" s="79" cm="1">
        <f t="array" ref="V20">_xlfn.XLOOKUP('% Approved '!$A20,'Applications Denied'!$A$6:$A$56,_xlfn.XLOOKUP('% Approved '!V$4,'Applications Denied'!$B$4:$V$4,'Applications Denied'!$B$6:$V$56))/_xlfn.XLOOKUP($A20,'Applications Received'!$A$6:$A$56,_xlfn.XLOOKUP(V$4,'Applications Received'!$B$4:$V$4,'Applications Received'!$B$6:$V$56))</f>
        <v>0.83006774102721237</v>
      </c>
      <c r="W20" s="79">
        <f t="shared" si="0"/>
        <v>1.682082501139857</v>
      </c>
      <c r="X20" s="81">
        <f t="shared" si="1"/>
        <v>0.43480779596532043</v>
      </c>
      <c r="Y20" s="81">
        <f t="shared" si="2"/>
        <v>0.2013487445418928</v>
      </c>
      <c r="Z20" s="99"/>
    </row>
    <row r="21" spans="1:26" s="30" customFormat="1">
      <c r="A21" s="32" t="s">
        <v>30</v>
      </c>
      <c r="B21" s="79" cm="1">
        <f t="array" ref="B21">_xlfn.XLOOKUP('% Approved '!$A21,'Applications Denied'!$A$6:$A$56,_xlfn.XLOOKUP('% Approved '!B$4,'Applications Denied'!$B$4:$U$4,'Applications Denied'!$B$6:$U$56))/_xlfn.XLOOKUP($A21,'Applications Received'!$A$6:$A$56,_xlfn.XLOOKUP(B$4,'Applications Received'!$B$4:$U$4,'Applications Received'!$B$6:$U$56))</f>
        <v>0.37034670075091869</v>
      </c>
      <c r="C21" s="79" cm="1">
        <f t="array" ref="C21">_xlfn.XLOOKUP('% Approved '!$A21,'Applications Denied'!$A$6:$A$56,_xlfn.XLOOKUP('% Approved '!C$4,'Applications Denied'!$B$4:$U$4,'Applications Denied'!$B$6:$U$56))/_xlfn.XLOOKUP($A21,'Applications Received'!$A$6:$A$56,_xlfn.XLOOKUP(C$4,'Applications Received'!$B$4:$U$4,'Applications Received'!$B$6:$U$56))</f>
        <v>6.1501996007984033E-2</v>
      </c>
      <c r="D21" s="79" cm="1">
        <f t="array" ref="D21">_xlfn.XLOOKUP('% Approved '!$A21,'Applications Denied'!$A$6:$A$56,_xlfn.XLOOKUP('% Approved '!D$4,'Applications Denied'!$B$4:$U$4,'Applications Denied'!$B$6:$U$56))/_xlfn.XLOOKUP($A21,'Applications Received'!$A$6:$A$56,_xlfn.XLOOKUP(D$4,'Applications Received'!$B$4:$U$4,'Applications Received'!$B$6:$U$56))</f>
        <v>7.9184087165843159E-2</v>
      </c>
      <c r="E21" s="79" cm="1">
        <f t="array" ref="E21">_xlfn.XLOOKUP('% Approved '!$A21,'Applications Denied'!$A$6:$A$56,_xlfn.XLOOKUP('% Approved '!E$4,'Applications Denied'!$B$4:$U$4,'Applications Denied'!$B$6:$U$56))/_xlfn.XLOOKUP($A21,'Applications Received'!$A$6:$A$56,_xlfn.XLOOKUP(E$4,'Applications Received'!$B$4:$U$4,'Applications Received'!$B$6:$U$56))</f>
        <v>7.5293796119158235E-2</v>
      </c>
      <c r="F21" s="79" cm="1">
        <f t="array" ref="F21">_xlfn.XLOOKUP('% Approved '!$A21,'Applications Denied'!$A$6:$A$56,_xlfn.XLOOKUP('% Approved '!F$4,'Applications Denied'!$B$4:$U$4,'Applications Denied'!$B$6:$U$56))/_xlfn.XLOOKUP($A21,'Applications Received'!$A$6:$A$56,_xlfn.XLOOKUP(F$4,'Applications Received'!$B$4:$U$4,'Applications Received'!$B$6:$U$56))</f>
        <v>6.9673430564362718E-2</v>
      </c>
      <c r="G21" s="79" cm="1">
        <f t="array" ref="G21">_xlfn.XLOOKUP('% Approved '!$A21,'Applications Denied'!$A$6:$A$56,_xlfn.XLOOKUP('% Approved '!G$4,'Applications Denied'!$B$4:$U$4,'Applications Denied'!$B$6:$U$56))/_xlfn.XLOOKUP($A21,'Applications Received'!$A$6:$A$56,_xlfn.XLOOKUP(G$4,'Applications Received'!$B$4:$U$4,'Applications Received'!$B$6:$U$56))</f>
        <v>6.4043332802294087E-2</v>
      </c>
      <c r="H21" s="79" cm="1">
        <f t="array" ref="H21">_xlfn.XLOOKUP('% Approved '!$A21,'Applications Denied'!$A$6:$A$56,_xlfn.XLOOKUP('% Approved '!H$4,'Applications Denied'!$B$4:$U$4,'Applications Denied'!$B$6:$U$56))/_xlfn.XLOOKUP($A21,'Applications Received'!$A$6:$A$56,_xlfn.XLOOKUP(H$4,'Applications Received'!$B$4:$U$4,'Applications Received'!$B$6:$U$56))</f>
        <v>6.5750286368843072E-2</v>
      </c>
      <c r="I21" s="79" cm="1">
        <f t="array" ref="I21">_xlfn.XLOOKUP('% Approved '!$A21,'Applications Denied'!$A$6:$A$56,_xlfn.XLOOKUP('% Approved '!I$4,'Applications Denied'!$B$4:$U$4,'Applications Denied'!$B$6:$U$56))/_xlfn.XLOOKUP($A21,'Applications Received'!$A$6:$A$56,_xlfn.XLOOKUP(I$4,'Applications Received'!$B$4:$U$4,'Applications Received'!$B$6:$U$56))</f>
        <v>5.8192172897196269E-2</v>
      </c>
      <c r="J21" s="79" cm="1">
        <f t="array" ref="J21">_xlfn.XLOOKUP('% Approved '!$A21,'Applications Denied'!$A$6:$A$56,_xlfn.XLOOKUP('% Approved '!J$4,'Applications Denied'!$B$4:$U$4,'Applications Denied'!$B$6:$U$56))/_xlfn.XLOOKUP($A21,'Applications Received'!$A$6:$A$56,_xlfn.XLOOKUP(J$4,'Applications Received'!$B$4:$U$4,'Applications Received'!$B$6:$U$56))</f>
        <v>5.047967108268616E-2</v>
      </c>
      <c r="K21" s="79" cm="1">
        <f t="array" ref="K21">_xlfn.XLOOKUP('% Approved '!$A21,'Applications Denied'!$A$6:$A$56,_xlfn.XLOOKUP('% Approved '!K$4,'Applications Denied'!$B$4:$U$4,'Applications Denied'!$B$6:$U$56))/_xlfn.XLOOKUP($A21,'Applications Received'!$A$6:$A$56,_xlfn.XLOOKUP(K$4,'Applications Received'!$B$4:$U$4,'Applications Received'!$B$6:$U$56))</f>
        <v>6.0917133788073209E-2</v>
      </c>
      <c r="L21" s="79" cm="1">
        <f t="array" ref="L21">_xlfn.XLOOKUP('% Approved '!$A21,'Applications Denied'!$A$6:$A$56,_xlfn.XLOOKUP('% Approved '!L$4,'Applications Denied'!$B$4:$U$4,'Applications Denied'!$B$6:$U$56))/_xlfn.XLOOKUP($A21,'Applications Received'!$A$6:$A$56,_xlfn.XLOOKUP(L$4,'Applications Received'!$B$4:$U$4,'Applications Received'!$B$6:$U$56))</f>
        <v>8.0466646724498964E-2</v>
      </c>
      <c r="M21" s="79" cm="1">
        <f t="array" ref="M21">_xlfn.XLOOKUP('% Approved '!$A21,'Applications Denied'!$A$6:$A$56,_xlfn.XLOOKUP('% Approved '!M$4,'Applications Denied'!$B$4:$U$4,'Applications Denied'!$B$6:$U$56))/_xlfn.XLOOKUP($A21,'Applications Received'!$A$6:$A$56,_xlfn.XLOOKUP(M$4,'Applications Received'!$B$4:$U$4,'Applications Received'!$B$6:$U$56))</f>
        <v>6.4502769581197911E-2</v>
      </c>
      <c r="N21" s="79" cm="1">
        <f t="array" ref="N21">_xlfn.XLOOKUP('% Approved '!$A21,'Applications Denied'!$A$6:$A$56,_xlfn.XLOOKUP('% Approved '!N$4,'Applications Denied'!$B$4:$U$4,'Applications Denied'!$B$6:$U$56))/_xlfn.XLOOKUP($A21,'Applications Received'!$A$6:$A$56,_xlfn.XLOOKUP(N$4,'Applications Received'!$B$4:$U$4,'Applications Received'!$B$6:$U$56))</f>
        <v>6.6359295241231686E-2</v>
      </c>
      <c r="O21" s="79" cm="1">
        <f t="array" ref="O21">_xlfn.XLOOKUP('% Approved '!$A21,'Applications Denied'!$A$6:$A$56,_xlfn.XLOOKUP('% Approved '!O$4,'Applications Denied'!$B$4:$U$4,'Applications Denied'!$B$6:$U$56))/_xlfn.XLOOKUP($A21,'Applications Received'!$A$6:$A$56,_xlfn.XLOOKUP(O$4,'Applications Received'!$B$4:$U$4,'Applications Received'!$B$6:$U$56))</f>
        <v>6.9888037713612253E-2</v>
      </c>
      <c r="P21" s="79" cm="1">
        <f t="array" ref="P21">_xlfn.XLOOKUP('% Approved '!$A21,'Applications Denied'!$A$6:$A$56,_xlfn.XLOOKUP('% Approved '!P$4,'Applications Denied'!$B$4:$U$4,'Applications Denied'!$B$6:$U$56))/_xlfn.XLOOKUP($A21,'Applications Received'!$A$6:$A$56,_xlfn.XLOOKUP(P$4,'Applications Received'!$B$4:$U$4,'Applications Received'!$B$6:$U$56))</f>
        <v>7.1574921458817095E-2</v>
      </c>
      <c r="Q21" s="79" cm="1">
        <f t="array" ref="Q21">_xlfn.XLOOKUP('% Approved '!$A21,'Applications Denied'!$A$6:$A$56,_xlfn.XLOOKUP('% Approved '!Q$4,'Applications Denied'!$B$4:$U$4,'Applications Denied'!$B$6:$U$56))/_xlfn.XLOOKUP($A21,'Applications Received'!$A$6:$A$56,_xlfn.XLOOKUP(Q$4,'Applications Received'!$B$4:$U$4,'Applications Received'!$B$6:$U$56))</f>
        <v>7.3521812947516044E-2</v>
      </c>
      <c r="R21" s="79" cm="1">
        <f t="array" ref="R21">_xlfn.XLOOKUP('% Approved '!$A21,'Applications Denied'!$A$6:$A$56,_xlfn.XLOOKUP('% Approved '!R$4,'Applications Denied'!$B$4:$U$4,'Applications Denied'!$B$6:$U$56))/_xlfn.XLOOKUP($A21,'Applications Received'!$A$6:$A$56,_xlfn.XLOOKUP(R$4,'Applications Received'!$B$4:$U$4,'Applications Received'!$B$6:$U$56))</f>
        <v>6.9889435880881298E-2</v>
      </c>
      <c r="S21" s="79" cm="1">
        <f t="array" ref="S21">_xlfn.XLOOKUP('% Approved '!$A21,'Applications Denied'!$A$6:$A$56,_xlfn.XLOOKUP('% Approved '!S$4,'Applications Denied'!$B$4:$U$4,'Applications Denied'!$B$6:$U$56))/_xlfn.XLOOKUP($A21,'Applications Received'!$A$6:$A$56,_xlfn.XLOOKUP(S$4,'Applications Received'!$B$4:$U$4,'Applications Received'!$B$6:$U$56))</f>
        <v>7.2316081165638688E-2</v>
      </c>
      <c r="T21" s="79" cm="1">
        <f t="array" ref="T21">_xlfn.XLOOKUP('% Approved '!$A21,'Applications Denied'!$A$6:$A$56,_xlfn.XLOOKUP('% Approved '!T$4,'Applications Denied'!$B$4:$U$4,'Applications Denied'!$B$6:$U$56))/_xlfn.XLOOKUP($A21,'Applications Received'!$A$6:$A$56,_xlfn.XLOOKUP(T$4,'Applications Received'!$B$4:$U$4,'Applications Received'!$B$6:$U$56))</f>
        <v>7.8024486407968455E-2</v>
      </c>
      <c r="U21" s="79" cm="1">
        <f t="array" ref="U21">_xlfn.XLOOKUP('% Approved '!$A21,'Applications Denied'!$A$6:$A$56,_xlfn.XLOOKUP('% Approved '!U$4,'Applications Denied'!$B$4:$U$4,'Applications Denied'!$B$6:$U$56))/_xlfn.XLOOKUP($A21,'Applications Received'!$A$6:$A$56,_xlfn.XLOOKUP(U$4,'Applications Received'!$B$4:$U$4,'Applications Received'!$B$6:$U$56))</f>
        <v>8.2180343511450385E-2</v>
      </c>
      <c r="V21" s="79" cm="1">
        <f t="array" ref="V21">_xlfn.XLOOKUP('% Approved '!$A21,'Applications Denied'!$A$6:$A$56,_xlfn.XLOOKUP('% Approved '!V$4,'Applications Denied'!$B$4:$V$4,'Applications Denied'!$B$6:$V$56))/_xlfn.XLOOKUP($A21,'Applications Received'!$A$6:$A$56,_xlfn.XLOOKUP(V$4,'Applications Received'!$B$4:$V$4,'Applications Received'!$B$6:$V$56))</f>
        <v>8.0543633762517886E-2</v>
      </c>
      <c r="W21" s="79">
        <f t="shared" si="0"/>
        <v>-0.77809889126912513</v>
      </c>
      <c r="X21" s="81">
        <f t="shared" si="1"/>
        <v>0.24988571229087428</v>
      </c>
      <c r="Y21" s="81">
        <f t="shared" si="2"/>
        <v>2.1296982746388849E-2</v>
      </c>
      <c r="Z21" s="99"/>
    </row>
    <row r="22" spans="1:26" s="30" customFormat="1">
      <c r="A22" s="32" t="s">
        <v>31</v>
      </c>
      <c r="B22" s="79" cm="1">
        <f t="array" ref="B22">_xlfn.XLOOKUP('% Approved '!$A22,'Applications Denied'!$A$6:$A$56,_xlfn.XLOOKUP('% Approved '!B$4,'Applications Denied'!$B$4:$U$4,'Applications Denied'!$B$6:$U$56))/_xlfn.XLOOKUP($A22,'Applications Received'!$A$6:$A$56,_xlfn.XLOOKUP(B$4,'Applications Received'!$B$4:$U$4,'Applications Received'!$B$6:$U$56))</f>
        <v>0.49486176490088174</v>
      </c>
      <c r="C22" s="79" cm="1">
        <f t="array" ref="C22">_xlfn.XLOOKUP('% Approved '!$A22,'Applications Denied'!$A$6:$A$56,_xlfn.XLOOKUP('% Approved '!C$4,'Applications Denied'!$B$4:$U$4,'Applications Denied'!$B$6:$U$56))/_xlfn.XLOOKUP($A22,'Applications Received'!$A$6:$A$56,_xlfn.XLOOKUP(C$4,'Applications Received'!$B$4:$U$4,'Applications Received'!$B$6:$U$56))</f>
        <v>0.50003055300947141</v>
      </c>
      <c r="D22" s="79" cm="1">
        <f t="array" ref="D22">_xlfn.XLOOKUP('% Approved '!$A22,'Applications Denied'!$A$6:$A$56,_xlfn.XLOOKUP('% Approved '!D$4,'Applications Denied'!$B$4:$U$4,'Applications Denied'!$B$6:$U$56))/_xlfn.XLOOKUP($A22,'Applications Received'!$A$6:$A$56,_xlfn.XLOOKUP(D$4,'Applications Received'!$B$4:$U$4,'Applications Received'!$B$6:$U$56))</f>
        <v>0.49616639250564587</v>
      </c>
      <c r="E22" s="79" cm="1">
        <f t="array" ref="E22">_xlfn.XLOOKUP('% Approved '!$A22,'Applications Denied'!$A$6:$A$56,_xlfn.XLOOKUP('% Approved '!E$4,'Applications Denied'!$B$4:$U$4,'Applications Denied'!$B$6:$U$56))/_xlfn.XLOOKUP($A22,'Applications Received'!$A$6:$A$56,_xlfn.XLOOKUP(E$4,'Applications Received'!$B$4:$U$4,'Applications Received'!$B$6:$U$56))</f>
        <v>0.49145153242114664</v>
      </c>
      <c r="F22" s="79" cm="1">
        <f t="array" ref="F22">_xlfn.XLOOKUP('% Approved '!$A22,'Applications Denied'!$A$6:$A$56,_xlfn.XLOOKUP('% Approved '!F$4,'Applications Denied'!$B$4:$U$4,'Applications Denied'!$B$6:$U$56))/_xlfn.XLOOKUP($A22,'Applications Received'!$A$6:$A$56,_xlfn.XLOOKUP(F$4,'Applications Received'!$B$4:$U$4,'Applications Received'!$B$6:$U$56))</f>
        <v>0.49980407011677419</v>
      </c>
      <c r="G22" s="79" cm="1">
        <f t="array" ref="G22">_xlfn.XLOOKUP('% Approved '!$A22,'Applications Denied'!$A$6:$A$56,_xlfn.XLOOKUP('% Approved '!G$4,'Applications Denied'!$B$4:$U$4,'Applications Denied'!$B$6:$U$56))/_xlfn.XLOOKUP($A22,'Applications Received'!$A$6:$A$56,_xlfn.XLOOKUP(G$4,'Applications Received'!$B$4:$U$4,'Applications Received'!$B$6:$U$56))</f>
        <v>0.48807354202401365</v>
      </c>
      <c r="H22" s="79" cm="1">
        <f t="array" ref="H22">_xlfn.XLOOKUP('% Approved '!$A22,'Applications Denied'!$A$6:$A$56,_xlfn.XLOOKUP('% Approved '!H$4,'Applications Denied'!$B$4:$U$4,'Applications Denied'!$B$6:$U$56))/_xlfn.XLOOKUP($A22,'Applications Received'!$A$6:$A$56,_xlfn.XLOOKUP(H$4,'Applications Received'!$B$4:$U$4,'Applications Received'!$B$6:$U$56))</f>
        <v>0.55368840786100826</v>
      </c>
      <c r="I22" s="79" cm="1">
        <f t="array" ref="I22">_xlfn.XLOOKUP('% Approved '!$A22,'Applications Denied'!$A$6:$A$56,_xlfn.XLOOKUP('% Approved '!I$4,'Applications Denied'!$B$4:$U$4,'Applications Denied'!$B$6:$U$56))/_xlfn.XLOOKUP($A22,'Applications Received'!$A$6:$A$56,_xlfn.XLOOKUP(I$4,'Applications Received'!$B$4:$U$4,'Applications Received'!$B$6:$U$56))</f>
        <v>0.53873132821962055</v>
      </c>
      <c r="J22" s="79" cm="1">
        <f t="array" ref="J22">_xlfn.XLOOKUP('% Approved '!$A22,'Applications Denied'!$A$6:$A$56,_xlfn.XLOOKUP('% Approved '!J$4,'Applications Denied'!$B$4:$U$4,'Applications Denied'!$B$6:$U$56))/_xlfn.XLOOKUP($A22,'Applications Received'!$A$6:$A$56,_xlfn.XLOOKUP(J$4,'Applications Received'!$B$4:$U$4,'Applications Received'!$B$6:$U$56))</f>
        <v>0.58669872928307054</v>
      </c>
      <c r="K22" s="79" cm="1">
        <f t="array" ref="K22">_xlfn.XLOOKUP('% Approved '!$A22,'Applications Denied'!$A$6:$A$56,_xlfn.XLOOKUP('% Approved '!K$4,'Applications Denied'!$B$4:$U$4,'Applications Denied'!$B$6:$U$56))/_xlfn.XLOOKUP($A22,'Applications Received'!$A$6:$A$56,_xlfn.XLOOKUP(K$4,'Applications Received'!$B$4:$U$4,'Applications Received'!$B$6:$U$56))</f>
        <v>0.62118630314832846</v>
      </c>
      <c r="L22" s="79" cm="1">
        <f t="array" ref="L22">_xlfn.XLOOKUP('% Approved '!$A22,'Applications Denied'!$A$6:$A$56,_xlfn.XLOOKUP('% Approved '!L$4,'Applications Denied'!$B$4:$U$4,'Applications Denied'!$B$6:$U$56))/_xlfn.XLOOKUP($A22,'Applications Received'!$A$6:$A$56,_xlfn.XLOOKUP(L$4,'Applications Received'!$B$4:$U$4,'Applications Received'!$B$6:$U$56))</f>
        <v>0.62571233646360069</v>
      </c>
      <c r="M22" s="79" cm="1">
        <f t="array" ref="M22">_xlfn.XLOOKUP('% Approved '!$A22,'Applications Denied'!$A$6:$A$56,_xlfn.XLOOKUP('% Approved '!M$4,'Applications Denied'!$B$4:$U$4,'Applications Denied'!$B$6:$U$56))/_xlfn.XLOOKUP($A22,'Applications Received'!$A$6:$A$56,_xlfn.XLOOKUP(M$4,'Applications Received'!$B$4:$U$4,'Applications Received'!$B$6:$U$56))</f>
        <v>0.66833400928304276</v>
      </c>
      <c r="N22" s="79" cm="1">
        <f t="array" ref="N22">_xlfn.XLOOKUP('% Approved '!$A22,'Applications Denied'!$A$6:$A$56,_xlfn.XLOOKUP('% Approved '!N$4,'Applications Denied'!$B$4:$U$4,'Applications Denied'!$B$6:$U$56))/_xlfn.XLOOKUP($A22,'Applications Received'!$A$6:$A$56,_xlfn.XLOOKUP(N$4,'Applications Received'!$B$4:$U$4,'Applications Received'!$B$6:$U$56))</f>
        <v>0.74688828172434729</v>
      </c>
      <c r="O22" s="79" cm="1">
        <f t="array" ref="O22">_xlfn.XLOOKUP('% Approved '!$A22,'Applications Denied'!$A$6:$A$56,_xlfn.XLOOKUP('% Approved '!O$4,'Applications Denied'!$B$4:$U$4,'Applications Denied'!$B$6:$U$56))/_xlfn.XLOOKUP($A22,'Applications Received'!$A$6:$A$56,_xlfn.XLOOKUP(O$4,'Applications Received'!$B$4:$U$4,'Applications Received'!$B$6:$U$56))</f>
        <v>0.73971941383619222</v>
      </c>
      <c r="P22" s="79" cm="1">
        <f t="array" ref="P22">_xlfn.XLOOKUP('% Approved '!$A22,'Applications Denied'!$A$6:$A$56,_xlfn.XLOOKUP('% Approved '!P$4,'Applications Denied'!$B$4:$U$4,'Applications Denied'!$B$6:$U$56))/_xlfn.XLOOKUP($A22,'Applications Received'!$A$6:$A$56,_xlfn.XLOOKUP(P$4,'Applications Received'!$B$4:$U$4,'Applications Received'!$B$6:$U$56))</f>
        <v>0.75016434590330483</v>
      </c>
      <c r="Q22" s="79" cm="1">
        <f t="array" ref="Q22">_xlfn.XLOOKUP('% Approved '!$A22,'Applications Denied'!$A$6:$A$56,_xlfn.XLOOKUP('% Approved '!Q$4,'Applications Denied'!$B$4:$U$4,'Applications Denied'!$B$6:$U$56))/_xlfn.XLOOKUP($A22,'Applications Received'!$A$6:$A$56,_xlfn.XLOOKUP(Q$4,'Applications Received'!$B$4:$U$4,'Applications Received'!$B$6:$U$56))</f>
        <v>0.76822385420916639</v>
      </c>
      <c r="R22" s="79" cm="1">
        <f t="array" ref="R22">_xlfn.XLOOKUP('% Approved '!$A22,'Applications Denied'!$A$6:$A$56,_xlfn.XLOOKUP('% Approved '!R$4,'Applications Denied'!$B$4:$U$4,'Applications Denied'!$B$6:$U$56))/_xlfn.XLOOKUP($A22,'Applications Received'!$A$6:$A$56,_xlfn.XLOOKUP(R$4,'Applications Received'!$B$4:$U$4,'Applications Received'!$B$6:$U$56))</f>
        <v>0.74792733704263237</v>
      </c>
      <c r="S22" s="79" cm="1">
        <f t="array" ref="S22">_xlfn.XLOOKUP('% Approved '!$A22,'Applications Denied'!$A$6:$A$56,_xlfn.XLOOKUP('% Approved '!S$4,'Applications Denied'!$B$4:$U$4,'Applications Denied'!$B$6:$U$56))/_xlfn.XLOOKUP($A22,'Applications Received'!$A$6:$A$56,_xlfn.XLOOKUP(S$4,'Applications Received'!$B$4:$U$4,'Applications Received'!$B$6:$U$56))</f>
        <v>0.76239829523440517</v>
      </c>
      <c r="T22" s="79" cm="1">
        <f t="array" ref="T22">_xlfn.XLOOKUP('% Approved '!$A22,'Applications Denied'!$A$6:$A$56,_xlfn.XLOOKUP('% Approved '!T$4,'Applications Denied'!$B$4:$U$4,'Applications Denied'!$B$6:$U$56))/_xlfn.XLOOKUP($A22,'Applications Received'!$A$6:$A$56,_xlfn.XLOOKUP(T$4,'Applications Received'!$B$4:$U$4,'Applications Received'!$B$6:$U$56))</f>
        <v>0.79993813795236623</v>
      </c>
      <c r="U22" s="79" cm="1">
        <f t="array" ref="U22">_xlfn.XLOOKUP('% Approved '!$A22,'Applications Denied'!$A$6:$A$56,_xlfn.XLOOKUP('% Approved '!U$4,'Applications Denied'!$B$4:$U$4,'Applications Denied'!$B$6:$U$56))/_xlfn.XLOOKUP($A22,'Applications Received'!$A$6:$A$56,_xlfn.XLOOKUP(U$4,'Applications Received'!$B$4:$U$4,'Applications Received'!$B$6:$U$56))</f>
        <v>0.78442828996535097</v>
      </c>
      <c r="V22" s="79" cm="1">
        <f t="array" ref="V22">_xlfn.XLOOKUP('% Approved '!$A22,'Applications Denied'!$A$6:$A$56,_xlfn.XLOOKUP('% Approved '!V$4,'Applications Denied'!$B$4:$V$4,'Applications Denied'!$B$6:$V$56))/_xlfn.XLOOKUP($A22,'Applications Received'!$A$6:$A$56,_xlfn.XLOOKUP(V$4,'Applications Received'!$B$4:$V$4,'Applications Received'!$B$6:$V$56))</f>
        <v>0.8289081725165135</v>
      </c>
      <c r="W22" s="79">
        <f t="shared" si="0"/>
        <v>0.58514628852456996</v>
      </c>
      <c r="X22" s="81">
        <f t="shared" si="1"/>
        <v>0.41673236937672181</v>
      </c>
      <c r="Y22" s="81">
        <f t="shared" si="2"/>
        <v>0.25365642365113122</v>
      </c>
      <c r="Z22" s="99"/>
    </row>
    <row r="23" spans="1:26" s="30" customFormat="1">
      <c r="A23" s="32" t="s">
        <v>32</v>
      </c>
      <c r="B23" s="79" cm="1">
        <f t="array" ref="B23">_xlfn.XLOOKUP('% Approved '!$A23,'Applications Denied'!$A$6:$A$56,_xlfn.XLOOKUP('% Approved '!B$4,'Applications Denied'!$B$4:$U$4,'Applications Denied'!$B$6:$U$56))/_xlfn.XLOOKUP($A23,'Applications Received'!$A$6:$A$56,_xlfn.XLOOKUP(B$4,'Applications Received'!$B$4:$U$4,'Applications Received'!$B$6:$U$56))</f>
        <v>0.40355839161813467</v>
      </c>
      <c r="C23" s="79" cm="1">
        <f t="array" ref="C23">_xlfn.XLOOKUP('% Approved '!$A23,'Applications Denied'!$A$6:$A$56,_xlfn.XLOOKUP('% Approved '!C$4,'Applications Denied'!$B$4:$U$4,'Applications Denied'!$B$6:$U$56))/_xlfn.XLOOKUP($A23,'Applications Received'!$A$6:$A$56,_xlfn.XLOOKUP(C$4,'Applications Received'!$B$4:$U$4,'Applications Received'!$B$6:$U$56))</f>
        <v>0.39617532062497152</v>
      </c>
      <c r="D23" s="79" cm="1">
        <f t="array" ref="D23">_xlfn.XLOOKUP('% Approved '!$A23,'Applications Denied'!$A$6:$A$56,_xlfn.XLOOKUP('% Approved '!D$4,'Applications Denied'!$B$4:$U$4,'Applications Denied'!$B$6:$U$56))/_xlfn.XLOOKUP($A23,'Applications Received'!$A$6:$A$56,_xlfn.XLOOKUP(D$4,'Applications Received'!$B$4:$U$4,'Applications Received'!$B$6:$U$56))</f>
        <v>0.38878310809764854</v>
      </c>
      <c r="E23" s="79" cm="1">
        <f t="array" ref="E23">_xlfn.XLOOKUP('% Approved '!$A23,'Applications Denied'!$A$6:$A$56,_xlfn.XLOOKUP('% Approved '!E$4,'Applications Denied'!$B$4:$U$4,'Applications Denied'!$B$6:$U$56))/_xlfn.XLOOKUP($A23,'Applications Received'!$A$6:$A$56,_xlfn.XLOOKUP(E$4,'Applications Received'!$B$4:$U$4,'Applications Received'!$B$6:$U$56))</f>
        <v>0.38625035267563246</v>
      </c>
      <c r="F23" s="79" cm="1">
        <f t="array" ref="F23">_xlfn.XLOOKUP('% Approved '!$A23,'Applications Denied'!$A$6:$A$56,_xlfn.XLOOKUP('% Approved '!F$4,'Applications Denied'!$B$4:$U$4,'Applications Denied'!$B$6:$U$56))/_xlfn.XLOOKUP($A23,'Applications Received'!$A$6:$A$56,_xlfn.XLOOKUP(F$4,'Applications Received'!$B$4:$U$4,'Applications Received'!$B$6:$U$56))</f>
        <v>0.39047015249090727</v>
      </c>
      <c r="G23" s="79" cm="1">
        <f t="array" ref="G23">_xlfn.XLOOKUP('% Approved '!$A23,'Applications Denied'!$A$6:$A$56,_xlfn.XLOOKUP('% Approved '!G$4,'Applications Denied'!$B$4:$U$4,'Applications Denied'!$B$6:$U$56))/_xlfn.XLOOKUP($A23,'Applications Received'!$A$6:$A$56,_xlfn.XLOOKUP(G$4,'Applications Received'!$B$4:$U$4,'Applications Received'!$B$6:$U$56))</f>
        <v>0.37169403036339904</v>
      </c>
      <c r="H23" s="79" cm="1">
        <f t="array" ref="H23">_xlfn.XLOOKUP('% Approved '!$A23,'Applications Denied'!$A$6:$A$56,_xlfn.XLOOKUP('% Approved '!H$4,'Applications Denied'!$B$4:$U$4,'Applications Denied'!$B$6:$U$56))/_xlfn.XLOOKUP($A23,'Applications Received'!$A$6:$A$56,_xlfn.XLOOKUP(H$4,'Applications Received'!$B$4:$U$4,'Applications Received'!$B$6:$U$56))</f>
        <v>0.38350546213787701</v>
      </c>
      <c r="I23" s="79" cm="1">
        <f t="array" ref="I23">_xlfn.XLOOKUP('% Approved '!$A23,'Applications Denied'!$A$6:$A$56,_xlfn.XLOOKUP('% Approved '!I$4,'Applications Denied'!$B$4:$U$4,'Applications Denied'!$B$6:$U$56))/_xlfn.XLOOKUP($A23,'Applications Received'!$A$6:$A$56,_xlfn.XLOOKUP(I$4,'Applications Received'!$B$4:$U$4,'Applications Received'!$B$6:$U$56))</f>
        <v>0.3808992124414316</v>
      </c>
      <c r="J23" s="79" cm="1">
        <f t="array" ref="J23">_xlfn.XLOOKUP('% Approved '!$A23,'Applications Denied'!$A$6:$A$56,_xlfn.XLOOKUP('% Approved '!J$4,'Applications Denied'!$B$4:$U$4,'Applications Denied'!$B$6:$U$56))/_xlfn.XLOOKUP($A23,'Applications Received'!$A$6:$A$56,_xlfn.XLOOKUP(J$4,'Applications Received'!$B$4:$U$4,'Applications Received'!$B$6:$U$56))</f>
        <v>0.37231665469635306</v>
      </c>
      <c r="K23" s="79" cm="1">
        <f t="array" ref="K23">_xlfn.XLOOKUP('% Approved '!$A23,'Applications Denied'!$A$6:$A$56,_xlfn.XLOOKUP('% Approved '!K$4,'Applications Denied'!$B$4:$U$4,'Applications Denied'!$B$6:$U$56))/_xlfn.XLOOKUP($A23,'Applications Received'!$A$6:$A$56,_xlfn.XLOOKUP(K$4,'Applications Received'!$B$4:$U$4,'Applications Received'!$B$6:$U$56))</f>
        <v>0.3770164838387986</v>
      </c>
      <c r="L23" s="79" cm="1">
        <f t="array" ref="L23">_xlfn.XLOOKUP('% Approved '!$A23,'Applications Denied'!$A$6:$A$56,_xlfn.XLOOKUP('% Approved '!L$4,'Applications Denied'!$B$4:$U$4,'Applications Denied'!$B$6:$U$56))/_xlfn.XLOOKUP($A23,'Applications Received'!$A$6:$A$56,_xlfn.XLOOKUP(L$4,'Applications Received'!$B$4:$U$4,'Applications Received'!$B$6:$U$56))</f>
        <v>0.38335138365014754</v>
      </c>
      <c r="M23" s="79" cm="1">
        <f t="array" ref="M23">_xlfn.XLOOKUP('% Approved '!$A23,'Applications Denied'!$A$6:$A$56,_xlfn.XLOOKUP('% Approved '!M$4,'Applications Denied'!$B$4:$U$4,'Applications Denied'!$B$6:$U$56))/_xlfn.XLOOKUP($A23,'Applications Received'!$A$6:$A$56,_xlfn.XLOOKUP(M$4,'Applications Received'!$B$4:$U$4,'Applications Received'!$B$6:$U$56))</f>
        <v>0.39611535138248849</v>
      </c>
      <c r="N23" s="79" cm="1">
        <f t="array" ref="N23">_xlfn.XLOOKUP('% Approved '!$A23,'Applications Denied'!$A$6:$A$56,_xlfn.XLOOKUP('% Approved '!N$4,'Applications Denied'!$B$4:$U$4,'Applications Denied'!$B$6:$U$56))/_xlfn.XLOOKUP($A23,'Applications Received'!$A$6:$A$56,_xlfn.XLOOKUP(N$4,'Applications Received'!$B$4:$U$4,'Applications Received'!$B$6:$U$56))</f>
        <v>0.39688789611176312</v>
      </c>
      <c r="O23" s="79" cm="1">
        <f t="array" ref="O23">_xlfn.XLOOKUP('% Approved '!$A23,'Applications Denied'!$A$6:$A$56,_xlfn.XLOOKUP('% Approved '!O$4,'Applications Denied'!$B$4:$U$4,'Applications Denied'!$B$6:$U$56))/_xlfn.XLOOKUP($A23,'Applications Received'!$A$6:$A$56,_xlfn.XLOOKUP(O$4,'Applications Received'!$B$4:$U$4,'Applications Received'!$B$6:$U$56))</f>
        <v>0.42739647786768209</v>
      </c>
      <c r="P23" s="79" cm="1">
        <f t="array" ref="P23">_xlfn.XLOOKUP('% Approved '!$A23,'Applications Denied'!$A$6:$A$56,_xlfn.XLOOKUP('% Approved '!P$4,'Applications Denied'!$B$4:$U$4,'Applications Denied'!$B$6:$U$56))/_xlfn.XLOOKUP($A23,'Applications Received'!$A$6:$A$56,_xlfn.XLOOKUP(P$4,'Applications Received'!$B$4:$U$4,'Applications Received'!$B$6:$U$56))</f>
        <v>0.45966557911908645</v>
      </c>
      <c r="Q23" s="79" cm="1">
        <f t="array" ref="Q23">_xlfn.XLOOKUP('% Approved '!$A23,'Applications Denied'!$A$6:$A$56,_xlfn.XLOOKUP('% Approved '!Q$4,'Applications Denied'!$B$4:$U$4,'Applications Denied'!$B$6:$U$56))/_xlfn.XLOOKUP($A23,'Applications Received'!$A$6:$A$56,_xlfn.XLOOKUP(Q$4,'Applications Received'!$B$4:$U$4,'Applications Received'!$B$6:$U$56))</f>
        <v>0.48441447130999643</v>
      </c>
      <c r="R23" s="79" cm="1">
        <f t="array" ref="R23">_xlfn.XLOOKUP('% Approved '!$A23,'Applications Denied'!$A$6:$A$56,_xlfn.XLOOKUP('% Approved '!R$4,'Applications Denied'!$B$4:$U$4,'Applications Denied'!$B$6:$U$56))/_xlfn.XLOOKUP($A23,'Applications Received'!$A$6:$A$56,_xlfn.XLOOKUP(R$4,'Applications Received'!$B$4:$U$4,'Applications Received'!$B$6:$U$56))</f>
        <v>0.48574580759046782</v>
      </c>
      <c r="S23" s="79" cm="1">
        <f t="array" ref="S23">_xlfn.XLOOKUP('% Approved '!$A23,'Applications Denied'!$A$6:$A$56,_xlfn.XLOOKUP('% Approved '!S$4,'Applications Denied'!$B$4:$U$4,'Applications Denied'!$B$6:$U$56))/_xlfn.XLOOKUP($A23,'Applications Received'!$A$6:$A$56,_xlfn.XLOOKUP(S$4,'Applications Received'!$B$4:$U$4,'Applications Received'!$B$6:$U$56))</f>
        <v>0.18846622032866708</v>
      </c>
      <c r="T23" s="79" cm="1">
        <f t="array" ref="T23">_xlfn.XLOOKUP('% Approved '!$A23,'Applications Denied'!$A$6:$A$56,_xlfn.XLOOKUP('% Approved '!T$4,'Applications Denied'!$B$4:$U$4,'Applications Denied'!$B$6:$U$56))/_xlfn.XLOOKUP($A23,'Applications Received'!$A$6:$A$56,_xlfn.XLOOKUP(T$4,'Applications Received'!$B$4:$U$4,'Applications Received'!$B$6:$U$56))</f>
        <v>0.67536648462201787</v>
      </c>
      <c r="U23" s="79" cm="1">
        <f t="array" ref="U23">_xlfn.XLOOKUP('% Approved '!$A23,'Applications Denied'!$A$6:$A$56,_xlfn.XLOOKUP('% Approved '!U$4,'Applications Denied'!$B$4:$U$4,'Applications Denied'!$B$6:$U$56))/_xlfn.XLOOKUP($A23,'Applications Received'!$A$6:$A$56,_xlfn.XLOOKUP(U$4,'Applications Received'!$B$4:$U$4,'Applications Received'!$B$6:$U$56))</f>
        <v>0.71944427060516936</v>
      </c>
      <c r="V23" s="79" cm="1">
        <f t="array" ref="V23">_xlfn.XLOOKUP('% Approved '!$A23,'Applications Denied'!$A$6:$A$56,_xlfn.XLOOKUP('% Approved '!V$4,'Applications Denied'!$B$4:$V$4,'Applications Denied'!$B$6:$V$56))/_xlfn.XLOOKUP($A23,'Applications Received'!$A$6:$A$56,_xlfn.XLOOKUP(V$4,'Applications Received'!$B$4:$V$4,'Applications Received'!$B$6:$V$56))</f>
        <v>0.83920500278620513</v>
      </c>
      <c r="W23" s="79">
        <f t="shared" si="0"/>
        <v>0.78275135779096938</v>
      </c>
      <c r="X23" s="81">
        <f t="shared" si="1"/>
        <v>0.87596877133008444</v>
      </c>
      <c r="Y23" s="81">
        <f t="shared" si="2"/>
        <v>0.87672276999460486</v>
      </c>
      <c r="Z23" s="99"/>
    </row>
    <row r="24" spans="1:26" s="30" customFormat="1">
      <c r="A24" s="32" t="s">
        <v>33</v>
      </c>
      <c r="B24" s="79" cm="1">
        <f t="array" ref="B24">_xlfn.XLOOKUP('% Approved '!$A24,'Applications Denied'!$A$6:$A$56,_xlfn.XLOOKUP('% Approved '!B$4,'Applications Denied'!$B$4:$U$4,'Applications Denied'!$B$6:$U$56))/_xlfn.XLOOKUP($A24,'Applications Received'!$A$6:$A$56,_xlfn.XLOOKUP(B$4,'Applications Received'!$B$4:$U$4,'Applications Received'!$B$6:$U$56))</f>
        <v>5.3529549718574106E-2</v>
      </c>
      <c r="C24" s="79" cm="1">
        <f t="array" ref="C24">_xlfn.XLOOKUP('% Approved '!$A24,'Applications Denied'!$A$6:$A$56,_xlfn.XLOOKUP('% Approved '!C$4,'Applications Denied'!$B$4:$U$4,'Applications Denied'!$B$6:$U$56))/_xlfn.XLOOKUP($A24,'Applications Received'!$A$6:$A$56,_xlfn.XLOOKUP(C$4,'Applications Received'!$B$4:$U$4,'Applications Received'!$B$6:$U$56))</f>
        <v>5.2040651718019033E-2</v>
      </c>
      <c r="D24" s="79" cm="1">
        <f t="array" ref="D24">_xlfn.XLOOKUP('% Approved '!$A24,'Applications Denied'!$A$6:$A$56,_xlfn.XLOOKUP('% Approved '!D$4,'Applications Denied'!$B$4:$U$4,'Applications Denied'!$B$6:$U$56))/_xlfn.XLOOKUP($A24,'Applications Received'!$A$6:$A$56,_xlfn.XLOOKUP(D$4,'Applications Received'!$B$4:$U$4,'Applications Received'!$B$6:$U$56))</f>
        <v>4.7375836562169774E-2</v>
      </c>
      <c r="E24" s="79" cm="1">
        <f t="array" ref="E24">_xlfn.XLOOKUP('% Approved '!$A24,'Applications Denied'!$A$6:$A$56,_xlfn.XLOOKUP('% Approved '!E$4,'Applications Denied'!$B$4:$U$4,'Applications Denied'!$B$6:$U$56))/_xlfn.XLOOKUP($A24,'Applications Received'!$A$6:$A$56,_xlfn.XLOOKUP(E$4,'Applications Received'!$B$4:$U$4,'Applications Received'!$B$6:$U$56))</f>
        <v>5.2713407862589774E-2</v>
      </c>
      <c r="F24" s="79" cm="1">
        <f t="array" ref="F24">_xlfn.XLOOKUP('% Approved '!$A24,'Applications Denied'!$A$6:$A$56,_xlfn.XLOOKUP('% Approved '!F$4,'Applications Denied'!$B$4:$U$4,'Applications Denied'!$B$6:$U$56))/_xlfn.XLOOKUP($A24,'Applications Received'!$A$6:$A$56,_xlfn.XLOOKUP(F$4,'Applications Received'!$B$4:$U$4,'Applications Received'!$B$6:$U$56))</f>
        <v>6.2330360604885622E-2</v>
      </c>
      <c r="G24" s="79" cm="1">
        <f t="array" ref="G24">_xlfn.XLOOKUP('% Approved '!$A24,'Applications Denied'!$A$6:$A$56,_xlfn.XLOOKUP('% Approved '!G$4,'Applications Denied'!$B$4:$U$4,'Applications Denied'!$B$6:$U$56))/_xlfn.XLOOKUP($A24,'Applications Received'!$A$6:$A$56,_xlfn.XLOOKUP(G$4,'Applications Received'!$B$4:$U$4,'Applications Received'!$B$6:$U$56))</f>
        <v>4.8107653490328008E-2</v>
      </c>
      <c r="H24" s="79" cm="1">
        <f t="array" ref="H24">_xlfn.XLOOKUP('% Approved '!$A24,'Applications Denied'!$A$6:$A$56,_xlfn.XLOOKUP('% Approved '!H$4,'Applications Denied'!$B$4:$U$4,'Applications Denied'!$B$6:$U$56))/_xlfn.XLOOKUP($A24,'Applications Received'!$A$6:$A$56,_xlfn.XLOOKUP(H$4,'Applications Received'!$B$4:$U$4,'Applications Received'!$B$6:$U$56))</f>
        <v>4.3575343392651733E-2</v>
      </c>
      <c r="I24" s="79" cm="1">
        <f t="array" ref="I24">_xlfn.XLOOKUP('% Approved '!$A24,'Applications Denied'!$A$6:$A$56,_xlfn.XLOOKUP('% Approved '!I$4,'Applications Denied'!$B$4:$U$4,'Applications Denied'!$B$6:$U$56))/_xlfn.XLOOKUP($A24,'Applications Received'!$A$6:$A$56,_xlfn.XLOOKUP(I$4,'Applications Received'!$B$4:$U$4,'Applications Received'!$B$6:$U$56))</f>
        <v>3.9823681410548713E-2</v>
      </c>
      <c r="J24" s="79" cm="1">
        <f t="array" ref="J24">_xlfn.XLOOKUP('% Approved '!$A24,'Applications Denied'!$A$6:$A$56,_xlfn.XLOOKUP('% Approved '!J$4,'Applications Denied'!$B$4:$U$4,'Applications Denied'!$B$6:$U$56))/_xlfn.XLOOKUP($A24,'Applications Received'!$A$6:$A$56,_xlfn.XLOOKUP(J$4,'Applications Received'!$B$4:$U$4,'Applications Received'!$B$6:$U$56))</f>
        <v>3.9659347081906993E-2</v>
      </c>
      <c r="K24" s="79" cm="1">
        <f t="array" ref="K24">_xlfn.XLOOKUP('% Approved '!$A24,'Applications Denied'!$A$6:$A$56,_xlfn.XLOOKUP('% Approved '!K$4,'Applications Denied'!$B$4:$U$4,'Applications Denied'!$B$6:$U$56))/_xlfn.XLOOKUP($A24,'Applications Received'!$A$6:$A$56,_xlfn.XLOOKUP(K$4,'Applications Received'!$B$4:$U$4,'Applications Received'!$B$6:$U$56))</f>
        <v>3.6580895828751563E-2</v>
      </c>
      <c r="L24" s="79" cm="1">
        <f t="array" ref="L24">_xlfn.XLOOKUP('% Approved '!$A24,'Applications Denied'!$A$6:$A$56,_xlfn.XLOOKUP('% Approved '!L$4,'Applications Denied'!$B$4:$U$4,'Applications Denied'!$B$6:$U$56))/_xlfn.XLOOKUP($A24,'Applications Received'!$A$6:$A$56,_xlfn.XLOOKUP(L$4,'Applications Received'!$B$4:$U$4,'Applications Received'!$B$6:$U$56))</f>
        <v>4.3323611012307035E-2</v>
      </c>
      <c r="M24" s="79" cm="1">
        <f t="array" ref="M24">_xlfn.XLOOKUP('% Approved '!$A24,'Applications Denied'!$A$6:$A$56,_xlfn.XLOOKUP('% Approved '!M$4,'Applications Denied'!$B$4:$U$4,'Applications Denied'!$B$6:$U$56))/_xlfn.XLOOKUP($A24,'Applications Received'!$A$6:$A$56,_xlfn.XLOOKUP(M$4,'Applications Received'!$B$4:$U$4,'Applications Received'!$B$6:$U$56))</f>
        <v>4.4453912796477771E-2</v>
      </c>
      <c r="N24" s="79" cm="1">
        <f t="array" ref="N24">_xlfn.XLOOKUP('% Approved '!$A24,'Applications Denied'!$A$6:$A$56,_xlfn.XLOOKUP('% Approved '!N$4,'Applications Denied'!$B$4:$U$4,'Applications Denied'!$B$6:$U$56))/_xlfn.XLOOKUP($A24,'Applications Received'!$A$6:$A$56,_xlfn.XLOOKUP(N$4,'Applications Received'!$B$4:$U$4,'Applications Received'!$B$6:$U$56))</f>
        <v>4.746557280984471E-2</v>
      </c>
      <c r="O24" s="79" cm="1">
        <f t="array" ref="O24">_xlfn.XLOOKUP('% Approved '!$A24,'Applications Denied'!$A$6:$A$56,_xlfn.XLOOKUP('% Approved '!O$4,'Applications Denied'!$B$4:$U$4,'Applications Denied'!$B$6:$U$56))/_xlfn.XLOOKUP($A24,'Applications Received'!$A$6:$A$56,_xlfn.XLOOKUP(O$4,'Applications Received'!$B$4:$U$4,'Applications Received'!$B$6:$U$56))</f>
        <v>6.2441534144059875E-2</v>
      </c>
      <c r="P24" s="79" cm="1">
        <f t="array" ref="P24">_xlfn.XLOOKUP('% Approved '!$A24,'Applications Denied'!$A$6:$A$56,_xlfn.XLOOKUP('% Approved '!P$4,'Applications Denied'!$B$4:$U$4,'Applications Denied'!$B$6:$U$56))/_xlfn.XLOOKUP($A24,'Applications Received'!$A$6:$A$56,_xlfn.XLOOKUP(P$4,'Applications Received'!$B$4:$U$4,'Applications Received'!$B$6:$U$56))</f>
        <v>5.6625285026602482E-2</v>
      </c>
      <c r="Q24" s="79" cm="1">
        <f t="array" ref="Q24">_xlfn.XLOOKUP('% Approved '!$A24,'Applications Denied'!$A$6:$A$56,_xlfn.XLOOKUP('% Approved '!Q$4,'Applications Denied'!$B$4:$U$4,'Applications Denied'!$B$6:$U$56))/_xlfn.XLOOKUP($A24,'Applications Received'!$A$6:$A$56,_xlfn.XLOOKUP(Q$4,'Applications Received'!$B$4:$U$4,'Applications Received'!$B$6:$U$56))</f>
        <v>4.279121801146693E-2</v>
      </c>
      <c r="R24" s="79" cm="1">
        <f t="array" ref="R24">_xlfn.XLOOKUP('% Approved '!$A24,'Applications Denied'!$A$6:$A$56,_xlfn.XLOOKUP('% Approved '!R$4,'Applications Denied'!$B$4:$U$4,'Applications Denied'!$B$6:$U$56))/_xlfn.XLOOKUP($A24,'Applications Received'!$A$6:$A$56,_xlfn.XLOOKUP(R$4,'Applications Received'!$B$4:$U$4,'Applications Received'!$B$6:$U$56))</f>
        <v>5.0450192939831356E-2</v>
      </c>
      <c r="S24" s="79" cm="1">
        <f t="array" ref="S24">_xlfn.XLOOKUP('% Approved '!$A24,'Applications Denied'!$A$6:$A$56,_xlfn.XLOOKUP('% Approved '!S$4,'Applications Denied'!$B$4:$U$4,'Applications Denied'!$B$6:$U$56))/_xlfn.XLOOKUP($A24,'Applications Received'!$A$6:$A$56,_xlfn.XLOOKUP(S$4,'Applications Received'!$B$4:$U$4,'Applications Received'!$B$6:$U$56))</f>
        <v>5.1473426843392102E-2</v>
      </c>
      <c r="T24" s="79" cm="1">
        <f t="array" ref="T24">_xlfn.XLOOKUP('% Approved '!$A24,'Applications Denied'!$A$6:$A$56,_xlfn.XLOOKUP('% Approved '!T$4,'Applications Denied'!$B$4:$U$4,'Applications Denied'!$B$6:$U$56))/_xlfn.XLOOKUP($A24,'Applications Received'!$A$6:$A$56,_xlfn.XLOOKUP(T$4,'Applications Received'!$B$4:$U$4,'Applications Received'!$B$6:$U$56))</f>
        <v>6.1861215707369563E-2</v>
      </c>
      <c r="U24" s="79" cm="1">
        <f t="array" ref="U24">_xlfn.XLOOKUP('% Approved '!$A24,'Applications Denied'!$A$6:$A$56,_xlfn.XLOOKUP('% Approved '!U$4,'Applications Denied'!$B$4:$U$4,'Applications Denied'!$B$6:$U$56))/_xlfn.XLOOKUP($A24,'Applications Received'!$A$6:$A$56,_xlfn.XLOOKUP(U$4,'Applications Received'!$B$4:$U$4,'Applications Received'!$B$6:$U$56))</f>
        <v>5.3499450348112862E-2</v>
      </c>
      <c r="V24" s="79" cm="1">
        <f t="array" ref="V24">_xlfn.XLOOKUP('% Approved '!$A24,'Applications Denied'!$A$6:$A$56,_xlfn.XLOOKUP('% Approved '!V$4,'Applications Denied'!$B$4:$V$4,'Applications Denied'!$B$6:$V$56))/_xlfn.XLOOKUP($A24,'Applications Received'!$A$6:$A$56,_xlfn.XLOOKUP(V$4,'Applications Received'!$B$4:$V$4,'Applications Received'!$B$6:$V$56))</f>
        <v>0.87787664927891984</v>
      </c>
      <c r="W24" s="79">
        <f t="shared" si="0"/>
        <v>-5.6229448257061668E-4</v>
      </c>
      <c r="X24" s="81">
        <f t="shared" si="1"/>
        <v>0.22774592654465844</v>
      </c>
      <c r="Y24" s="81">
        <f t="shared" si="2"/>
        <v>0.23487975951300905</v>
      </c>
      <c r="Z24" s="99"/>
    </row>
    <row r="25" spans="1:26" s="30" customFormat="1">
      <c r="A25" s="94" t="s">
        <v>34</v>
      </c>
      <c r="B25" s="79" cm="1">
        <f t="array" ref="B25">_xlfn.XLOOKUP('% Approved '!$A25,'Applications Denied'!$A$6:$A$56,_xlfn.XLOOKUP('% Approved '!B$4,'Applications Denied'!$B$4:$U$4,'Applications Denied'!$B$6:$U$56))/_xlfn.XLOOKUP($A25,'Applications Received'!$A$6:$A$56,_xlfn.XLOOKUP(B$4,'Applications Received'!$B$4:$U$4,'Applications Received'!$B$6:$U$56))</f>
        <v>0.33654159869494288</v>
      </c>
      <c r="C25" s="79" cm="1">
        <f t="array" ref="C25">_xlfn.XLOOKUP('% Approved '!$A25,'Applications Denied'!$A$6:$A$56,_xlfn.XLOOKUP('% Approved '!C$4,'Applications Denied'!$B$4:$U$4,'Applications Denied'!$B$6:$U$56))/_xlfn.XLOOKUP($A25,'Applications Received'!$A$6:$A$56,_xlfn.XLOOKUP(C$4,'Applications Received'!$B$4:$U$4,'Applications Received'!$B$6:$U$56))</f>
        <v>0.34827113726122344</v>
      </c>
      <c r="D25" s="79" cm="1">
        <f t="array" ref="D25">_xlfn.XLOOKUP('% Approved '!$A25,'Applications Denied'!$A$6:$A$56,_xlfn.XLOOKUP('% Approved '!D$4,'Applications Denied'!$B$4:$U$4,'Applications Denied'!$B$6:$U$56))/_xlfn.XLOOKUP($A25,'Applications Received'!$A$6:$A$56,_xlfn.XLOOKUP(D$4,'Applications Received'!$B$4:$U$4,'Applications Received'!$B$6:$U$56))</f>
        <v>0.34033333333333332</v>
      </c>
      <c r="E25" s="79" cm="1">
        <f t="array" ref="E25">_xlfn.XLOOKUP('% Approved '!$A25,'Applications Denied'!$A$6:$A$56,_xlfn.XLOOKUP('% Approved '!E$4,'Applications Denied'!$B$4:$U$4,'Applications Denied'!$B$6:$U$56))/_xlfn.XLOOKUP($A25,'Applications Received'!$A$6:$A$56,_xlfn.XLOOKUP(E$4,'Applications Received'!$B$4:$U$4,'Applications Received'!$B$6:$U$56))</f>
        <v>0.80045784051888602</v>
      </c>
      <c r="F25" s="79" cm="1">
        <f t="array" ref="F25">_xlfn.XLOOKUP('% Approved '!$A25,'Applications Denied'!$A$6:$A$56,_xlfn.XLOOKUP('% Approved '!F$4,'Applications Denied'!$B$4:$U$4,'Applications Denied'!$B$6:$U$56))/_xlfn.XLOOKUP($A25,'Applications Received'!$A$6:$A$56,_xlfn.XLOOKUP(F$4,'Applications Received'!$B$4:$U$4,'Applications Received'!$B$6:$U$56))</f>
        <v>0.82682712063398878</v>
      </c>
      <c r="G25" s="79" cm="1">
        <f t="array" ref="G25">_xlfn.XLOOKUP('% Approved '!$A25,'Applications Denied'!$A$6:$A$56,_xlfn.XLOOKUP('% Approved '!G$4,'Applications Denied'!$B$4:$U$4,'Applications Denied'!$B$6:$U$56))/_xlfn.XLOOKUP($A25,'Applications Received'!$A$6:$A$56,_xlfn.XLOOKUP(G$4,'Applications Received'!$B$4:$U$4,'Applications Received'!$B$6:$U$56))</f>
        <v>0.88833235120801424</v>
      </c>
      <c r="H25" s="79" cm="1">
        <f t="array" ref="H25">_xlfn.XLOOKUP('% Approved '!$A25,'Applications Denied'!$A$6:$A$56,_xlfn.XLOOKUP('% Approved '!H$4,'Applications Denied'!$B$4:$U$4,'Applications Denied'!$B$6:$U$56))/_xlfn.XLOOKUP($A25,'Applications Received'!$A$6:$A$56,_xlfn.XLOOKUP(H$4,'Applications Received'!$B$4:$U$4,'Applications Received'!$B$6:$U$56))</f>
        <v>7.1070859484244409E-2</v>
      </c>
      <c r="I25" s="79" cm="1">
        <f t="array" ref="I25">_xlfn.XLOOKUP('% Approved '!$A25,'Applications Denied'!$A$6:$A$56,_xlfn.XLOOKUP('% Approved '!I$4,'Applications Denied'!$B$4:$U$4,'Applications Denied'!$B$6:$U$56))/_xlfn.XLOOKUP($A25,'Applications Received'!$A$6:$A$56,_xlfn.XLOOKUP(I$4,'Applications Received'!$B$4:$U$4,'Applications Received'!$B$6:$U$56))</f>
        <v>4.1960083817113809E-2</v>
      </c>
      <c r="J25" s="79" cm="1">
        <f t="array" ref="J25">_xlfn.XLOOKUP('% Approved '!$A25,'Applications Denied'!$A$6:$A$56,_xlfn.XLOOKUP('% Approved '!J$4,'Applications Denied'!$B$4:$U$4,'Applications Denied'!$B$6:$U$56))/_xlfn.XLOOKUP($A25,'Applications Received'!$A$6:$A$56,_xlfn.XLOOKUP(J$4,'Applications Received'!$B$4:$U$4,'Applications Received'!$B$6:$U$56))</f>
        <v>5.118429043795128E-2</v>
      </c>
      <c r="K25" s="79" cm="1">
        <f t="array" ref="K25">_xlfn.XLOOKUP('% Approved '!$A25,'Applications Denied'!$A$6:$A$56,_xlfn.XLOOKUP('% Approved '!K$4,'Applications Denied'!$B$4:$U$4,'Applications Denied'!$B$6:$U$56))/_xlfn.XLOOKUP($A25,'Applications Received'!$A$6:$A$56,_xlfn.XLOOKUP(K$4,'Applications Received'!$B$4:$U$4,'Applications Received'!$B$6:$U$56))</f>
        <v>6.1624074663490659E-2</v>
      </c>
      <c r="L25" s="79" cm="1">
        <f t="array" ref="L25">_xlfn.XLOOKUP('% Approved '!$A25,'Applications Denied'!$A$6:$A$56,_xlfn.XLOOKUP('% Approved '!L$4,'Applications Denied'!$B$4:$U$4,'Applications Denied'!$B$6:$U$56))/_xlfn.XLOOKUP($A25,'Applications Received'!$A$6:$A$56,_xlfn.XLOOKUP(L$4,'Applications Received'!$B$4:$U$4,'Applications Received'!$B$6:$U$56))</f>
        <v>0.37492083597213421</v>
      </c>
      <c r="M25" s="79" cm="1">
        <f t="array" ref="M25">_xlfn.XLOOKUP('% Approved '!$A25,'Applications Denied'!$A$6:$A$56,_xlfn.XLOOKUP('% Approved '!M$4,'Applications Denied'!$B$4:$U$4,'Applications Denied'!$B$6:$U$56))/_xlfn.XLOOKUP($A25,'Applications Received'!$A$6:$A$56,_xlfn.XLOOKUP(M$4,'Applications Received'!$B$4:$U$4,'Applications Received'!$B$6:$U$56))</f>
        <v>0.44777947932618678</v>
      </c>
      <c r="N25" s="79" cm="1">
        <f t="array" ref="N25">_xlfn.XLOOKUP('% Approved '!$A25,'Applications Denied'!$A$6:$A$56,_xlfn.XLOOKUP('% Approved '!N$4,'Applications Denied'!$B$4:$U$4,'Applications Denied'!$B$6:$U$56))/_xlfn.XLOOKUP($A25,'Applications Received'!$A$6:$A$56,_xlfn.XLOOKUP(N$4,'Applications Received'!$B$4:$U$4,'Applications Received'!$B$6:$U$56))</f>
        <v>0.50968321149159934</v>
      </c>
      <c r="O25" s="79" cm="1">
        <f t="array" ref="O25">_xlfn.XLOOKUP('% Approved '!$A25,'Applications Denied'!$A$6:$A$56,_xlfn.XLOOKUP('% Approved '!O$4,'Applications Denied'!$B$4:$U$4,'Applications Denied'!$B$6:$U$56))/_xlfn.XLOOKUP($A25,'Applications Received'!$A$6:$A$56,_xlfn.XLOOKUP(O$4,'Applications Received'!$B$4:$U$4,'Applications Received'!$B$6:$U$56))</f>
        <v>0.51426932453750174</v>
      </c>
      <c r="P25" s="79" cm="1">
        <f t="array" ref="P25">_xlfn.XLOOKUP('% Approved '!$A25,'Applications Denied'!$A$6:$A$56,_xlfn.XLOOKUP('% Approved '!P$4,'Applications Denied'!$B$4:$U$4,'Applications Denied'!$B$6:$U$56))/_xlfn.XLOOKUP($A25,'Applications Received'!$A$6:$A$56,_xlfn.XLOOKUP(P$4,'Applications Received'!$B$4:$U$4,'Applications Received'!$B$6:$U$56))</f>
        <v>0.57523006134969323</v>
      </c>
      <c r="Q25" s="79" cm="1">
        <f t="array" ref="Q25">_xlfn.XLOOKUP('% Approved '!$A25,'Applications Denied'!$A$6:$A$56,_xlfn.XLOOKUP('% Approved '!Q$4,'Applications Denied'!$B$4:$U$4,'Applications Denied'!$B$6:$U$56))/_xlfn.XLOOKUP($A25,'Applications Received'!$A$6:$A$56,_xlfn.XLOOKUP(Q$4,'Applications Received'!$B$4:$U$4,'Applications Received'!$B$6:$U$56))</f>
        <v>0.5495084269662921</v>
      </c>
      <c r="R25" s="79" cm="1">
        <f t="array" ref="R25">_xlfn.XLOOKUP('% Approved '!$A25,'Applications Denied'!$A$6:$A$56,_xlfn.XLOOKUP('% Approved '!R$4,'Applications Denied'!$B$4:$U$4,'Applications Denied'!$B$6:$U$56))/_xlfn.XLOOKUP($A25,'Applications Received'!$A$6:$A$56,_xlfn.XLOOKUP(R$4,'Applications Received'!$B$4:$U$4,'Applications Received'!$B$6:$U$56))</f>
        <v>0.58517644745896003</v>
      </c>
      <c r="S25" s="79" cm="1">
        <f t="array" ref="S25">_xlfn.XLOOKUP('% Approved '!$A25,'Applications Denied'!$A$6:$A$56,_xlfn.XLOOKUP('% Approved '!S$4,'Applications Denied'!$B$4:$U$4,'Applications Denied'!$B$6:$U$56))/_xlfn.XLOOKUP($A25,'Applications Received'!$A$6:$A$56,_xlfn.XLOOKUP(S$4,'Applications Received'!$B$4:$U$4,'Applications Received'!$B$6:$U$56))</f>
        <v>0.63554703270084778</v>
      </c>
      <c r="T25" s="79" cm="1">
        <f t="array" ref="T25">_xlfn.XLOOKUP('% Approved '!$A25,'Applications Denied'!$A$6:$A$56,_xlfn.XLOOKUP('% Approved '!T$4,'Applications Denied'!$B$4:$U$4,'Applications Denied'!$B$6:$U$56))/_xlfn.XLOOKUP($A25,'Applications Received'!$A$6:$A$56,_xlfn.XLOOKUP(T$4,'Applications Received'!$B$4:$U$4,'Applications Received'!$B$6:$U$56))</f>
        <v>0.64325992126821996</v>
      </c>
      <c r="U25" s="79" cm="1">
        <f t="array" ref="U25">_xlfn.XLOOKUP('% Approved '!$A25,'Applications Denied'!$A$6:$A$56,_xlfn.XLOOKUP('% Approved '!U$4,'Applications Denied'!$B$4:$U$4,'Applications Denied'!$B$6:$U$56))/_xlfn.XLOOKUP($A25,'Applications Received'!$A$6:$A$56,_xlfn.XLOOKUP(U$4,'Applications Received'!$B$4:$U$4,'Applications Received'!$B$6:$U$56))</f>
        <v>0.70055279677691373</v>
      </c>
      <c r="V25" s="79" cm="1">
        <f t="array" ref="V25">_xlfn.XLOOKUP('% Approved '!$A25,'Applications Denied'!$A$6:$A$56,_xlfn.XLOOKUP('% Approved '!V$4,'Applications Denied'!$B$4:$V$4,'Applications Denied'!$B$6:$V$56))/_xlfn.XLOOKUP($A25,'Applications Received'!$A$6:$A$56,_xlfn.XLOOKUP(V$4,'Applications Received'!$B$4:$V$4,'Applications Received'!$B$6:$V$56))</f>
        <v>0.73943139678615577</v>
      </c>
      <c r="W25" s="79">
        <f t="shared" si="0"/>
        <v>1.0816231915862731</v>
      </c>
      <c r="X25" s="81">
        <f t="shared" si="1"/>
        <v>8.8571032046153633</v>
      </c>
      <c r="Y25" s="81">
        <f t="shared" si="2"/>
        <v>0.86853524680869409</v>
      </c>
      <c r="Z25" s="99"/>
    </row>
    <row r="26" spans="1:26" s="30" customFormat="1">
      <c r="A26" s="32" t="s">
        <v>36</v>
      </c>
      <c r="B26" s="79" cm="1">
        <f t="array" ref="B26">_xlfn.XLOOKUP('% Approved '!$A26,'Applications Denied'!$A$6:$A$56,_xlfn.XLOOKUP('% Approved '!B$4,'Applications Denied'!$B$4:$U$4,'Applications Denied'!$B$6:$U$56))/_xlfn.XLOOKUP($A26,'Applications Received'!$A$6:$A$56,_xlfn.XLOOKUP(B$4,'Applications Received'!$B$4:$U$4,'Applications Received'!$B$6:$U$56))</f>
        <v>0.57433560649802595</v>
      </c>
      <c r="C26" s="79" cm="1">
        <f t="array" ref="C26">_xlfn.XLOOKUP('% Approved '!$A26,'Applications Denied'!$A$6:$A$56,_xlfn.XLOOKUP('% Approved '!C$4,'Applications Denied'!$B$4:$U$4,'Applications Denied'!$B$6:$U$56))/_xlfn.XLOOKUP($A26,'Applications Received'!$A$6:$A$56,_xlfn.XLOOKUP(C$4,'Applications Received'!$B$4:$U$4,'Applications Received'!$B$6:$U$56))</f>
        <v>0.56716234295468182</v>
      </c>
      <c r="D26" s="79" cm="1">
        <f t="array" ref="D26">_xlfn.XLOOKUP('% Approved '!$A26,'Applications Denied'!$A$6:$A$56,_xlfn.XLOOKUP('% Approved '!D$4,'Applications Denied'!$B$4:$U$4,'Applications Denied'!$B$6:$U$56))/_xlfn.XLOOKUP($A26,'Applications Received'!$A$6:$A$56,_xlfn.XLOOKUP(D$4,'Applications Received'!$B$4:$U$4,'Applications Received'!$B$6:$U$56))</f>
        <v>0.54085360142370975</v>
      </c>
      <c r="E26" s="79" cm="1">
        <f t="array" ref="E26">_xlfn.XLOOKUP('% Approved '!$A26,'Applications Denied'!$A$6:$A$56,_xlfn.XLOOKUP('% Approved '!E$4,'Applications Denied'!$B$4:$U$4,'Applications Denied'!$B$6:$U$56))/_xlfn.XLOOKUP($A26,'Applications Received'!$A$6:$A$56,_xlfn.XLOOKUP(E$4,'Applications Received'!$B$4:$U$4,'Applications Received'!$B$6:$U$56))</f>
        <v>0.57939544513457564</v>
      </c>
      <c r="F26" s="79" cm="1">
        <f t="array" ref="F26">_xlfn.XLOOKUP('% Approved '!$A26,'Applications Denied'!$A$6:$A$56,_xlfn.XLOOKUP('% Approved '!F$4,'Applications Denied'!$B$4:$U$4,'Applications Denied'!$B$6:$U$56))/_xlfn.XLOOKUP($A26,'Applications Received'!$A$6:$A$56,_xlfn.XLOOKUP(F$4,'Applications Received'!$B$4:$U$4,'Applications Received'!$B$6:$U$56))</f>
        <v>0.61452608438319101</v>
      </c>
      <c r="G26" s="79" cm="1">
        <f t="array" ref="G26">_xlfn.XLOOKUP('% Approved '!$A26,'Applications Denied'!$A$6:$A$56,_xlfn.XLOOKUP('% Approved '!G$4,'Applications Denied'!$B$4:$U$4,'Applications Denied'!$B$6:$U$56))/_xlfn.XLOOKUP($A26,'Applications Received'!$A$6:$A$56,_xlfn.XLOOKUP(G$4,'Applications Received'!$B$4:$U$4,'Applications Received'!$B$6:$U$56))</f>
        <v>0.61522452291086116</v>
      </c>
      <c r="H26" s="79" cm="1">
        <f t="array" ref="H26">_xlfn.XLOOKUP('% Approved '!$A26,'Applications Denied'!$A$6:$A$56,_xlfn.XLOOKUP('% Approved '!H$4,'Applications Denied'!$B$4:$U$4,'Applications Denied'!$B$6:$U$56))/_xlfn.XLOOKUP($A26,'Applications Received'!$A$6:$A$56,_xlfn.XLOOKUP(H$4,'Applications Received'!$B$4:$U$4,'Applications Received'!$B$6:$U$56))</f>
        <v>0.5948125619382838</v>
      </c>
      <c r="I26" s="79" cm="1">
        <f t="array" ref="I26">_xlfn.XLOOKUP('% Approved '!$A26,'Applications Denied'!$A$6:$A$56,_xlfn.XLOOKUP('% Approved '!I$4,'Applications Denied'!$B$4:$U$4,'Applications Denied'!$B$6:$U$56))/_xlfn.XLOOKUP($A26,'Applications Received'!$A$6:$A$56,_xlfn.XLOOKUP(I$4,'Applications Received'!$B$4:$U$4,'Applications Received'!$B$6:$U$56))</f>
        <v>0.6084166542307119</v>
      </c>
      <c r="J26" s="79" cm="1">
        <f t="array" ref="J26">_xlfn.XLOOKUP('% Approved '!$A26,'Applications Denied'!$A$6:$A$56,_xlfn.XLOOKUP('% Approved '!J$4,'Applications Denied'!$B$4:$U$4,'Applications Denied'!$B$6:$U$56))/_xlfn.XLOOKUP($A26,'Applications Received'!$A$6:$A$56,_xlfn.XLOOKUP(J$4,'Applications Received'!$B$4:$U$4,'Applications Received'!$B$6:$U$56))</f>
        <v>0.59593859375541458</v>
      </c>
      <c r="K26" s="79" cm="1">
        <f t="array" ref="K26">_xlfn.XLOOKUP('% Approved '!$A26,'Applications Denied'!$A$6:$A$56,_xlfn.XLOOKUP('% Approved '!K$4,'Applications Denied'!$B$4:$U$4,'Applications Denied'!$B$6:$U$56))/_xlfn.XLOOKUP($A26,'Applications Received'!$A$6:$A$56,_xlfn.XLOOKUP(K$4,'Applications Received'!$B$4:$U$4,'Applications Received'!$B$6:$U$56))</f>
        <v>0.6295503720826463</v>
      </c>
      <c r="L26" s="79" cm="1">
        <f t="array" ref="L26">_xlfn.XLOOKUP('% Approved '!$A26,'Applications Denied'!$A$6:$A$56,_xlfn.XLOOKUP('% Approved '!L$4,'Applications Denied'!$B$4:$U$4,'Applications Denied'!$B$6:$U$56))/_xlfn.XLOOKUP($A26,'Applications Received'!$A$6:$A$56,_xlfn.XLOOKUP(L$4,'Applications Received'!$B$4:$U$4,'Applications Received'!$B$6:$U$56))</f>
        <v>0.62809101169710646</v>
      </c>
      <c r="M26" s="79" cm="1">
        <f t="array" ref="M26">_xlfn.XLOOKUP('% Approved '!$A26,'Applications Denied'!$A$6:$A$56,_xlfn.XLOOKUP('% Approved '!M$4,'Applications Denied'!$B$4:$U$4,'Applications Denied'!$B$6:$U$56))/_xlfn.XLOOKUP($A26,'Applications Received'!$A$6:$A$56,_xlfn.XLOOKUP(M$4,'Applications Received'!$B$4:$U$4,'Applications Received'!$B$6:$U$56))</f>
        <v>0.63453088982565176</v>
      </c>
      <c r="N26" s="79" cm="1">
        <f t="array" ref="N26">_xlfn.XLOOKUP('% Approved '!$A26,'Applications Denied'!$A$6:$A$56,_xlfn.XLOOKUP('% Approved '!N$4,'Applications Denied'!$B$4:$U$4,'Applications Denied'!$B$6:$U$56))/_xlfn.XLOOKUP($A26,'Applications Received'!$A$6:$A$56,_xlfn.XLOOKUP(N$4,'Applications Received'!$B$4:$U$4,'Applications Received'!$B$6:$U$56))</f>
        <v>0.63155455831422846</v>
      </c>
      <c r="O26" s="79" cm="1">
        <f t="array" ref="O26">_xlfn.XLOOKUP('% Approved '!$A26,'Applications Denied'!$A$6:$A$56,_xlfn.XLOOKUP('% Approved '!O$4,'Applications Denied'!$B$4:$U$4,'Applications Denied'!$B$6:$U$56))/_xlfn.XLOOKUP($A26,'Applications Received'!$A$6:$A$56,_xlfn.XLOOKUP(O$4,'Applications Received'!$B$4:$U$4,'Applications Received'!$B$6:$U$56))</f>
        <v>0.65240237402185008</v>
      </c>
      <c r="P26" s="79" cm="1">
        <f t="array" ref="P26">_xlfn.XLOOKUP('% Approved '!$A26,'Applications Denied'!$A$6:$A$56,_xlfn.XLOOKUP('% Approved '!P$4,'Applications Denied'!$B$4:$U$4,'Applications Denied'!$B$6:$U$56))/_xlfn.XLOOKUP($A26,'Applications Received'!$A$6:$A$56,_xlfn.XLOOKUP(P$4,'Applications Received'!$B$4:$U$4,'Applications Received'!$B$6:$U$56))</f>
        <v>0.67287739201219754</v>
      </c>
      <c r="Q26" s="79" cm="1">
        <f t="array" ref="Q26">_xlfn.XLOOKUP('% Approved '!$A26,'Applications Denied'!$A$6:$A$56,_xlfn.XLOOKUP('% Approved '!Q$4,'Applications Denied'!$B$4:$U$4,'Applications Denied'!$B$6:$U$56))/_xlfn.XLOOKUP($A26,'Applications Received'!$A$6:$A$56,_xlfn.XLOOKUP(Q$4,'Applications Received'!$B$4:$U$4,'Applications Received'!$B$6:$U$56))</f>
        <v>0.67649628043282228</v>
      </c>
      <c r="R26" s="79" cm="1">
        <f t="array" ref="R26">_xlfn.XLOOKUP('% Approved '!$A26,'Applications Denied'!$A$6:$A$56,_xlfn.XLOOKUP('% Approved '!R$4,'Applications Denied'!$B$4:$U$4,'Applications Denied'!$B$6:$U$56))/_xlfn.XLOOKUP($A26,'Applications Received'!$A$6:$A$56,_xlfn.XLOOKUP(R$4,'Applications Received'!$B$4:$U$4,'Applications Received'!$B$6:$U$56))</f>
        <v>0.65262659001956946</v>
      </c>
      <c r="S26" s="79" cm="1">
        <f t="array" ref="S26">_xlfn.XLOOKUP('% Approved '!$A26,'Applications Denied'!$A$6:$A$56,_xlfn.XLOOKUP('% Approved '!S$4,'Applications Denied'!$B$4:$U$4,'Applications Denied'!$B$6:$U$56))/_xlfn.XLOOKUP($A26,'Applications Received'!$A$6:$A$56,_xlfn.XLOOKUP(S$4,'Applications Received'!$B$4:$U$4,'Applications Received'!$B$6:$U$56))</f>
        <v>0.66523774250996837</v>
      </c>
      <c r="T26" s="79" cm="1">
        <f t="array" ref="T26">_xlfn.XLOOKUP('% Approved '!$A26,'Applications Denied'!$A$6:$A$56,_xlfn.XLOOKUP('% Approved '!T$4,'Applications Denied'!$B$4:$U$4,'Applications Denied'!$B$6:$U$56))/_xlfn.XLOOKUP($A26,'Applications Received'!$A$6:$A$56,_xlfn.XLOOKUP(T$4,'Applications Received'!$B$4:$U$4,'Applications Received'!$B$6:$U$56))</f>
        <v>0.67519541516184267</v>
      </c>
      <c r="U26" s="79" cm="1">
        <f t="array" ref="U26">_xlfn.XLOOKUP('% Approved '!$A26,'Applications Denied'!$A$6:$A$56,_xlfn.XLOOKUP('% Approved '!U$4,'Applications Denied'!$B$4:$U$4,'Applications Denied'!$B$6:$U$56))/_xlfn.XLOOKUP($A26,'Applications Received'!$A$6:$A$56,_xlfn.XLOOKUP(U$4,'Applications Received'!$B$4:$U$4,'Applications Received'!$B$6:$U$56))</f>
        <v>0.69268187996280128</v>
      </c>
      <c r="V26" s="79" cm="1">
        <f t="array" ref="V26">_xlfn.XLOOKUP('% Approved '!$A26,'Applications Denied'!$A$6:$A$56,_xlfn.XLOOKUP('% Approved '!V$4,'Applications Denied'!$B$4:$V$4,'Applications Denied'!$B$6:$V$56))/_xlfn.XLOOKUP($A26,'Applications Received'!$A$6:$A$56,_xlfn.XLOOKUP(V$4,'Applications Received'!$B$4:$V$4,'Applications Received'!$B$6:$V$56))</f>
        <v>0.65479694386409037</v>
      </c>
      <c r="W26" s="79">
        <f t="shared" si="0"/>
        <v>0.20605769888860634</v>
      </c>
      <c r="X26" s="81">
        <f t="shared" si="1"/>
        <v>0.16453808188851288</v>
      </c>
      <c r="Y26" s="81">
        <f t="shared" si="2"/>
        <v>0.10283679763410374</v>
      </c>
      <c r="Z26" s="99"/>
    </row>
    <row r="27" spans="1:26" s="30" customFormat="1">
      <c r="A27" s="32" t="s">
        <v>37</v>
      </c>
      <c r="B27" s="79" cm="1">
        <f t="array" ref="B27">_xlfn.XLOOKUP('% Approved '!$A27,'Applications Denied'!$A$6:$A$56,_xlfn.XLOOKUP('% Approved '!B$4,'Applications Denied'!$B$4:$U$4,'Applications Denied'!$B$6:$U$56))/_xlfn.XLOOKUP($A27,'Applications Received'!$A$6:$A$56,_xlfn.XLOOKUP(B$4,'Applications Received'!$B$4:$U$4,'Applications Received'!$B$6:$U$56))</f>
        <v>0.35128381027048211</v>
      </c>
      <c r="C27" s="79" cm="1">
        <f t="array" ref="C27">_xlfn.XLOOKUP('% Approved '!$A27,'Applications Denied'!$A$6:$A$56,_xlfn.XLOOKUP('% Approved '!C$4,'Applications Denied'!$B$4:$U$4,'Applications Denied'!$B$6:$U$56))/_xlfn.XLOOKUP($A27,'Applications Received'!$A$6:$A$56,_xlfn.XLOOKUP(C$4,'Applications Received'!$B$4:$U$4,'Applications Received'!$B$6:$U$56))</f>
        <v>0.32219036580654348</v>
      </c>
      <c r="D27" s="79" cm="1">
        <f t="array" ref="D27">_xlfn.XLOOKUP('% Approved '!$A27,'Applications Denied'!$A$6:$A$56,_xlfn.XLOOKUP('% Approved '!D$4,'Applications Denied'!$B$4:$U$4,'Applications Denied'!$B$6:$U$56))/_xlfn.XLOOKUP($A27,'Applications Received'!$A$6:$A$56,_xlfn.XLOOKUP(D$4,'Applications Received'!$B$4:$U$4,'Applications Received'!$B$6:$U$56))</f>
        <v>0.23433750999733405</v>
      </c>
      <c r="E27" s="79" cm="1">
        <f t="array" ref="E27">_xlfn.XLOOKUP('% Approved '!$A27,'Applications Denied'!$A$6:$A$56,_xlfn.XLOOKUP('% Approved '!E$4,'Applications Denied'!$B$4:$U$4,'Applications Denied'!$B$6:$U$56))/_xlfn.XLOOKUP($A27,'Applications Received'!$A$6:$A$56,_xlfn.XLOOKUP(E$4,'Applications Received'!$B$4:$U$4,'Applications Received'!$B$6:$U$56))</f>
        <v>0.22497906346254842</v>
      </c>
      <c r="F27" s="79" cm="1">
        <f t="array" ref="F27">_xlfn.XLOOKUP('% Approved '!$A27,'Applications Denied'!$A$6:$A$56,_xlfn.XLOOKUP('% Approved '!F$4,'Applications Denied'!$B$4:$U$4,'Applications Denied'!$B$6:$U$56))/_xlfn.XLOOKUP($A27,'Applications Received'!$A$6:$A$56,_xlfn.XLOOKUP(F$4,'Applications Received'!$B$4:$U$4,'Applications Received'!$B$6:$U$56))</f>
        <v>0.22510045310763444</v>
      </c>
      <c r="G27" s="79" cm="1">
        <f t="array" ref="G27">_xlfn.XLOOKUP('% Approved '!$A27,'Applications Denied'!$A$6:$A$56,_xlfn.XLOOKUP('% Approved '!G$4,'Applications Denied'!$B$4:$U$4,'Applications Denied'!$B$6:$U$56))/_xlfn.XLOOKUP($A27,'Applications Received'!$A$6:$A$56,_xlfn.XLOOKUP(G$4,'Applications Received'!$B$4:$U$4,'Applications Received'!$B$6:$U$56))</f>
        <v>0.25956421475875119</v>
      </c>
      <c r="H27" s="79" cm="1">
        <f t="array" ref="H27">_xlfn.XLOOKUP('% Approved '!$A27,'Applications Denied'!$A$6:$A$56,_xlfn.XLOOKUP('% Approved '!H$4,'Applications Denied'!$B$4:$U$4,'Applications Denied'!$B$6:$U$56))/_xlfn.XLOOKUP($A27,'Applications Received'!$A$6:$A$56,_xlfn.XLOOKUP(H$4,'Applications Received'!$B$4:$U$4,'Applications Received'!$B$6:$U$56))</f>
        <v>0.31339542141872939</v>
      </c>
      <c r="I27" s="79" cm="1">
        <f t="array" ref="I27">_xlfn.XLOOKUP('% Approved '!$A27,'Applications Denied'!$A$6:$A$56,_xlfn.XLOOKUP('% Approved '!I$4,'Applications Denied'!$B$4:$U$4,'Applications Denied'!$B$6:$U$56))/_xlfn.XLOOKUP($A27,'Applications Received'!$A$6:$A$56,_xlfn.XLOOKUP(I$4,'Applications Received'!$B$4:$U$4,'Applications Received'!$B$6:$U$56))</f>
        <v>0.38009679629946885</v>
      </c>
      <c r="J27" s="79" cm="1">
        <f t="array" ref="J27">_xlfn.XLOOKUP('% Approved '!$A27,'Applications Denied'!$A$6:$A$56,_xlfn.XLOOKUP('% Approved '!J$4,'Applications Denied'!$B$4:$U$4,'Applications Denied'!$B$6:$U$56))/_xlfn.XLOOKUP($A27,'Applications Received'!$A$6:$A$56,_xlfn.XLOOKUP(J$4,'Applications Received'!$B$4:$U$4,'Applications Received'!$B$6:$U$56))</f>
        <v>0.38814387498116543</v>
      </c>
      <c r="K27" s="79" cm="1">
        <f t="array" ref="K27">_xlfn.XLOOKUP('% Approved '!$A27,'Applications Denied'!$A$6:$A$56,_xlfn.XLOOKUP('% Approved '!K$4,'Applications Denied'!$B$4:$U$4,'Applications Denied'!$B$6:$U$56))/_xlfn.XLOOKUP($A27,'Applications Received'!$A$6:$A$56,_xlfn.XLOOKUP(K$4,'Applications Received'!$B$4:$U$4,'Applications Received'!$B$6:$U$56))</f>
        <v>0.41633488539487595</v>
      </c>
      <c r="L27" s="79" cm="1">
        <f t="array" ref="L27">_xlfn.XLOOKUP('% Approved '!$A27,'Applications Denied'!$A$6:$A$56,_xlfn.XLOOKUP('% Approved '!L$4,'Applications Denied'!$B$4:$U$4,'Applications Denied'!$B$6:$U$56))/_xlfn.XLOOKUP($A27,'Applications Received'!$A$6:$A$56,_xlfn.XLOOKUP(L$4,'Applications Received'!$B$4:$U$4,'Applications Received'!$B$6:$U$56))</f>
        <v>0.40634805147560366</v>
      </c>
      <c r="M27" s="79" cm="1">
        <f t="array" ref="M27">_xlfn.XLOOKUP('% Approved '!$A27,'Applications Denied'!$A$6:$A$56,_xlfn.XLOOKUP('% Approved '!M$4,'Applications Denied'!$B$4:$U$4,'Applications Denied'!$B$6:$U$56))/_xlfn.XLOOKUP($A27,'Applications Received'!$A$6:$A$56,_xlfn.XLOOKUP(M$4,'Applications Received'!$B$4:$U$4,'Applications Received'!$B$6:$U$56))</f>
        <v>0.40770355478388015</v>
      </c>
      <c r="N27" s="79" cm="1">
        <f t="array" ref="N27">_xlfn.XLOOKUP('% Approved '!$A27,'Applications Denied'!$A$6:$A$56,_xlfn.XLOOKUP('% Approved '!N$4,'Applications Denied'!$B$4:$U$4,'Applications Denied'!$B$6:$U$56))/_xlfn.XLOOKUP($A27,'Applications Received'!$A$6:$A$56,_xlfn.XLOOKUP(N$4,'Applications Received'!$B$4:$U$4,'Applications Received'!$B$6:$U$56))</f>
        <v>0.3198656660155581</v>
      </c>
      <c r="O27" s="79" cm="1">
        <f t="array" ref="O27">_xlfn.XLOOKUP('% Approved '!$A27,'Applications Denied'!$A$6:$A$56,_xlfn.XLOOKUP('% Approved '!O$4,'Applications Denied'!$B$4:$U$4,'Applications Denied'!$B$6:$U$56))/_xlfn.XLOOKUP($A27,'Applications Received'!$A$6:$A$56,_xlfn.XLOOKUP(O$4,'Applications Received'!$B$4:$U$4,'Applications Received'!$B$6:$U$56))</f>
        <v>0.29018572496833367</v>
      </c>
      <c r="P27" s="79" cm="1">
        <f t="array" ref="P27">_xlfn.XLOOKUP('% Approved '!$A27,'Applications Denied'!$A$6:$A$56,_xlfn.XLOOKUP('% Approved '!P$4,'Applications Denied'!$B$4:$U$4,'Applications Denied'!$B$6:$U$56))/_xlfn.XLOOKUP($A27,'Applications Received'!$A$6:$A$56,_xlfn.XLOOKUP(P$4,'Applications Received'!$B$4:$U$4,'Applications Received'!$B$6:$U$56))</f>
        <v>0.29178194342499009</v>
      </c>
      <c r="Q27" s="79" cm="1">
        <f t="array" ref="Q27">_xlfn.XLOOKUP('% Approved '!$A27,'Applications Denied'!$A$6:$A$56,_xlfn.XLOOKUP('% Approved '!Q$4,'Applications Denied'!$B$4:$U$4,'Applications Denied'!$B$6:$U$56))/_xlfn.XLOOKUP($A27,'Applications Received'!$A$6:$A$56,_xlfn.XLOOKUP(Q$4,'Applications Received'!$B$4:$U$4,'Applications Received'!$B$6:$U$56))</f>
        <v>0.30298959685965465</v>
      </c>
      <c r="R27" s="79" cm="1">
        <f t="array" ref="R27">_xlfn.XLOOKUP('% Approved '!$A27,'Applications Denied'!$A$6:$A$56,_xlfn.XLOOKUP('% Approved '!R$4,'Applications Denied'!$B$4:$U$4,'Applications Denied'!$B$6:$U$56))/_xlfn.XLOOKUP($A27,'Applications Received'!$A$6:$A$56,_xlfn.XLOOKUP(R$4,'Applications Received'!$B$4:$U$4,'Applications Received'!$B$6:$U$56))</f>
        <v>0.32059144618546104</v>
      </c>
      <c r="S27" s="79" cm="1">
        <f t="array" ref="S27">_xlfn.XLOOKUP('% Approved '!$A27,'Applications Denied'!$A$6:$A$56,_xlfn.XLOOKUP('% Approved '!S$4,'Applications Denied'!$B$4:$U$4,'Applications Denied'!$B$6:$U$56))/_xlfn.XLOOKUP($A27,'Applications Received'!$A$6:$A$56,_xlfn.XLOOKUP(S$4,'Applications Received'!$B$4:$U$4,'Applications Received'!$B$6:$U$56))</f>
        <v>0.30265016479451129</v>
      </c>
      <c r="T27" s="79" cm="1">
        <f t="array" ref="T27">_xlfn.XLOOKUP('% Approved '!$A27,'Applications Denied'!$A$6:$A$56,_xlfn.XLOOKUP('% Approved '!T$4,'Applications Denied'!$B$4:$U$4,'Applications Denied'!$B$6:$U$56))/_xlfn.XLOOKUP($A27,'Applications Received'!$A$6:$A$56,_xlfn.XLOOKUP(T$4,'Applications Received'!$B$4:$U$4,'Applications Received'!$B$6:$U$56))</f>
        <v>0.28348039763207861</v>
      </c>
      <c r="U27" s="79" cm="1">
        <f t="array" ref="U27">_xlfn.XLOOKUP('% Approved '!$A27,'Applications Denied'!$A$6:$A$56,_xlfn.XLOOKUP('% Approved '!U$4,'Applications Denied'!$B$4:$U$4,'Applications Denied'!$B$6:$U$56))/_xlfn.XLOOKUP($A27,'Applications Received'!$A$6:$A$56,_xlfn.XLOOKUP(U$4,'Applications Received'!$B$4:$U$4,'Applications Received'!$B$6:$U$56))</f>
        <v>0.25912270562209777</v>
      </c>
      <c r="V27" s="79" cm="1">
        <f t="array" ref="V27">_xlfn.XLOOKUP('% Approved '!$A27,'Applications Denied'!$A$6:$A$56,_xlfn.XLOOKUP('% Approved '!V$4,'Applications Denied'!$B$4:$V$4,'Applications Denied'!$B$6:$V$56))/_xlfn.XLOOKUP($A27,'Applications Received'!$A$6:$A$56,_xlfn.XLOOKUP(V$4,'Applications Received'!$B$4:$V$4,'Applications Received'!$B$6:$V$56))</f>
        <v>0.58053669576462974</v>
      </c>
      <c r="W27" s="79">
        <f t="shared" si="0"/>
        <v>-0.26235511558993274</v>
      </c>
      <c r="X27" s="81">
        <f t="shared" si="1"/>
        <v>-0.17317647957631627</v>
      </c>
      <c r="Y27" s="81">
        <f t="shared" si="2"/>
        <v>-0.3623134042820555</v>
      </c>
      <c r="Z27" s="99"/>
    </row>
    <row r="28" spans="1:26" s="30" customFormat="1">
      <c r="A28" s="32" t="s">
        <v>39</v>
      </c>
      <c r="B28" s="79" cm="1">
        <f t="array" ref="B28">_xlfn.XLOOKUP('% Approved '!$A28,'Applications Denied'!$A$6:$A$56,_xlfn.XLOOKUP('% Approved '!B$4,'Applications Denied'!$B$4:$U$4,'Applications Denied'!$B$6:$U$56))/_xlfn.XLOOKUP($A28,'Applications Received'!$A$6:$A$56,_xlfn.XLOOKUP(B$4,'Applications Received'!$B$4:$U$4,'Applications Received'!$B$6:$U$56))</f>
        <v>0.54557596885246995</v>
      </c>
      <c r="C28" s="79" cm="1">
        <f t="array" ref="C28">_xlfn.XLOOKUP('% Approved '!$A28,'Applications Denied'!$A$6:$A$56,_xlfn.XLOOKUP('% Approved '!C$4,'Applications Denied'!$B$4:$U$4,'Applications Denied'!$B$6:$U$56))/_xlfn.XLOOKUP($A28,'Applications Received'!$A$6:$A$56,_xlfn.XLOOKUP(C$4,'Applications Received'!$B$4:$U$4,'Applications Received'!$B$6:$U$56))</f>
        <v>0.51862407982886805</v>
      </c>
      <c r="D28" s="79" cm="1">
        <f t="array" ref="D28">_xlfn.XLOOKUP('% Approved '!$A28,'Applications Denied'!$A$6:$A$56,_xlfn.XLOOKUP('% Approved '!D$4,'Applications Denied'!$B$4:$U$4,'Applications Denied'!$B$6:$U$56))/_xlfn.XLOOKUP($A28,'Applications Received'!$A$6:$A$56,_xlfn.XLOOKUP(D$4,'Applications Received'!$B$4:$U$4,'Applications Received'!$B$6:$U$56))</f>
        <v>0.53891584460653574</v>
      </c>
      <c r="E28" s="79" cm="1">
        <f t="array" ref="E28">_xlfn.XLOOKUP('% Approved '!$A28,'Applications Denied'!$A$6:$A$56,_xlfn.XLOOKUP('% Approved '!E$4,'Applications Denied'!$B$4:$U$4,'Applications Denied'!$B$6:$U$56))/_xlfn.XLOOKUP($A28,'Applications Received'!$A$6:$A$56,_xlfn.XLOOKUP(E$4,'Applications Received'!$B$4:$U$4,'Applications Received'!$B$6:$U$56))</f>
        <v>0.52749243198184925</v>
      </c>
      <c r="F28" s="79" cm="1">
        <f t="array" ref="F28">_xlfn.XLOOKUP('% Approved '!$A28,'Applications Denied'!$A$6:$A$56,_xlfn.XLOOKUP('% Approved '!F$4,'Applications Denied'!$B$4:$U$4,'Applications Denied'!$B$6:$U$56))/_xlfn.XLOOKUP($A28,'Applications Received'!$A$6:$A$56,_xlfn.XLOOKUP(F$4,'Applications Received'!$B$4:$U$4,'Applications Received'!$B$6:$U$56))</f>
        <v>0.53501611033990903</v>
      </c>
      <c r="G28" s="79" cm="1">
        <f t="array" ref="G28">_xlfn.XLOOKUP('% Approved '!$A28,'Applications Denied'!$A$6:$A$56,_xlfn.XLOOKUP('% Approved '!G$4,'Applications Denied'!$B$4:$U$4,'Applications Denied'!$B$6:$U$56))/_xlfn.XLOOKUP($A28,'Applications Received'!$A$6:$A$56,_xlfn.XLOOKUP(G$4,'Applications Received'!$B$4:$U$4,'Applications Received'!$B$6:$U$56))</f>
        <v>0.54266538830297217</v>
      </c>
      <c r="H28" s="79" cm="1">
        <f t="array" ref="H28">_xlfn.XLOOKUP('% Approved '!$A28,'Applications Denied'!$A$6:$A$56,_xlfn.XLOOKUP('% Approved '!H$4,'Applications Denied'!$B$4:$U$4,'Applications Denied'!$B$6:$U$56))/_xlfn.XLOOKUP($A28,'Applications Received'!$A$6:$A$56,_xlfn.XLOOKUP(H$4,'Applications Received'!$B$4:$U$4,'Applications Received'!$B$6:$U$56))</f>
        <v>0.43659102382268805</v>
      </c>
      <c r="I28" s="79" cm="1">
        <f t="array" ref="I28">_xlfn.XLOOKUP('% Approved '!$A28,'Applications Denied'!$A$6:$A$56,_xlfn.XLOOKUP('% Approved '!I$4,'Applications Denied'!$B$4:$U$4,'Applications Denied'!$B$6:$U$56))/_xlfn.XLOOKUP($A28,'Applications Received'!$A$6:$A$56,_xlfn.XLOOKUP(I$4,'Applications Received'!$B$4:$U$4,'Applications Received'!$B$6:$U$56))</f>
        <v>0.52408391460857862</v>
      </c>
      <c r="J28" s="79" cm="1">
        <f t="array" ref="J28">_xlfn.XLOOKUP('% Approved '!$A28,'Applications Denied'!$A$6:$A$56,_xlfn.XLOOKUP('% Approved '!J$4,'Applications Denied'!$B$4:$U$4,'Applications Denied'!$B$6:$U$56))/_xlfn.XLOOKUP($A28,'Applications Received'!$A$6:$A$56,_xlfn.XLOOKUP(J$4,'Applications Received'!$B$4:$U$4,'Applications Received'!$B$6:$U$56))</f>
        <v>0.62018454763437547</v>
      </c>
      <c r="K28" s="79" cm="1">
        <f t="array" ref="K28">_xlfn.XLOOKUP('% Approved '!$A28,'Applications Denied'!$A$6:$A$56,_xlfn.XLOOKUP('% Approved '!K$4,'Applications Denied'!$B$4:$U$4,'Applications Denied'!$B$6:$U$56))/_xlfn.XLOOKUP($A28,'Applications Received'!$A$6:$A$56,_xlfn.XLOOKUP(K$4,'Applications Received'!$B$4:$U$4,'Applications Received'!$B$6:$U$56))</f>
        <v>0.74177215189873413</v>
      </c>
      <c r="L28" s="79" cm="1">
        <f t="array" ref="L28">_xlfn.XLOOKUP('% Approved '!$A28,'Applications Denied'!$A$6:$A$56,_xlfn.XLOOKUP('% Approved '!L$4,'Applications Denied'!$B$4:$U$4,'Applications Denied'!$B$6:$U$56))/_xlfn.XLOOKUP($A28,'Applications Received'!$A$6:$A$56,_xlfn.XLOOKUP(L$4,'Applications Received'!$B$4:$U$4,'Applications Received'!$B$6:$U$56))</f>
        <v>0.76785051196578646</v>
      </c>
      <c r="M28" s="79" cm="1">
        <f t="array" ref="M28">_xlfn.XLOOKUP('% Approved '!$A28,'Applications Denied'!$A$6:$A$56,_xlfn.XLOOKUP('% Approved '!M$4,'Applications Denied'!$B$4:$U$4,'Applications Denied'!$B$6:$U$56))/_xlfn.XLOOKUP($A28,'Applications Received'!$A$6:$A$56,_xlfn.XLOOKUP(M$4,'Applications Received'!$B$4:$U$4,'Applications Received'!$B$6:$U$56))</f>
        <v>0.78011256677082441</v>
      </c>
      <c r="N28" s="79" cm="1">
        <f t="array" ref="N28">_xlfn.XLOOKUP('% Approved '!$A28,'Applications Denied'!$A$6:$A$56,_xlfn.XLOOKUP('% Approved '!N$4,'Applications Denied'!$B$4:$U$4,'Applications Denied'!$B$6:$U$56))/_xlfn.XLOOKUP($A28,'Applications Received'!$A$6:$A$56,_xlfn.XLOOKUP(N$4,'Applications Received'!$B$4:$U$4,'Applications Received'!$B$6:$U$56))</f>
        <v>0.82902112609557821</v>
      </c>
      <c r="O28" s="79" cm="1">
        <f t="array" ref="O28">_xlfn.XLOOKUP('% Approved '!$A28,'Applications Denied'!$A$6:$A$56,_xlfn.XLOOKUP('% Approved '!O$4,'Applications Denied'!$B$4:$U$4,'Applications Denied'!$B$6:$U$56))/_xlfn.XLOOKUP($A28,'Applications Received'!$A$6:$A$56,_xlfn.XLOOKUP(O$4,'Applications Received'!$B$4:$U$4,'Applications Received'!$B$6:$U$56))</f>
        <v>0.87308481119556036</v>
      </c>
      <c r="P28" s="79" cm="1">
        <f t="array" ref="P28">_xlfn.XLOOKUP('% Approved '!$A28,'Applications Denied'!$A$6:$A$56,_xlfn.XLOOKUP('% Approved '!P$4,'Applications Denied'!$B$4:$U$4,'Applications Denied'!$B$6:$U$56))/_xlfn.XLOOKUP($A28,'Applications Received'!$A$6:$A$56,_xlfn.XLOOKUP(P$4,'Applications Received'!$B$4:$U$4,'Applications Received'!$B$6:$U$56))</f>
        <v>0.86626800303208962</v>
      </c>
      <c r="Q28" s="79" cm="1">
        <f t="array" ref="Q28">_xlfn.XLOOKUP('% Approved '!$A28,'Applications Denied'!$A$6:$A$56,_xlfn.XLOOKUP('% Approved '!Q$4,'Applications Denied'!$B$4:$U$4,'Applications Denied'!$B$6:$U$56))/_xlfn.XLOOKUP($A28,'Applications Received'!$A$6:$A$56,_xlfn.XLOOKUP(Q$4,'Applications Received'!$B$4:$U$4,'Applications Received'!$B$6:$U$56))</f>
        <v>0.87055423146307098</v>
      </c>
      <c r="R28" s="79" cm="1">
        <f t="array" ref="R28">_xlfn.XLOOKUP('% Approved '!$A28,'Applications Denied'!$A$6:$A$56,_xlfn.XLOOKUP('% Approved '!R$4,'Applications Denied'!$B$4:$U$4,'Applications Denied'!$B$6:$U$56))/_xlfn.XLOOKUP($A28,'Applications Received'!$A$6:$A$56,_xlfn.XLOOKUP(R$4,'Applications Received'!$B$4:$U$4,'Applications Received'!$B$6:$U$56))</f>
        <v>0.87263370839608989</v>
      </c>
      <c r="S28" s="79" cm="1">
        <f t="array" ref="S28">_xlfn.XLOOKUP('% Approved '!$A28,'Applications Denied'!$A$6:$A$56,_xlfn.XLOOKUP('% Approved '!S$4,'Applications Denied'!$B$4:$U$4,'Applications Denied'!$B$6:$U$56))/_xlfn.XLOOKUP($A28,'Applications Received'!$A$6:$A$56,_xlfn.XLOOKUP(S$4,'Applications Received'!$B$4:$U$4,'Applications Received'!$B$6:$U$56))</f>
        <v>0.87819104435600526</v>
      </c>
      <c r="T28" s="79" cm="1">
        <f t="array" ref="T28">_xlfn.XLOOKUP('% Approved '!$A28,'Applications Denied'!$A$6:$A$56,_xlfn.XLOOKUP('% Approved '!T$4,'Applications Denied'!$B$4:$U$4,'Applications Denied'!$B$6:$U$56))/_xlfn.XLOOKUP($A28,'Applications Received'!$A$6:$A$56,_xlfn.XLOOKUP(T$4,'Applications Received'!$B$4:$U$4,'Applications Received'!$B$6:$U$56))</f>
        <v>0.89667101498367585</v>
      </c>
      <c r="U28" s="79" cm="1">
        <f t="array" ref="U28">_xlfn.XLOOKUP('% Approved '!$A28,'Applications Denied'!$A$6:$A$56,_xlfn.XLOOKUP('% Approved '!U$4,'Applications Denied'!$B$4:$U$4,'Applications Denied'!$B$6:$U$56))/_xlfn.XLOOKUP($A28,'Applications Received'!$A$6:$A$56,_xlfn.XLOOKUP(U$4,'Applications Received'!$B$4:$U$4,'Applications Received'!$B$6:$U$56))</f>
        <v>0.91198847521721504</v>
      </c>
      <c r="V28" s="79" cm="1">
        <f t="array" ref="V28">_xlfn.XLOOKUP('% Approved '!$A28,'Applications Denied'!$A$6:$A$56,_xlfn.XLOOKUP('% Approved '!V$4,'Applications Denied'!$B$4:$V$4,'Applications Denied'!$B$6:$V$56))/_xlfn.XLOOKUP($A28,'Applications Received'!$A$6:$A$56,_xlfn.XLOOKUP(V$4,'Applications Received'!$B$4:$V$4,'Applications Received'!$B$6:$V$56))</f>
        <v>0.88852941786432738</v>
      </c>
      <c r="W28" s="79">
        <f t="shared" si="0"/>
        <v>0.67160675558242422</v>
      </c>
      <c r="X28" s="81">
        <f t="shared" si="1"/>
        <v>1.0888850788366169</v>
      </c>
      <c r="Y28" s="81">
        <f t="shared" si="2"/>
        <v>0.18771617783052413</v>
      </c>
      <c r="Z28" s="99"/>
    </row>
    <row r="29" spans="1:26" s="30" customFormat="1">
      <c r="A29" s="32" t="s">
        <v>41</v>
      </c>
      <c r="B29" s="79" cm="1">
        <f t="array" ref="B29">_xlfn.XLOOKUP('% Approved '!$A29,'Applications Denied'!$A$6:$A$56,_xlfn.XLOOKUP('% Approved '!B$4,'Applications Denied'!$B$4:$U$4,'Applications Denied'!$B$6:$U$56))/_xlfn.XLOOKUP($A29,'Applications Received'!$A$6:$A$56,_xlfn.XLOOKUP(B$4,'Applications Received'!$B$4:$U$4,'Applications Received'!$B$6:$U$56))</f>
        <v>0.20619388472837108</v>
      </c>
      <c r="C29" s="79" cm="1">
        <f t="array" ref="C29">_xlfn.XLOOKUP('% Approved '!$A29,'Applications Denied'!$A$6:$A$56,_xlfn.XLOOKUP('% Approved '!C$4,'Applications Denied'!$B$4:$U$4,'Applications Denied'!$B$6:$U$56))/_xlfn.XLOOKUP($A29,'Applications Received'!$A$6:$A$56,_xlfn.XLOOKUP(C$4,'Applications Received'!$B$4:$U$4,'Applications Received'!$B$6:$U$56))</f>
        <v>0.2422424264732948</v>
      </c>
      <c r="D29" s="79" cm="1">
        <f t="array" ref="D29">_xlfn.XLOOKUP('% Approved '!$A29,'Applications Denied'!$A$6:$A$56,_xlfn.XLOOKUP('% Approved '!D$4,'Applications Denied'!$B$4:$U$4,'Applications Denied'!$B$6:$U$56))/_xlfn.XLOOKUP($A29,'Applications Received'!$A$6:$A$56,_xlfn.XLOOKUP(D$4,'Applications Received'!$B$4:$U$4,'Applications Received'!$B$6:$U$56))</f>
        <v>0.27718279846427979</v>
      </c>
      <c r="E29" s="79" cm="1">
        <f t="array" ref="E29">_xlfn.XLOOKUP('% Approved '!$A29,'Applications Denied'!$A$6:$A$56,_xlfn.XLOOKUP('% Approved '!E$4,'Applications Denied'!$B$4:$U$4,'Applications Denied'!$B$6:$U$56))/_xlfn.XLOOKUP($A29,'Applications Received'!$A$6:$A$56,_xlfn.XLOOKUP(E$4,'Applications Received'!$B$4:$U$4,'Applications Received'!$B$6:$U$56))</f>
        <v>0.26785527736184139</v>
      </c>
      <c r="F29" s="79" cm="1">
        <f t="array" ref="F29">_xlfn.XLOOKUP('% Approved '!$A29,'Applications Denied'!$A$6:$A$56,_xlfn.XLOOKUP('% Approved '!F$4,'Applications Denied'!$B$4:$U$4,'Applications Denied'!$B$6:$U$56))/_xlfn.XLOOKUP($A29,'Applications Received'!$A$6:$A$56,_xlfn.XLOOKUP(F$4,'Applications Received'!$B$4:$U$4,'Applications Received'!$B$6:$U$56))</f>
        <v>0.35141311074789344</v>
      </c>
      <c r="G29" s="79" cm="1">
        <f t="array" ref="G29">_xlfn.XLOOKUP('% Approved '!$A29,'Applications Denied'!$A$6:$A$56,_xlfn.XLOOKUP('% Approved '!G$4,'Applications Denied'!$B$4:$U$4,'Applications Denied'!$B$6:$U$56))/_xlfn.XLOOKUP($A29,'Applications Received'!$A$6:$A$56,_xlfn.XLOOKUP(G$4,'Applications Received'!$B$4:$U$4,'Applications Received'!$B$6:$U$56))</f>
        <v>0.49751431035834703</v>
      </c>
      <c r="H29" s="79" cm="1">
        <f t="array" ref="H29">_xlfn.XLOOKUP('% Approved '!$A29,'Applications Denied'!$A$6:$A$56,_xlfn.XLOOKUP('% Approved '!H$4,'Applications Denied'!$B$4:$U$4,'Applications Denied'!$B$6:$U$56))/_xlfn.XLOOKUP($A29,'Applications Received'!$A$6:$A$56,_xlfn.XLOOKUP(H$4,'Applications Received'!$B$4:$U$4,'Applications Received'!$B$6:$U$56))</f>
        <v>0.5288886134395191</v>
      </c>
      <c r="I29" s="79" cm="1">
        <f t="array" ref="I29">_xlfn.XLOOKUP('% Approved '!$A29,'Applications Denied'!$A$6:$A$56,_xlfn.XLOOKUP('% Approved '!I$4,'Applications Denied'!$B$4:$U$4,'Applications Denied'!$B$6:$U$56))/_xlfn.XLOOKUP($A29,'Applications Received'!$A$6:$A$56,_xlfn.XLOOKUP(I$4,'Applications Received'!$B$4:$U$4,'Applications Received'!$B$6:$U$56))</f>
        <v>0.53957139826013156</v>
      </c>
      <c r="J29" s="79" cm="1">
        <f t="array" ref="J29">_xlfn.XLOOKUP('% Approved '!$A29,'Applications Denied'!$A$6:$A$56,_xlfn.XLOOKUP('% Approved '!J$4,'Applications Denied'!$B$4:$U$4,'Applications Denied'!$B$6:$U$56))/_xlfn.XLOOKUP($A29,'Applications Received'!$A$6:$A$56,_xlfn.XLOOKUP(J$4,'Applications Received'!$B$4:$U$4,'Applications Received'!$B$6:$U$56))</f>
        <v>0.57258915867260296</v>
      </c>
      <c r="K29" s="79" cm="1">
        <f t="array" ref="K29">_xlfn.XLOOKUP('% Approved '!$A29,'Applications Denied'!$A$6:$A$56,_xlfn.XLOOKUP('% Approved '!K$4,'Applications Denied'!$B$4:$U$4,'Applications Denied'!$B$6:$U$56))/_xlfn.XLOOKUP($A29,'Applications Received'!$A$6:$A$56,_xlfn.XLOOKUP(K$4,'Applications Received'!$B$4:$U$4,'Applications Received'!$B$6:$U$56))</f>
        <v>0.59583731088547542</v>
      </c>
      <c r="L29" s="79" cm="1">
        <f t="array" ref="L29">_xlfn.XLOOKUP('% Approved '!$A29,'Applications Denied'!$A$6:$A$56,_xlfn.XLOOKUP('% Approved '!L$4,'Applications Denied'!$B$4:$U$4,'Applications Denied'!$B$6:$U$56))/_xlfn.XLOOKUP($A29,'Applications Received'!$A$6:$A$56,_xlfn.XLOOKUP(L$4,'Applications Received'!$B$4:$U$4,'Applications Received'!$B$6:$U$56))</f>
        <v>0.5748194482216783</v>
      </c>
      <c r="M29" s="79" cm="1">
        <f t="array" ref="M29">_xlfn.XLOOKUP('% Approved '!$A29,'Applications Denied'!$A$6:$A$56,_xlfn.XLOOKUP('% Approved '!M$4,'Applications Denied'!$B$4:$U$4,'Applications Denied'!$B$6:$U$56))/_xlfn.XLOOKUP($A29,'Applications Received'!$A$6:$A$56,_xlfn.XLOOKUP(M$4,'Applications Received'!$B$4:$U$4,'Applications Received'!$B$6:$U$56))</f>
        <v>0.57706430510984941</v>
      </c>
      <c r="N29" s="79" cm="1">
        <f t="array" ref="N29">_xlfn.XLOOKUP('% Approved '!$A29,'Applications Denied'!$A$6:$A$56,_xlfn.XLOOKUP('% Approved '!N$4,'Applications Denied'!$B$4:$U$4,'Applications Denied'!$B$6:$U$56))/_xlfn.XLOOKUP($A29,'Applications Received'!$A$6:$A$56,_xlfn.XLOOKUP(N$4,'Applications Received'!$B$4:$U$4,'Applications Received'!$B$6:$U$56))</f>
        <v>0.59289166113418457</v>
      </c>
      <c r="O29" s="79" cm="1">
        <f t="array" ref="O29">_xlfn.XLOOKUP('% Approved '!$A29,'Applications Denied'!$A$6:$A$56,_xlfn.XLOOKUP('% Approved '!O$4,'Applications Denied'!$B$4:$U$4,'Applications Denied'!$B$6:$U$56))/_xlfn.XLOOKUP($A29,'Applications Received'!$A$6:$A$56,_xlfn.XLOOKUP(O$4,'Applications Received'!$B$4:$U$4,'Applications Received'!$B$6:$U$56))</f>
        <v>0.61668550897461705</v>
      </c>
      <c r="P29" s="79" cm="1">
        <f t="array" ref="P29">_xlfn.XLOOKUP('% Approved '!$A29,'Applications Denied'!$A$6:$A$56,_xlfn.XLOOKUP('% Approved '!P$4,'Applications Denied'!$B$4:$U$4,'Applications Denied'!$B$6:$U$56))/_xlfn.XLOOKUP($A29,'Applications Received'!$A$6:$A$56,_xlfn.XLOOKUP(P$4,'Applications Received'!$B$4:$U$4,'Applications Received'!$B$6:$U$56))</f>
        <v>0.63222032659029981</v>
      </c>
      <c r="Q29" s="79" cm="1">
        <f t="array" ref="Q29">_xlfn.XLOOKUP('% Approved '!$A29,'Applications Denied'!$A$6:$A$56,_xlfn.XLOOKUP('% Approved '!Q$4,'Applications Denied'!$B$4:$U$4,'Applications Denied'!$B$6:$U$56))/_xlfn.XLOOKUP($A29,'Applications Received'!$A$6:$A$56,_xlfn.XLOOKUP(Q$4,'Applications Received'!$B$4:$U$4,'Applications Received'!$B$6:$U$56))</f>
        <v>0.63800798684519611</v>
      </c>
      <c r="R29" s="79" cm="1">
        <f t="array" ref="R29">_xlfn.XLOOKUP('% Approved '!$A29,'Applications Denied'!$A$6:$A$56,_xlfn.XLOOKUP('% Approved '!R$4,'Applications Denied'!$B$4:$U$4,'Applications Denied'!$B$6:$U$56))/_xlfn.XLOOKUP($A29,'Applications Received'!$A$6:$A$56,_xlfn.XLOOKUP(R$4,'Applications Received'!$B$4:$U$4,'Applications Received'!$B$6:$U$56))</f>
        <v>0.65528743789921928</v>
      </c>
      <c r="S29" s="79" cm="1">
        <f t="array" ref="S29">_xlfn.XLOOKUP('% Approved '!$A29,'Applications Denied'!$A$6:$A$56,_xlfn.XLOOKUP('% Approved '!S$4,'Applications Denied'!$B$4:$U$4,'Applications Denied'!$B$6:$U$56))/_xlfn.XLOOKUP($A29,'Applications Received'!$A$6:$A$56,_xlfn.XLOOKUP(S$4,'Applications Received'!$B$4:$U$4,'Applications Received'!$B$6:$U$56))</f>
        <v>0.65287894871701002</v>
      </c>
      <c r="T29" s="79" cm="1">
        <f t="array" ref="T29">_xlfn.XLOOKUP('% Approved '!$A29,'Applications Denied'!$A$6:$A$56,_xlfn.XLOOKUP('% Approved '!T$4,'Applications Denied'!$B$4:$U$4,'Applications Denied'!$B$6:$U$56))/_xlfn.XLOOKUP($A29,'Applications Received'!$A$6:$A$56,_xlfn.XLOOKUP(T$4,'Applications Received'!$B$4:$U$4,'Applications Received'!$B$6:$U$56))</f>
        <v>0.65433711334085376</v>
      </c>
      <c r="U29" s="79" cm="1">
        <f t="array" ref="U29">_xlfn.XLOOKUP('% Approved '!$A29,'Applications Denied'!$A$6:$A$56,_xlfn.XLOOKUP('% Approved '!U$4,'Applications Denied'!$B$4:$U$4,'Applications Denied'!$B$6:$U$56))/_xlfn.XLOOKUP($A29,'Applications Received'!$A$6:$A$56,_xlfn.XLOOKUP(U$4,'Applications Received'!$B$4:$U$4,'Applications Received'!$B$6:$U$56))</f>
        <v>0.6674637635558911</v>
      </c>
      <c r="V29" s="79" cm="1">
        <f t="array" ref="V29">_xlfn.XLOOKUP('% Approved '!$A29,'Applications Denied'!$A$6:$A$56,_xlfn.XLOOKUP('% Approved '!V$4,'Applications Denied'!$B$4:$V$4,'Applications Denied'!$B$6:$V$56))/_xlfn.XLOOKUP($A29,'Applications Received'!$A$6:$A$56,_xlfn.XLOOKUP(V$4,'Applications Received'!$B$4:$V$4,'Applications Received'!$B$6:$V$56))</f>
        <v>0.58202158888657751</v>
      </c>
      <c r="W29" s="79">
        <f t="shared" si="0"/>
        <v>2.2370686668771604</v>
      </c>
      <c r="X29" s="81">
        <f t="shared" si="1"/>
        <v>0.26201197491316142</v>
      </c>
      <c r="Y29" s="81">
        <f t="shared" si="2"/>
        <v>0.1611711566489738</v>
      </c>
      <c r="Z29" s="99"/>
    </row>
    <row r="30" spans="1:26" s="30" customFormat="1">
      <c r="A30" s="32" t="s">
        <v>42</v>
      </c>
      <c r="B30" s="79" cm="1">
        <f t="array" ref="B30">_xlfn.XLOOKUP('% Approved '!$A30,'Applications Denied'!$A$6:$A$56,_xlfn.XLOOKUP('% Approved '!B$4,'Applications Denied'!$B$4:$U$4,'Applications Denied'!$B$6:$U$56))/_xlfn.XLOOKUP($A30,'Applications Received'!$A$6:$A$56,_xlfn.XLOOKUP(B$4,'Applications Received'!$B$4:$U$4,'Applications Received'!$B$6:$U$56))</f>
        <v>0.33206037045506515</v>
      </c>
      <c r="C30" s="79" cm="1">
        <f t="array" ref="C30">_xlfn.XLOOKUP('% Approved '!$A30,'Applications Denied'!$A$6:$A$56,_xlfn.XLOOKUP('% Approved '!C$4,'Applications Denied'!$B$4:$U$4,'Applications Denied'!$B$6:$U$56))/_xlfn.XLOOKUP($A30,'Applications Received'!$A$6:$A$56,_xlfn.XLOOKUP(C$4,'Applications Received'!$B$4:$U$4,'Applications Received'!$B$6:$U$56))</f>
        <v>0.42116961753659843</v>
      </c>
      <c r="D30" s="79" cm="1">
        <f t="array" ref="D30">_xlfn.XLOOKUP('% Approved '!$A30,'Applications Denied'!$A$6:$A$56,_xlfn.XLOOKUP('% Approved '!D$4,'Applications Denied'!$B$4:$U$4,'Applications Denied'!$B$6:$U$56))/_xlfn.XLOOKUP($A30,'Applications Received'!$A$6:$A$56,_xlfn.XLOOKUP(D$4,'Applications Received'!$B$4:$U$4,'Applications Received'!$B$6:$U$56))</f>
        <v>0.52099326552670233</v>
      </c>
      <c r="E30" s="79" cm="1">
        <f t="array" ref="E30">_xlfn.XLOOKUP('% Approved '!$A30,'Applications Denied'!$A$6:$A$56,_xlfn.XLOOKUP('% Approved '!E$4,'Applications Denied'!$B$4:$U$4,'Applications Denied'!$B$6:$U$56))/_xlfn.XLOOKUP($A30,'Applications Received'!$A$6:$A$56,_xlfn.XLOOKUP(E$4,'Applications Received'!$B$4:$U$4,'Applications Received'!$B$6:$U$56))</f>
        <v>0.54210268149117069</v>
      </c>
      <c r="F30" s="79" cm="1">
        <f t="array" ref="F30">_xlfn.XLOOKUP('% Approved '!$A30,'Applications Denied'!$A$6:$A$56,_xlfn.XLOOKUP('% Approved '!F$4,'Applications Denied'!$B$4:$U$4,'Applications Denied'!$B$6:$U$56))/_xlfn.XLOOKUP($A30,'Applications Received'!$A$6:$A$56,_xlfn.XLOOKUP(F$4,'Applications Received'!$B$4:$U$4,'Applications Received'!$B$6:$U$56))</f>
        <v>0.61300497391726316</v>
      </c>
      <c r="G30" s="79" cm="1">
        <f t="array" ref="G30">_xlfn.XLOOKUP('% Approved '!$A30,'Applications Denied'!$A$6:$A$56,_xlfn.XLOOKUP('% Approved '!G$4,'Applications Denied'!$B$4:$U$4,'Applications Denied'!$B$6:$U$56))/_xlfn.XLOOKUP($A30,'Applications Received'!$A$6:$A$56,_xlfn.XLOOKUP(G$4,'Applications Received'!$B$4:$U$4,'Applications Received'!$B$6:$U$56))</f>
        <v>0.58778526970954359</v>
      </c>
      <c r="H30" s="79" cm="1">
        <f t="array" ref="H30">_xlfn.XLOOKUP('% Approved '!$A30,'Applications Denied'!$A$6:$A$56,_xlfn.XLOOKUP('% Approved '!H$4,'Applications Denied'!$B$4:$U$4,'Applications Denied'!$B$6:$U$56))/_xlfn.XLOOKUP($A30,'Applications Received'!$A$6:$A$56,_xlfn.XLOOKUP(H$4,'Applications Received'!$B$4:$U$4,'Applications Received'!$B$6:$U$56))</f>
        <v>0.62628884306335775</v>
      </c>
      <c r="I30" s="79" cm="1">
        <f t="array" ref="I30">_xlfn.XLOOKUP('% Approved '!$A30,'Applications Denied'!$A$6:$A$56,_xlfn.XLOOKUP('% Approved '!I$4,'Applications Denied'!$B$4:$U$4,'Applications Denied'!$B$6:$U$56))/_xlfn.XLOOKUP($A30,'Applications Received'!$A$6:$A$56,_xlfn.XLOOKUP(I$4,'Applications Received'!$B$4:$U$4,'Applications Received'!$B$6:$U$56))</f>
        <v>0.60810321958278069</v>
      </c>
      <c r="J30" s="79" cm="1">
        <f t="array" ref="J30">_xlfn.XLOOKUP('% Approved '!$A30,'Applications Denied'!$A$6:$A$56,_xlfn.XLOOKUP('% Approved '!J$4,'Applications Denied'!$B$4:$U$4,'Applications Denied'!$B$6:$U$56))/_xlfn.XLOOKUP($A30,'Applications Received'!$A$6:$A$56,_xlfn.XLOOKUP(J$4,'Applications Received'!$B$4:$U$4,'Applications Received'!$B$6:$U$56))</f>
        <v>0.60414323549686177</v>
      </c>
      <c r="K30" s="79" cm="1">
        <f t="array" ref="K30">_xlfn.XLOOKUP('% Approved '!$A30,'Applications Denied'!$A$6:$A$56,_xlfn.XLOOKUP('% Approved '!K$4,'Applications Denied'!$B$4:$U$4,'Applications Denied'!$B$6:$U$56))/_xlfn.XLOOKUP($A30,'Applications Received'!$A$6:$A$56,_xlfn.XLOOKUP(K$4,'Applications Received'!$B$4:$U$4,'Applications Received'!$B$6:$U$56))</f>
        <v>0.60468637098716582</v>
      </c>
      <c r="L30" s="79" cm="1">
        <f t="array" ref="L30">_xlfn.XLOOKUP('% Approved '!$A30,'Applications Denied'!$A$6:$A$56,_xlfn.XLOOKUP('% Approved '!L$4,'Applications Denied'!$B$4:$U$4,'Applications Denied'!$B$6:$U$56))/_xlfn.XLOOKUP($A30,'Applications Received'!$A$6:$A$56,_xlfn.XLOOKUP(L$4,'Applications Received'!$B$4:$U$4,'Applications Received'!$B$6:$U$56))</f>
        <v>0.7906870577493722</v>
      </c>
      <c r="M30" s="79" cm="1">
        <f t="array" ref="M30">_xlfn.XLOOKUP('% Approved '!$A30,'Applications Denied'!$A$6:$A$56,_xlfn.XLOOKUP('% Approved '!M$4,'Applications Denied'!$B$4:$U$4,'Applications Denied'!$B$6:$U$56))/_xlfn.XLOOKUP($A30,'Applications Received'!$A$6:$A$56,_xlfn.XLOOKUP(M$4,'Applications Received'!$B$4:$U$4,'Applications Received'!$B$6:$U$56))</f>
        <v>0.96902170783670183</v>
      </c>
      <c r="N30" s="79" cm="1">
        <f t="array" ref="N30">_xlfn.XLOOKUP('% Approved '!$A30,'Applications Denied'!$A$6:$A$56,_xlfn.XLOOKUP('% Approved '!N$4,'Applications Denied'!$B$4:$U$4,'Applications Denied'!$B$6:$U$56))/_xlfn.XLOOKUP($A30,'Applications Received'!$A$6:$A$56,_xlfn.XLOOKUP(N$4,'Applications Received'!$B$4:$U$4,'Applications Received'!$B$6:$U$56))</f>
        <v>0.97398004294556029</v>
      </c>
      <c r="O30" s="79" cm="1">
        <f t="array" ref="O30">_xlfn.XLOOKUP('% Approved '!$A30,'Applications Denied'!$A$6:$A$56,_xlfn.XLOOKUP('% Approved '!O$4,'Applications Denied'!$B$4:$U$4,'Applications Denied'!$B$6:$U$56))/_xlfn.XLOOKUP($A30,'Applications Received'!$A$6:$A$56,_xlfn.XLOOKUP(O$4,'Applications Received'!$B$4:$U$4,'Applications Received'!$B$6:$U$56))</f>
        <v>0.97848876786929873</v>
      </c>
      <c r="P30" s="79" cm="1">
        <f t="array" ref="P30">_xlfn.XLOOKUP('% Approved '!$A30,'Applications Denied'!$A$6:$A$56,_xlfn.XLOOKUP('% Approved '!P$4,'Applications Denied'!$B$4:$U$4,'Applications Denied'!$B$6:$U$56))/_xlfn.XLOOKUP($A30,'Applications Received'!$A$6:$A$56,_xlfn.XLOOKUP(P$4,'Applications Received'!$B$4:$U$4,'Applications Received'!$B$6:$U$56))</f>
        <v>0.98139842658628029</v>
      </c>
      <c r="Q30" s="79" cm="1">
        <f t="array" ref="Q30">_xlfn.XLOOKUP('% Approved '!$A30,'Applications Denied'!$A$6:$A$56,_xlfn.XLOOKUP('% Approved '!Q$4,'Applications Denied'!$B$4:$U$4,'Applications Denied'!$B$6:$U$56))/_xlfn.XLOOKUP($A30,'Applications Received'!$A$6:$A$56,_xlfn.XLOOKUP(Q$4,'Applications Received'!$B$4:$U$4,'Applications Received'!$B$6:$U$56))</f>
        <v>0.98712624584717601</v>
      </c>
      <c r="R30" s="79" cm="1">
        <f t="array" ref="R30">_xlfn.XLOOKUP('% Approved '!$A30,'Applications Denied'!$A$6:$A$56,_xlfn.XLOOKUP('% Approved '!R$4,'Applications Denied'!$B$4:$U$4,'Applications Denied'!$B$6:$U$56))/_xlfn.XLOOKUP($A30,'Applications Received'!$A$6:$A$56,_xlfn.XLOOKUP(R$4,'Applications Received'!$B$4:$U$4,'Applications Received'!$B$6:$U$56))</f>
        <v>0.98568165846802536</v>
      </c>
      <c r="S30" s="79" cm="1">
        <f t="array" ref="S30">_xlfn.XLOOKUP('% Approved '!$A30,'Applications Denied'!$A$6:$A$56,_xlfn.XLOOKUP('% Approved '!S$4,'Applications Denied'!$B$4:$U$4,'Applications Denied'!$B$6:$U$56))/_xlfn.XLOOKUP($A30,'Applications Received'!$A$6:$A$56,_xlfn.XLOOKUP(S$4,'Applications Received'!$B$4:$U$4,'Applications Received'!$B$6:$U$56))</f>
        <v>0.80211904019943914</v>
      </c>
      <c r="T30" s="79" cm="1">
        <f t="array" ref="T30">_xlfn.XLOOKUP('% Approved '!$A30,'Applications Denied'!$A$6:$A$56,_xlfn.XLOOKUP('% Approved '!T$4,'Applications Denied'!$B$4:$U$4,'Applications Denied'!$B$6:$U$56))/_xlfn.XLOOKUP($A30,'Applications Received'!$A$6:$A$56,_xlfn.XLOOKUP(T$4,'Applications Received'!$B$4:$U$4,'Applications Received'!$B$6:$U$56))</f>
        <v>0.77708177690937297</v>
      </c>
      <c r="U30" s="79" cm="1">
        <f t="array" ref="U30">_xlfn.XLOOKUP('% Approved '!$A30,'Applications Denied'!$A$6:$A$56,_xlfn.XLOOKUP('% Approved '!U$4,'Applications Denied'!$B$4:$U$4,'Applications Denied'!$B$6:$U$56))/_xlfn.XLOOKUP($A30,'Applications Received'!$A$6:$A$56,_xlfn.XLOOKUP(U$4,'Applications Received'!$B$4:$U$4,'Applications Received'!$B$6:$U$56))</f>
        <v>0.80481444332998997</v>
      </c>
      <c r="V30" s="79" cm="1">
        <f t="array" ref="V30">_xlfn.XLOOKUP('% Approved '!$A30,'Applications Denied'!$A$6:$A$56,_xlfn.XLOOKUP('% Approved '!V$4,'Applications Denied'!$B$4:$V$4,'Applications Denied'!$B$6:$V$56))/_xlfn.XLOOKUP($A30,'Applications Received'!$A$6:$A$56,_xlfn.XLOOKUP(V$4,'Applications Received'!$B$4:$V$4,'Applications Received'!$B$6:$V$56))</f>
        <v>0.91680773881499411</v>
      </c>
      <c r="W30" s="79">
        <f t="shared" si="0"/>
        <v>1.4236991671937513</v>
      </c>
      <c r="X30" s="81">
        <f t="shared" si="1"/>
        <v>0.2850531384104058</v>
      </c>
      <c r="Y30" s="81">
        <f t="shared" si="2"/>
        <v>1.7867227548697011E-2</v>
      </c>
      <c r="Z30" s="99"/>
    </row>
    <row r="31" spans="1:26" s="30" customFormat="1">
      <c r="A31" s="32" t="s">
        <v>45</v>
      </c>
      <c r="B31" s="79" cm="1">
        <f t="array" ref="B31">_xlfn.XLOOKUP('% Approved '!$A31,'Applications Denied'!$A$6:$A$56,_xlfn.XLOOKUP('% Approved '!B$4,'Applications Denied'!$B$4:$U$4,'Applications Denied'!$B$6:$U$56))/_xlfn.XLOOKUP($A31,'Applications Received'!$A$6:$A$56,_xlfn.XLOOKUP(B$4,'Applications Received'!$B$4:$U$4,'Applications Received'!$B$6:$U$56))</f>
        <v>0.37673736462093865</v>
      </c>
      <c r="C31" s="79" cm="1">
        <f t="array" ref="C31">_xlfn.XLOOKUP('% Approved '!$A31,'Applications Denied'!$A$6:$A$56,_xlfn.XLOOKUP('% Approved '!C$4,'Applications Denied'!$B$4:$U$4,'Applications Denied'!$B$6:$U$56))/_xlfn.XLOOKUP($A31,'Applications Received'!$A$6:$A$56,_xlfn.XLOOKUP(C$4,'Applications Received'!$B$4:$U$4,'Applications Received'!$B$6:$U$56))</f>
        <v>0.38999395826555744</v>
      </c>
      <c r="D31" s="79" cm="1">
        <f t="array" ref="D31">_xlfn.XLOOKUP('% Approved '!$A31,'Applications Denied'!$A$6:$A$56,_xlfn.XLOOKUP('% Approved '!D$4,'Applications Denied'!$B$4:$U$4,'Applications Denied'!$B$6:$U$56))/_xlfn.XLOOKUP($A31,'Applications Received'!$A$6:$A$56,_xlfn.XLOOKUP(D$4,'Applications Received'!$B$4:$U$4,'Applications Received'!$B$6:$U$56))</f>
        <v>0.37292557029472168</v>
      </c>
      <c r="E31" s="79" cm="1">
        <f t="array" ref="E31">_xlfn.XLOOKUP('% Approved '!$A31,'Applications Denied'!$A$6:$A$56,_xlfn.XLOOKUP('% Approved '!E$4,'Applications Denied'!$B$4:$U$4,'Applications Denied'!$B$6:$U$56))/_xlfn.XLOOKUP($A31,'Applications Received'!$A$6:$A$56,_xlfn.XLOOKUP(E$4,'Applications Received'!$B$4:$U$4,'Applications Received'!$B$6:$U$56))</f>
        <v>0.34959378690812787</v>
      </c>
      <c r="F31" s="79" cm="1">
        <f t="array" ref="F31">_xlfn.XLOOKUP('% Approved '!$A31,'Applications Denied'!$A$6:$A$56,_xlfn.XLOOKUP('% Approved '!F$4,'Applications Denied'!$B$4:$U$4,'Applications Denied'!$B$6:$U$56))/_xlfn.XLOOKUP($A31,'Applications Received'!$A$6:$A$56,_xlfn.XLOOKUP(F$4,'Applications Received'!$B$4:$U$4,'Applications Received'!$B$6:$U$56))</f>
        <v>0.29404051365527223</v>
      </c>
      <c r="G31" s="79" cm="1">
        <f t="array" ref="G31">_xlfn.XLOOKUP('% Approved '!$A31,'Applications Denied'!$A$6:$A$56,_xlfn.XLOOKUP('% Approved '!G$4,'Applications Denied'!$B$4:$U$4,'Applications Denied'!$B$6:$U$56))/_xlfn.XLOOKUP($A31,'Applications Received'!$A$6:$A$56,_xlfn.XLOOKUP(G$4,'Applications Received'!$B$4:$U$4,'Applications Received'!$B$6:$U$56))</f>
        <v>0.39339974614408241</v>
      </c>
      <c r="H31" s="79" cm="1">
        <f t="array" ref="H31">_xlfn.XLOOKUP('% Approved '!$A31,'Applications Denied'!$A$6:$A$56,_xlfn.XLOOKUP('% Approved '!H$4,'Applications Denied'!$B$4:$U$4,'Applications Denied'!$B$6:$U$56))/_xlfn.XLOOKUP($A31,'Applications Received'!$A$6:$A$56,_xlfn.XLOOKUP(H$4,'Applications Received'!$B$4:$U$4,'Applications Received'!$B$6:$U$56))</f>
        <v>0.38920192434427309</v>
      </c>
      <c r="I31" s="79" cm="1">
        <f t="array" ref="I31">_xlfn.XLOOKUP('% Approved '!$A31,'Applications Denied'!$A$6:$A$56,_xlfn.XLOOKUP('% Approved '!I$4,'Applications Denied'!$B$4:$U$4,'Applications Denied'!$B$6:$U$56))/_xlfn.XLOOKUP($A31,'Applications Received'!$A$6:$A$56,_xlfn.XLOOKUP(I$4,'Applications Received'!$B$4:$U$4,'Applications Received'!$B$6:$U$56))</f>
        <v>0.35358178733650741</v>
      </c>
      <c r="J31" s="79" cm="1">
        <f t="array" ref="J31">_xlfn.XLOOKUP('% Approved '!$A31,'Applications Denied'!$A$6:$A$56,_xlfn.XLOOKUP('% Approved '!J$4,'Applications Denied'!$B$4:$U$4,'Applications Denied'!$B$6:$U$56))/_xlfn.XLOOKUP($A31,'Applications Received'!$A$6:$A$56,_xlfn.XLOOKUP(J$4,'Applications Received'!$B$4:$U$4,'Applications Received'!$B$6:$U$56))</f>
        <v>0.44841873130962129</v>
      </c>
      <c r="K31" s="79" cm="1">
        <f t="array" ref="K31">_xlfn.XLOOKUP('% Approved '!$A31,'Applications Denied'!$A$6:$A$56,_xlfn.XLOOKUP('% Approved '!K$4,'Applications Denied'!$B$4:$U$4,'Applications Denied'!$B$6:$U$56))/_xlfn.XLOOKUP($A31,'Applications Received'!$A$6:$A$56,_xlfn.XLOOKUP(K$4,'Applications Received'!$B$4:$U$4,'Applications Received'!$B$6:$U$56))</f>
        <v>0.4356230637921224</v>
      </c>
      <c r="L31" s="79" cm="1">
        <f t="array" ref="L31">_xlfn.XLOOKUP('% Approved '!$A31,'Applications Denied'!$A$6:$A$56,_xlfn.XLOOKUP('% Approved '!L$4,'Applications Denied'!$B$4:$U$4,'Applications Denied'!$B$6:$U$56))/_xlfn.XLOOKUP($A31,'Applications Received'!$A$6:$A$56,_xlfn.XLOOKUP(L$4,'Applications Received'!$B$4:$U$4,'Applications Received'!$B$6:$U$56))</f>
        <v>0.4008385143246197</v>
      </c>
      <c r="M31" s="79" cm="1">
        <f t="array" ref="M31">_xlfn.XLOOKUP('% Approved '!$A31,'Applications Denied'!$A$6:$A$56,_xlfn.XLOOKUP('% Approved '!M$4,'Applications Denied'!$B$4:$U$4,'Applications Denied'!$B$6:$U$56))/_xlfn.XLOOKUP($A31,'Applications Received'!$A$6:$A$56,_xlfn.XLOOKUP(M$4,'Applications Received'!$B$4:$U$4,'Applications Received'!$B$6:$U$56))</f>
        <v>0.34158285610215111</v>
      </c>
      <c r="N31" s="79" cm="1">
        <f t="array" ref="N31">_xlfn.XLOOKUP('% Approved '!$A31,'Applications Denied'!$A$6:$A$56,_xlfn.XLOOKUP('% Approved '!N$4,'Applications Denied'!$B$4:$U$4,'Applications Denied'!$B$6:$U$56))/_xlfn.XLOOKUP($A31,'Applications Received'!$A$6:$A$56,_xlfn.XLOOKUP(N$4,'Applications Received'!$B$4:$U$4,'Applications Received'!$B$6:$U$56))</f>
        <v>0.35316540685711806</v>
      </c>
      <c r="O31" s="79" cm="1">
        <f t="array" ref="O31">_xlfn.XLOOKUP('% Approved '!$A31,'Applications Denied'!$A$6:$A$56,_xlfn.XLOOKUP('% Approved '!O$4,'Applications Denied'!$B$4:$U$4,'Applications Denied'!$B$6:$U$56))/_xlfn.XLOOKUP($A31,'Applications Received'!$A$6:$A$56,_xlfn.XLOOKUP(O$4,'Applications Received'!$B$4:$U$4,'Applications Received'!$B$6:$U$56))</f>
        <v>0.36293150750292241</v>
      </c>
      <c r="P31" s="79" cm="1">
        <f t="array" ref="P31">_xlfn.XLOOKUP('% Approved '!$A31,'Applications Denied'!$A$6:$A$56,_xlfn.XLOOKUP('% Approved '!P$4,'Applications Denied'!$B$4:$U$4,'Applications Denied'!$B$6:$U$56))/_xlfn.XLOOKUP($A31,'Applications Received'!$A$6:$A$56,_xlfn.XLOOKUP(P$4,'Applications Received'!$B$4:$U$4,'Applications Received'!$B$6:$U$56))</f>
        <v>0.37097916961881816</v>
      </c>
      <c r="Q31" s="79" cm="1">
        <f t="array" ref="Q31">_xlfn.XLOOKUP('% Approved '!$A31,'Applications Denied'!$A$6:$A$56,_xlfn.XLOOKUP('% Approved '!Q$4,'Applications Denied'!$B$4:$U$4,'Applications Denied'!$B$6:$U$56))/_xlfn.XLOOKUP($A31,'Applications Received'!$A$6:$A$56,_xlfn.XLOOKUP(Q$4,'Applications Received'!$B$4:$U$4,'Applications Received'!$B$6:$U$56))</f>
        <v>0.31973487986743993</v>
      </c>
      <c r="R31" s="79" cm="1">
        <f t="array" ref="R31">_xlfn.XLOOKUP('% Approved '!$A31,'Applications Denied'!$A$6:$A$56,_xlfn.XLOOKUP('% Approved '!R$4,'Applications Denied'!$B$4:$U$4,'Applications Denied'!$B$6:$U$56))/_xlfn.XLOOKUP($A31,'Applications Received'!$A$6:$A$56,_xlfn.XLOOKUP(R$4,'Applications Received'!$B$4:$U$4,'Applications Received'!$B$6:$U$56))</f>
        <v>0.47282831673566822</v>
      </c>
      <c r="S31" s="79" cm="1">
        <f t="array" ref="S31">_xlfn.XLOOKUP('% Approved '!$A31,'Applications Denied'!$A$6:$A$56,_xlfn.XLOOKUP('% Approved '!S$4,'Applications Denied'!$B$4:$U$4,'Applications Denied'!$B$6:$U$56))/_xlfn.XLOOKUP($A31,'Applications Received'!$A$6:$A$56,_xlfn.XLOOKUP(S$4,'Applications Received'!$B$4:$U$4,'Applications Received'!$B$6:$U$56))</f>
        <v>0.57763314753358896</v>
      </c>
      <c r="T31" s="79" cm="1">
        <f t="array" ref="T31">_xlfn.XLOOKUP('% Approved '!$A31,'Applications Denied'!$A$6:$A$56,_xlfn.XLOOKUP('% Approved '!T$4,'Applications Denied'!$B$4:$U$4,'Applications Denied'!$B$6:$U$56))/_xlfn.XLOOKUP($A31,'Applications Received'!$A$6:$A$56,_xlfn.XLOOKUP(T$4,'Applications Received'!$B$4:$U$4,'Applications Received'!$B$6:$U$56))</f>
        <v>0.65842201131243405</v>
      </c>
      <c r="U31" s="79" cm="1">
        <f t="array" ref="U31">_xlfn.XLOOKUP('% Approved '!$A31,'Applications Denied'!$A$6:$A$56,_xlfn.XLOOKUP('% Approved '!U$4,'Applications Denied'!$B$4:$U$4,'Applications Denied'!$B$6:$U$56))/_xlfn.XLOOKUP($A31,'Applications Received'!$A$6:$A$56,_xlfn.XLOOKUP(U$4,'Applications Received'!$B$4:$U$4,'Applications Received'!$B$6:$U$56))</f>
        <v>0.65581123244929795</v>
      </c>
      <c r="V31" s="79" cm="1">
        <f t="array" ref="V31">_xlfn.XLOOKUP('% Approved '!$A31,'Applications Denied'!$A$6:$A$56,_xlfn.XLOOKUP('% Approved '!V$4,'Applications Denied'!$B$4:$V$4,'Applications Denied'!$B$6:$V$56))/_xlfn.XLOOKUP($A31,'Applications Received'!$A$6:$A$56,_xlfn.XLOOKUP(V$4,'Applications Received'!$B$4:$V$4,'Applications Received'!$B$6:$V$56))</f>
        <v>0.73056534486332814</v>
      </c>
      <c r="W31" s="79">
        <f t="shared" si="0"/>
        <v>0.74076503696190232</v>
      </c>
      <c r="X31" s="81">
        <f t="shared" si="1"/>
        <v>0.68501539028669478</v>
      </c>
      <c r="Y31" s="81">
        <f t="shared" si="2"/>
        <v>0.63609835136298354</v>
      </c>
      <c r="Z31" s="99"/>
    </row>
    <row r="32" spans="1:26" s="30" customFormat="1">
      <c r="A32" s="32" t="s">
        <v>46</v>
      </c>
      <c r="B32" s="79" cm="1">
        <f t="array" ref="B32">_xlfn.XLOOKUP('% Approved '!$A32,'Applications Denied'!$A$6:$A$56,_xlfn.XLOOKUP('% Approved '!B$4,'Applications Denied'!$B$4:$U$4,'Applications Denied'!$B$6:$U$56))/_xlfn.XLOOKUP($A32,'Applications Received'!$A$6:$A$56,_xlfn.XLOOKUP(B$4,'Applications Received'!$B$4:$U$4,'Applications Received'!$B$6:$U$56))</f>
        <v>4.0359296173249661E-2</v>
      </c>
      <c r="C32" s="79" cm="1">
        <f t="array" ref="C32">_xlfn.XLOOKUP('% Approved '!$A32,'Applications Denied'!$A$6:$A$56,_xlfn.XLOOKUP('% Approved '!C$4,'Applications Denied'!$B$4:$U$4,'Applications Denied'!$B$6:$U$56))/_xlfn.XLOOKUP($A32,'Applications Received'!$A$6:$A$56,_xlfn.XLOOKUP(C$4,'Applications Received'!$B$4:$U$4,'Applications Received'!$B$6:$U$56))</f>
        <v>5.1082164328657316E-2</v>
      </c>
      <c r="D32" s="79" cm="1">
        <f t="array" ref="D32">_xlfn.XLOOKUP('% Approved '!$A32,'Applications Denied'!$A$6:$A$56,_xlfn.XLOOKUP('% Approved '!D$4,'Applications Denied'!$B$4:$U$4,'Applications Denied'!$B$6:$U$56))/_xlfn.XLOOKUP($A32,'Applications Received'!$A$6:$A$56,_xlfn.XLOOKUP(D$4,'Applications Received'!$B$4:$U$4,'Applications Received'!$B$6:$U$56))</f>
        <v>0.25799550754091344</v>
      </c>
      <c r="E32" s="79" cm="1">
        <f t="array" ref="E32">_xlfn.XLOOKUP('% Approved '!$A32,'Applications Denied'!$A$6:$A$56,_xlfn.XLOOKUP('% Approved '!E$4,'Applications Denied'!$B$4:$U$4,'Applications Denied'!$B$6:$U$56))/_xlfn.XLOOKUP($A32,'Applications Received'!$A$6:$A$56,_xlfn.XLOOKUP(E$4,'Applications Received'!$B$4:$U$4,'Applications Received'!$B$6:$U$56))</f>
        <v>0.25905814986671932</v>
      </c>
      <c r="F32" s="79" cm="1">
        <f t="array" ref="F32">_xlfn.XLOOKUP('% Approved '!$A32,'Applications Denied'!$A$6:$A$56,_xlfn.XLOOKUP('% Approved '!F$4,'Applications Denied'!$B$4:$U$4,'Applications Denied'!$B$6:$U$56))/_xlfn.XLOOKUP($A32,'Applications Received'!$A$6:$A$56,_xlfn.XLOOKUP(F$4,'Applications Received'!$B$4:$U$4,'Applications Received'!$B$6:$U$56))</f>
        <v>0.30042398546335553</v>
      </c>
      <c r="G32" s="79" cm="1">
        <f t="array" ref="G32">_xlfn.XLOOKUP('% Approved '!$A32,'Applications Denied'!$A$6:$A$56,_xlfn.XLOOKUP('% Approved '!G$4,'Applications Denied'!$B$4:$U$4,'Applications Denied'!$B$6:$U$56))/_xlfn.XLOOKUP($A32,'Applications Received'!$A$6:$A$56,_xlfn.XLOOKUP(G$4,'Applications Received'!$B$4:$U$4,'Applications Received'!$B$6:$U$56))</f>
        <v>0.28449994752859686</v>
      </c>
      <c r="H32" s="79" cm="1">
        <f t="array" ref="H32">_xlfn.XLOOKUP('% Approved '!$A32,'Applications Denied'!$A$6:$A$56,_xlfn.XLOOKUP('% Approved '!H$4,'Applications Denied'!$B$4:$U$4,'Applications Denied'!$B$6:$U$56))/_xlfn.XLOOKUP($A32,'Applications Received'!$A$6:$A$56,_xlfn.XLOOKUP(H$4,'Applications Received'!$B$4:$U$4,'Applications Received'!$B$6:$U$56))</f>
        <v>0.33536324786324784</v>
      </c>
      <c r="I32" s="79" cm="1">
        <f t="array" ref="I32">_xlfn.XLOOKUP('% Approved '!$A32,'Applications Denied'!$A$6:$A$56,_xlfn.XLOOKUP('% Approved '!I$4,'Applications Denied'!$B$4:$U$4,'Applications Denied'!$B$6:$U$56))/_xlfn.XLOOKUP($A32,'Applications Received'!$A$6:$A$56,_xlfn.XLOOKUP(I$4,'Applications Received'!$B$4:$U$4,'Applications Received'!$B$6:$U$56))</f>
        <v>0.32779914962543022</v>
      </c>
      <c r="J32" s="79" cm="1">
        <f t="array" ref="J32">_xlfn.XLOOKUP('% Approved '!$A32,'Applications Denied'!$A$6:$A$56,_xlfn.XLOOKUP('% Approved '!J$4,'Applications Denied'!$B$4:$U$4,'Applications Denied'!$B$6:$U$56))/_xlfn.XLOOKUP($A32,'Applications Received'!$A$6:$A$56,_xlfn.XLOOKUP(J$4,'Applications Received'!$B$4:$U$4,'Applications Received'!$B$6:$U$56))</f>
        <v>0.37487994877814534</v>
      </c>
      <c r="K32" s="79" cm="1">
        <f t="array" ref="K32">_xlfn.XLOOKUP('% Approved '!$A32,'Applications Denied'!$A$6:$A$56,_xlfn.XLOOKUP('% Approved '!K$4,'Applications Denied'!$B$4:$U$4,'Applications Denied'!$B$6:$U$56))/_xlfn.XLOOKUP($A32,'Applications Received'!$A$6:$A$56,_xlfn.XLOOKUP(K$4,'Applications Received'!$B$4:$U$4,'Applications Received'!$B$6:$U$56))</f>
        <v>0.41810559936121366</v>
      </c>
      <c r="L32" s="79" cm="1">
        <f t="array" ref="L32">_xlfn.XLOOKUP('% Approved '!$A32,'Applications Denied'!$A$6:$A$56,_xlfn.XLOOKUP('% Approved '!L$4,'Applications Denied'!$B$4:$U$4,'Applications Denied'!$B$6:$U$56))/_xlfn.XLOOKUP($A32,'Applications Received'!$A$6:$A$56,_xlfn.XLOOKUP(L$4,'Applications Received'!$B$4:$U$4,'Applications Received'!$B$6:$U$56))</f>
        <v>0.39472249482063027</v>
      </c>
      <c r="M32" s="79" cm="1">
        <f t="array" ref="M32">_xlfn.XLOOKUP('% Approved '!$A32,'Applications Denied'!$A$6:$A$56,_xlfn.XLOOKUP('% Approved '!M$4,'Applications Denied'!$B$4:$U$4,'Applications Denied'!$B$6:$U$56))/_xlfn.XLOOKUP($A32,'Applications Received'!$A$6:$A$56,_xlfn.XLOOKUP(M$4,'Applications Received'!$B$4:$U$4,'Applications Received'!$B$6:$U$56))</f>
        <v>0.44172998246639394</v>
      </c>
      <c r="N32" s="79" cm="1">
        <f t="array" ref="N32">_xlfn.XLOOKUP('% Approved '!$A32,'Applications Denied'!$A$6:$A$56,_xlfn.XLOOKUP('% Approved '!N$4,'Applications Denied'!$B$4:$U$4,'Applications Denied'!$B$6:$U$56))/_xlfn.XLOOKUP($A32,'Applications Received'!$A$6:$A$56,_xlfn.XLOOKUP(N$4,'Applications Received'!$B$4:$U$4,'Applications Received'!$B$6:$U$56))</f>
        <v>0.47438104064610087</v>
      </c>
      <c r="O32" s="79" cm="1">
        <f t="array" ref="O32">_xlfn.XLOOKUP('% Approved '!$A32,'Applications Denied'!$A$6:$A$56,_xlfn.XLOOKUP('% Approved '!O$4,'Applications Denied'!$B$4:$U$4,'Applications Denied'!$B$6:$U$56))/_xlfn.XLOOKUP($A32,'Applications Received'!$A$6:$A$56,_xlfn.XLOOKUP(O$4,'Applications Received'!$B$4:$U$4,'Applications Received'!$B$6:$U$56))</f>
        <v>0.5316040827792865</v>
      </c>
      <c r="P32" s="79" cm="1">
        <f t="array" ref="P32">_xlfn.XLOOKUP('% Approved '!$A32,'Applications Denied'!$A$6:$A$56,_xlfn.XLOOKUP('% Approved '!P$4,'Applications Denied'!$B$4:$U$4,'Applications Denied'!$B$6:$U$56))/_xlfn.XLOOKUP($A32,'Applications Received'!$A$6:$A$56,_xlfn.XLOOKUP(P$4,'Applications Received'!$B$4:$U$4,'Applications Received'!$B$6:$U$56))</f>
        <v>0.54338783012479441</v>
      </c>
      <c r="Q32" s="79" cm="1">
        <f t="array" ref="Q32">_xlfn.XLOOKUP('% Approved '!$A32,'Applications Denied'!$A$6:$A$56,_xlfn.XLOOKUP('% Approved '!Q$4,'Applications Denied'!$B$4:$U$4,'Applications Denied'!$B$6:$U$56))/_xlfn.XLOOKUP($A32,'Applications Received'!$A$6:$A$56,_xlfn.XLOOKUP(Q$4,'Applications Received'!$B$4:$U$4,'Applications Received'!$B$6:$U$56))</f>
        <v>0.55460836425634341</v>
      </c>
      <c r="R32" s="79" cm="1">
        <f t="array" ref="R32">_xlfn.XLOOKUP('% Approved '!$A32,'Applications Denied'!$A$6:$A$56,_xlfn.XLOOKUP('% Approved '!R$4,'Applications Denied'!$B$4:$U$4,'Applications Denied'!$B$6:$U$56))/_xlfn.XLOOKUP($A32,'Applications Received'!$A$6:$A$56,_xlfn.XLOOKUP(R$4,'Applications Received'!$B$4:$U$4,'Applications Received'!$B$6:$U$56))</f>
        <v>0.56313242410910691</v>
      </c>
      <c r="S32" s="79" cm="1">
        <f t="array" ref="S32">_xlfn.XLOOKUP('% Approved '!$A32,'Applications Denied'!$A$6:$A$56,_xlfn.XLOOKUP('% Approved '!S$4,'Applications Denied'!$B$4:$U$4,'Applications Denied'!$B$6:$U$56))/_xlfn.XLOOKUP($A32,'Applications Received'!$A$6:$A$56,_xlfn.XLOOKUP(S$4,'Applications Received'!$B$4:$U$4,'Applications Received'!$B$6:$U$56))</f>
        <v>0.40906886517943741</v>
      </c>
      <c r="T32" s="79" cm="1">
        <f t="array" ref="T32">_xlfn.XLOOKUP('% Approved '!$A32,'Applications Denied'!$A$6:$A$56,_xlfn.XLOOKUP('% Approved '!T$4,'Applications Denied'!$B$4:$U$4,'Applications Denied'!$B$6:$U$56))/_xlfn.XLOOKUP($A32,'Applications Received'!$A$6:$A$56,_xlfn.XLOOKUP(T$4,'Applications Received'!$B$4:$U$4,'Applications Received'!$B$6:$U$56))</f>
        <v>0.5575876527790169</v>
      </c>
      <c r="U32" s="79" cm="1">
        <f t="array" ref="U32">_xlfn.XLOOKUP('% Approved '!$A32,'Applications Denied'!$A$6:$A$56,_xlfn.XLOOKUP('% Approved '!U$4,'Applications Denied'!$B$4:$U$4,'Applications Denied'!$B$6:$U$56))/_xlfn.XLOOKUP($A32,'Applications Received'!$A$6:$A$56,_xlfn.XLOOKUP(U$4,'Applications Received'!$B$4:$U$4,'Applications Received'!$B$6:$U$56))</f>
        <v>0.55826228177019888</v>
      </c>
      <c r="V32" s="79" cm="1">
        <f t="array" ref="V32">_xlfn.XLOOKUP('% Approved '!$A32,'Applications Denied'!$A$6:$A$56,_xlfn.XLOOKUP('% Approved '!V$4,'Applications Denied'!$B$4:$V$4,'Applications Denied'!$B$6:$V$56))/_xlfn.XLOOKUP($A32,'Applications Received'!$A$6:$A$56,_xlfn.XLOOKUP(V$4,'Applications Received'!$B$4:$V$4,'Applications Received'!$B$6:$V$56))</f>
        <v>0.68437764606265883</v>
      </c>
      <c r="W32" s="79">
        <f t="shared" si="0"/>
        <v>12.83230964617807</v>
      </c>
      <c r="X32" s="81">
        <f t="shared" si="1"/>
        <v>0.66464955634567124</v>
      </c>
      <c r="Y32" s="81">
        <f t="shared" si="2"/>
        <v>0.41431585251781594</v>
      </c>
      <c r="Z32" s="99"/>
    </row>
    <row r="33" spans="1:26" s="30" customFormat="1">
      <c r="A33" s="32" t="s">
        <v>47</v>
      </c>
      <c r="B33" s="79" cm="1">
        <f t="array" ref="B33">_xlfn.XLOOKUP('% Approved '!$A33,'Applications Denied'!$A$6:$A$56,_xlfn.XLOOKUP('% Approved '!B$4,'Applications Denied'!$B$4:$U$4,'Applications Denied'!$B$6:$U$56))/_xlfn.XLOOKUP($A33,'Applications Received'!$A$6:$A$56,_xlfn.XLOOKUP(B$4,'Applications Received'!$B$4:$U$4,'Applications Received'!$B$6:$U$56))</f>
        <v>0.36353399740147246</v>
      </c>
      <c r="C33" s="79" cm="1">
        <f t="array" ref="C33">_xlfn.XLOOKUP('% Approved '!$A33,'Applications Denied'!$A$6:$A$56,_xlfn.XLOOKUP('% Approved '!C$4,'Applications Denied'!$B$4:$U$4,'Applications Denied'!$B$6:$U$56))/_xlfn.XLOOKUP($A33,'Applications Received'!$A$6:$A$56,_xlfn.XLOOKUP(C$4,'Applications Received'!$B$4:$U$4,'Applications Received'!$B$6:$U$56))</f>
        <v>0.38848113289007857</v>
      </c>
      <c r="D33" s="79" cm="1">
        <f t="array" ref="D33">_xlfn.XLOOKUP('% Approved '!$A33,'Applications Denied'!$A$6:$A$56,_xlfn.XLOOKUP('% Approved '!D$4,'Applications Denied'!$B$4:$U$4,'Applications Denied'!$B$6:$U$56))/_xlfn.XLOOKUP($A33,'Applications Received'!$A$6:$A$56,_xlfn.XLOOKUP(D$4,'Applications Received'!$B$4:$U$4,'Applications Received'!$B$6:$U$56))</f>
        <v>0.3563113353728794</v>
      </c>
      <c r="E33" s="79" cm="1">
        <f t="array" ref="E33">_xlfn.XLOOKUP('% Approved '!$A33,'Applications Denied'!$A$6:$A$56,_xlfn.XLOOKUP('% Approved '!E$4,'Applications Denied'!$B$4:$U$4,'Applications Denied'!$B$6:$U$56))/_xlfn.XLOOKUP($A33,'Applications Received'!$A$6:$A$56,_xlfn.XLOOKUP(E$4,'Applications Received'!$B$4:$U$4,'Applications Received'!$B$6:$U$56))</f>
        <v>0.34753832968288734</v>
      </c>
      <c r="F33" s="79" cm="1">
        <f t="array" ref="F33">_xlfn.XLOOKUP('% Approved '!$A33,'Applications Denied'!$A$6:$A$56,_xlfn.XLOOKUP('% Approved '!F$4,'Applications Denied'!$B$4:$U$4,'Applications Denied'!$B$6:$U$56))/_xlfn.XLOOKUP($A33,'Applications Received'!$A$6:$A$56,_xlfn.XLOOKUP(F$4,'Applications Received'!$B$4:$U$4,'Applications Received'!$B$6:$U$56))</f>
        <v>0.15758409977267512</v>
      </c>
      <c r="G33" s="79" cm="1">
        <f t="array" ref="G33">_xlfn.XLOOKUP('% Approved '!$A33,'Applications Denied'!$A$6:$A$56,_xlfn.XLOOKUP('% Approved '!G$4,'Applications Denied'!$B$4:$U$4,'Applications Denied'!$B$6:$U$56))/_xlfn.XLOOKUP($A33,'Applications Received'!$A$6:$A$56,_xlfn.XLOOKUP(G$4,'Applications Received'!$B$4:$U$4,'Applications Received'!$B$6:$U$56))</f>
        <v>0.16289611577809202</v>
      </c>
      <c r="H33" s="79" cm="1">
        <f t="array" ref="H33">_xlfn.XLOOKUP('% Approved '!$A33,'Applications Denied'!$A$6:$A$56,_xlfn.XLOOKUP('% Approved '!H$4,'Applications Denied'!$B$4:$U$4,'Applications Denied'!$B$6:$U$56))/_xlfn.XLOOKUP($A33,'Applications Received'!$A$6:$A$56,_xlfn.XLOOKUP(H$4,'Applications Received'!$B$4:$U$4,'Applications Received'!$B$6:$U$56))</f>
        <v>0.51945717102592348</v>
      </c>
      <c r="I33" s="79" cm="1">
        <f t="array" ref="I33">_xlfn.XLOOKUP('% Approved '!$A33,'Applications Denied'!$A$6:$A$56,_xlfn.XLOOKUP('% Approved '!I$4,'Applications Denied'!$B$4:$U$4,'Applications Denied'!$B$6:$U$56))/_xlfn.XLOOKUP($A33,'Applications Received'!$A$6:$A$56,_xlfn.XLOOKUP(I$4,'Applications Received'!$B$4:$U$4,'Applications Received'!$B$6:$U$56))</f>
        <v>0.73795570439150615</v>
      </c>
      <c r="J33" s="79" cm="1">
        <f t="array" ref="J33">_xlfn.XLOOKUP('% Approved '!$A33,'Applications Denied'!$A$6:$A$56,_xlfn.XLOOKUP('% Approved '!J$4,'Applications Denied'!$B$4:$U$4,'Applications Denied'!$B$6:$U$56))/_xlfn.XLOOKUP($A33,'Applications Received'!$A$6:$A$56,_xlfn.XLOOKUP(J$4,'Applications Received'!$B$4:$U$4,'Applications Received'!$B$6:$U$56))</f>
        <v>0.74417784050811575</v>
      </c>
      <c r="K33" s="79" cm="1">
        <f t="array" ref="K33">_xlfn.XLOOKUP('% Approved '!$A33,'Applications Denied'!$A$6:$A$56,_xlfn.XLOOKUP('% Approved '!K$4,'Applications Denied'!$B$4:$U$4,'Applications Denied'!$B$6:$U$56))/_xlfn.XLOOKUP($A33,'Applications Received'!$A$6:$A$56,_xlfn.XLOOKUP(K$4,'Applications Received'!$B$4:$U$4,'Applications Received'!$B$6:$U$56))</f>
        <v>0.68204174896402148</v>
      </c>
      <c r="L33" s="79" cm="1">
        <f t="array" ref="L33">_xlfn.XLOOKUP('% Approved '!$A33,'Applications Denied'!$A$6:$A$56,_xlfn.XLOOKUP('% Approved '!L$4,'Applications Denied'!$B$4:$U$4,'Applications Denied'!$B$6:$U$56))/_xlfn.XLOOKUP($A33,'Applications Received'!$A$6:$A$56,_xlfn.XLOOKUP(L$4,'Applications Received'!$B$4:$U$4,'Applications Received'!$B$6:$U$56))</f>
        <v>0.74689776099271643</v>
      </c>
      <c r="M33" s="79" cm="1">
        <f t="array" ref="M33">_xlfn.XLOOKUP('% Approved '!$A33,'Applications Denied'!$A$6:$A$56,_xlfn.XLOOKUP('% Approved '!M$4,'Applications Denied'!$B$4:$U$4,'Applications Denied'!$B$6:$U$56))/_xlfn.XLOOKUP($A33,'Applications Received'!$A$6:$A$56,_xlfn.XLOOKUP(M$4,'Applications Received'!$B$4:$U$4,'Applications Received'!$B$6:$U$56))</f>
        <v>0.78436599200322354</v>
      </c>
      <c r="N33" s="79" cm="1">
        <f t="array" ref="N33">_xlfn.XLOOKUP('% Approved '!$A33,'Applications Denied'!$A$6:$A$56,_xlfn.XLOOKUP('% Approved '!N$4,'Applications Denied'!$B$4:$U$4,'Applications Denied'!$B$6:$U$56))/_xlfn.XLOOKUP($A33,'Applications Received'!$A$6:$A$56,_xlfn.XLOOKUP(N$4,'Applications Received'!$B$4:$U$4,'Applications Received'!$B$6:$U$56))</f>
        <v>0.80535714285714299</v>
      </c>
      <c r="O33" s="79" cm="1">
        <f t="array" ref="O33">_xlfn.XLOOKUP('% Approved '!$A33,'Applications Denied'!$A$6:$A$56,_xlfn.XLOOKUP('% Approved '!O$4,'Applications Denied'!$B$4:$U$4,'Applications Denied'!$B$6:$U$56))/_xlfn.XLOOKUP($A33,'Applications Received'!$A$6:$A$56,_xlfn.XLOOKUP(O$4,'Applications Received'!$B$4:$U$4,'Applications Received'!$B$6:$U$56))</f>
        <v>0.80777050755979452</v>
      </c>
      <c r="P33" s="79" cm="1">
        <f t="array" ref="P33">_xlfn.XLOOKUP('% Approved '!$A33,'Applications Denied'!$A$6:$A$56,_xlfn.XLOOKUP('% Approved '!P$4,'Applications Denied'!$B$4:$U$4,'Applications Denied'!$B$6:$U$56))/_xlfn.XLOOKUP($A33,'Applications Received'!$A$6:$A$56,_xlfn.XLOOKUP(P$4,'Applications Received'!$B$4:$U$4,'Applications Received'!$B$6:$U$56))</f>
        <v>0.8077978457631978</v>
      </c>
      <c r="Q33" s="79" cm="1">
        <f t="array" ref="Q33">_xlfn.XLOOKUP('% Approved '!$A33,'Applications Denied'!$A$6:$A$56,_xlfn.XLOOKUP('% Approved '!Q$4,'Applications Denied'!$B$4:$U$4,'Applications Denied'!$B$6:$U$56))/_xlfn.XLOOKUP($A33,'Applications Received'!$A$6:$A$56,_xlfn.XLOOKUP(Q$4,'Applications Received'!$B$4:$U$4,'Applications Received'!$B$6:$U$56))</f>
        <v>0.79171074141744402</v>
      </c>
      <c r="R33" s="79" cm="1">
        <f t="array" ref="R33">_xlfn.XLOOKUP('% Approved '!$A33,'Applications Denied'!$A$6:$A$56,_xlfn.XLOOKUP('% Approved '!R$4,'Applications Denied'!$B$4:$U$4,'Applications Denied'!$B$6:$U$56))/_xlfn.XLOOKUP($A33,'Applications Received'!$A$6:$A$56,_xlfn.XLOOKUP(R$4,'Applications Received'!$B$4:$U$4,'Applications Received'!$B$6:$U$56))</f>
        <v>0.77432584845688512</v>
      </c>
      <c r="S33" s="79" cm="1">
        <f t="array" ref="S33">_xlfn.XLOOKUP('% Approved '!$A33,'Applications Denied'!$A$6:$A$56,_xlfn.XLOOKUP('% Approved '!S$4,'Applications Denied'!$B$4:$U$4,'Applications Denied'!$B$6:$U$56))/_xlfn.XLOOKUP($A33,'Applications Received'!$A$6:$A$56,_xlfn.XLOOKUP(S$4,'Applications Received'!$B$4:$U$4,'Applications Received'!$B$6:$U$56))</f>
        <v>0.75196646954125279</v>
      </c>
      <c r="T33" s="79" cm="1">
        <f t="array" ref="T33">_xlfn.XLOOKUP('% Approved '!$A33,'Applications Denied'!$A$6:$A$56,_xlfn.XLOOKUP('% Approved '!T$4,'Applications Denied'!$B$4:$U$4,'Applications Denied'!$B$6:$U$56))/_xlfn.XLOOKUP($A33,'Applications Received'!$A$6:$A$56,_xlfn.XLOOKUP(T$4,'Applications Received'!$B$4:$U$4,'Applications Received'!$B$6:$U$56))</f>
        <v>0.74832299708897609</v>
      </c>
      <c r="U33" s="79" cm="1">
        <f t="array" ref="U33">_xlfn.XLOOKUP('% Approved '!$A33,'Applications Denied'!$A$6:$A$56,_xlfn.XLOOKUP('% Approved '!U$4,'Applications Denied'!$B$4:$U$4,'Applications Denied'!$B$6:$U$56))/_xlfn.XLOOKUP($A33,'Applications Received'!$A$6:$A$56,_xlfn.XLOOKUP(U$4,'Applications Received'!$B$4:$U$4,'Applications Received'!$B$6:$U$56))</f>
        <v>0.78505469526921434</v>
      </c>
      <c r="V33" s="79" cm="1">
        <f t="array" ref="V33">_xlfn.XLOOKUP('% Approved '!$A33,'Applications Denied'!$A$6:$A$56,_xlfn.XLOOKUP('% Approved '!V$4,'Applications Denied'!$B$4:$V$4,'Applications Denied'!$B$6:$V$56))/_xlfn.XLOOKUP($A33,'Applications Received'!$A$6:$A$56,_xlfn.XLOOKUP(V$4,'Applications Received'!$B$4:$V$4,'Applications Received'!$B$6:$V$56))</f>
        <v>0.90147707060552162</v>
      </c>
      <c r="W33" s="79">
        <f t="shared" si="0"/>
        <v>1.1595083290166976</v>
      </c>
      <c r="X33" s="81">
        <f t="shared" si="1"/>
        <v>0.51129821486290783</v>
      </c>
      <c r="Y33" s="81">
        <f t="shared" si="2"/>
        <v>5.108722541326511E-2</v>
      </c>
      <c r="Z33" s="99"/>
    </row>
    <row r="34" spans="1:26" s="30" customFormat="1">
      <c r="A34" s="32" t="s">
        <v>49</v>
      </c>
      <c r="B34" s="79" cm="1">
        <f t="array" ref="B34">_xlfn.XLOOKUP('% Approved '!$A34,'Applications Denied'!$A$6:$A$56,_xlfn.XLOOKUP('% Approved '!B$4,'Applications Denied'!$B$4:$U$4,'Applications Denied'!$B$6:$U$56))/_xlfn.XLOOKUP($A34,'Applications Received'!$A$6:$A$56,_xlfn.XLOOKUP(B$4,'Applications Received'!$B$4:$U$4,'Applications Received'!$B$6:$U$56))</f>
        <v>0.47210280373831776</v>
      </c>
      <c r="C34" s="79" cm="1">
        <f t="array" ref="C34">_xlfn.XLOOKUP('% Approved '!$A34,'Applications Denied'!$A$6:$A$56,_xlfn.XLOOKUP('% Approved '!C$4,'Applications Denied'!$B$4:$U$4,'Applications Denied'!$B$6:$U$56))/_xlfn.XLOOKUP($A34,'Applications Received'!$A$6:$A$56,_xlfn.XLOOKUP(C$4,'Applications Received'!$B$4:$U$4,'Applications Received'!$B$6:$U$56))</f>
        <v>0.46618737362390472</v>
      </c>
      <c r="D34" s="79" cm="1">
        <f t="array" ref="D34">_xlfn.XLOOKUP('% Approved '!$A34,'Applications Denied'!$A$6:$A$56,_xlfn.XLOOKUP('% Approved '!D$4,'Applications Denied'!$B$4:$U$4,'Applications Denied'!$B$6:$U$56))/_xlfn.XLOOKUP($A34,'Applications Received'!$A$6:$A$56,_xlfn.XLOOKUP(D$4,'Applications Received'!$B$4:$U$4,'Applications Received'!$B$6:$U$56))</f>
        <v>0.40237918215613383</v>
      </c>
      <c r="E34" s="79" cm="1">
        <f t="array" ref="E34">_xlfn.XLOOKUP('% Approved '!$A34,'Applications Denied'!$A$6:$A$56,_xlfn.XLOOKUP('% Approved '!E$4,'Applications Denied'!$B$4:$U$4,'Applications Denied'!$B$6:$U$56))/_xlfn.XLOOKUP($A34,'Applications Received'!$A$6:$A$56,_xlfn.XLOOKUP(E$4,'Applications Received'!$B$4:$U$4,'Applications Received'!$B$6:$U$56))</f>
        <v>0.47911268855368239</v>
      </c>
      <c r="F34" s="79" cm="1">
        <f t="array" ref="F34">_xlfn.XLOOKUP('% Approved '!$A34,'Applications Denied'!$A$6:$A$56,_xlfn.XLOOKUP('% Approved '!F$4,'Applications Denied'!$B$4:$U$4,'Applications Denied'!$B$6:$U$56))/_xlfn.XLOOKUP($A34,'Applications Received'!$A$6:$A$56,_xlfn.XLOOKUP(F$4,'Applications Received'!$B$4:$U$4,'Applications Received'!$B$6:$U$56))</f>
        <v>0.53502777444750838</v>
      </c>
      <c r="G34" s="79" cm="1">
        <f t="array" ref="G34">_xlfn.XLOOKUP('% Approved '!$A34,'Applications Denied'!$A$6:$A$56,_xlfn.XLOOKUP('% Approved '!G$4,'Applications Denied'!$B$4:$U$4,'Applications Denied'!$B$6:$U$56))/_xlfn.XLOOKUP($A34,'Applications Received'!$A$6:$A$56,_xlfn.XLOOKUP(G$4,'Applications Received'!$B$4:$U$4,'Applications Received'!$B$6:$U$56))</f>
        <v>0.52397819079078289</v>
      </c>
      <c r="H34" s="79" cm="1">
        <f t="array" ref="H34">_xlfn.XLOOKUP('% Approved '!$A34,'Applications Denied'!$A$6:$A$56,_xlfn.XLOOKUP('% Approved '!H$4,'Applications Denied'!$B$4:$U$4,'Applications Denied'!$B$6:$U$56))/_xlfn.XLOOKUP($A34,'Applications Received'!$A$6:$A$56,_xlfn.XLOOKUP(H$4,'Applications Received'!$B$4:$U$4,'Applications Received'!$B$6:$U$56))</f>
        <v>0.60170210359647136</v>
      </c>
      <c r="I34" s="79" cm="1">
        <f t="array" ref="I34">_xlfn.XLOOKUP('% Approved '!$A34,'Applications Denied'!$A$6:$A$56,_xlfn.XLOOKUP('% Approved '!I$4,'Applications Denied'!$B$4:$U$4,'Applications Denied'!$B$6:$U$56))/_xlfn.XLOOKUP($A34,'Applications Received'!$A$6:$A$56,_xlfn.XLOOKUP(I$4,'Applications Received'!$B$4:$U$4,'Applications Received'!$B$6:$U$56))</f>
        <v>0.59109785668496895</v>
      </c>
      <c r="J34" s="79" cm="1">
        <f t="array" ref="J34">_xlfn.XLOOKUP('% Approved '!$A34,'Applications Denied'!$A$6:$A$56,_xlfn.XLOOKUP('% Approved '!J$4,'Applications Denied'!$B$4:$U$4,'Applications Denied'!$B$6:$U$56))/_xlfn.XLOOKUP($A34,'Applications Received'!$A$6:$A$56,_xlfn.XLOOKUP(J$4,'Applications Received'!$B$4:$U$4,'Applications Received'!$B$6:$U$56))</f>
        <v>0.63559721292370264</v>
      </c>
      <c r="K34" s="79" cm="1">
        <f t="array" ref="K34">_xlfn.XLOOKUP('% Approved '!$A34,'Applications Denied'!$A$6:$A$56,_xlfn.XLOOKUP('% Approved '!K$4,'Applications Denied'!$B$4:$U$4,'Applications Denied'!$B$6:$U$56))/_xlfn.XLOOKUP($A34,'Applications Received'!$A$6:$A$56,_xlfn.XLOOKUP(K$4,'Applications Received'!$B$4:$U$4,'Applications Received'!$B$6:$U$56))</f>
        <v>0.66397441679307945</v>
      </c>
      <c r="L34" s="79" cm="1">
        <f t="array" ref="L34">_xlfn.XLOOKUP('% Approved '!$A34,'Applications Denied'!$A$6:$A$56,_xlfn.XLOOKUP('% Approved '!L$4,'Applications Denied'!$B$4:$U$4,'Applications Denied'!$B$6:$U$56))/_xlfn.XLOOKUP($A34,'Applications Received'!$A$6:$A$56,_xlfn.XLOOKUP(L$4,'Applications Received'!$B$4:$U$4,'Applications Received'!$B$6:$U$56))</f>
        <v>0.64457238864074096</v>
      </c>
      <c r="M34" s="79" cm="1">
        <f t="array" ref="M34">_xlfn.XLOOKUP('% Approved '!$A34,'Applications Denied'!$A$6:$A$56,_xlfn.XLOOKUP('% Approved '!M$4,'Applications Denied'!$B$4:$U$4,'Applications Denied'!$B$6:$U$56))/_xlfn.XLOOKUP($A34,'Applications Received'!$A$6:$A$56,_xlfn.XLOOKUP(M$4,'Applications Received'!$B$4:$U$4,'Applications Received'!$B$6:$U$56))</f>
        <v>0.65588009878225328</v>
      </c>
      <c r="N34" s="79" cm="1">
        <f t="array" ref="N34">_xlfn.XLOOKUP('% Approved '!$A34,'Applications Denied'!$A$6:$A$56,_xlfn.XLOOKUP('% Approved '!N$4,'Applications Denied'!$B$4:$U$4,'Applications Denied'!$B$6:$U$56))/_xlfn.XLOOKUP($A34,'Applications Received'!$A$6:$A$56,_xlfn.XLOOKUP(N$4,'Applications Received'!$B$4:$U$4,'Applications Received'!$B$6:$U$56))</f>
        <v>0.69298002219755817</v>
      </c>
      <c r="O34" s="79" cm="1">
        <f t="array" ref="O34">_xlfn.XLOOKUP('% Approved '!$A34,'Applications Denied'!$A$6:$A$56,_xlfn.XLOOKUP('% Approved '!O$4,'Applications Denied'!$B$4:$U$4,'Applications Denied'!$B$6:$U$56))/_xlfn.XLOOKUP($A34,'Applications Received'!$A$6:$A$56,_xlfn.XLOOKUP(O$4,'Applications Received'!$B$4:$U$4,'Applications Received'!$B$6:$U$56))</f>
        <v>0.69331167171698727</v>
      </c>
      <c r="P34" s="79" cm="1">
        <f t="array" ref="P34">_xlfn.XLOOKUP('% Approved '!$A34,'Applications Denied'!$A$6:$A$56,_xlfn.XLOOKUP('% Approved '!P$4,'Applications Denied'!$B$4:$U$4,'Applications Denied'!$B$6:$U$56))/_xlfn.XLOOKUP($A34,'Applications Received'!$A$6:$A$56,_xlfn.XLOOKUP(P$4,'Applications Received'!$B$4:$U$4,'Applications Received'!$B$6:$U$56))</f>
        <v>0.6930894972103494</v>
      </c>
      <c r="Q34" s="79" cm="1">
        <f t="array" ref="Q34">_xlfn.XLOOKUP('% Approved '!$A34,'Applications Denied'!$A$6:$A$56,_xlfn.XLOOKUP('% Approved '!Q$4,'Applications Denied'!$B$4:$U$4,'Applications Denied'!$B$6:$U$56))/_xlfn.XLOOKUP($A34,'Applications Received'!$A$6:$A$56,_xlfn.XLOOKUP(Q$4,'Applications Received'!$B$4:$U$4,'Applications Received'!$B$6:$U$56))</f>
        <v>0.73357086961589058</v>
      </c>
      <c r="R34" s="79" cm="1">
        <f t="array" ref="R34">_xlfn.XLOOKUP('% Approved '!$A34,'Applications Denied'!$A$6:$A$56,_xlfn.XLOOKUP('% Approved '!R$4,'Applications Denied'!$B$4:$U$4,'Applications Denied'!$B$6:$U$56))/_xlfn.XLOOKUP($A34,'Applications Received'!$A$6:$A$56,_xlfn.XLOOKUP(R$4,'Applications Received'!$B$4:$U$4,'Applications Received'!$B$6:$U$56))</f>
        <v>0.69380822981366463</v>
      </c>
      <c r="S34" s="79" cm="1">
        <f t="array" ref="S34">_xlfn.XLOOKUP('% Approved '!$A34,'Applications Denied'!$A$6:$A$56,_xlfn.XLOOKUP('% Approved '!S$4,'Applications Denied'!$B$4:$U$4,'Applications Denied'!$B$6:$U$56))/_xlfn.XLOOKUP($A34,'Applications Received'!$A$6:$A$56,_xlfn.XLOOKUP(S$4,'Applications Received'!$B$4:$U$4,'Applications Received'!$B$6:$U$56))</f>
        <v>0.67318577427928017</v>
      </c>
      <c r="T34" s="79" cm="1">
        <f t="array" ref="T34">_xlfn.XLOOKUP('% Approved '!$A34,'Applications Denied'!$A$6:$A$56,_xlfn.XLOOKUP('% Approved '!T$4,'Applications Denied'!$B$4:$U$4,'Applications Denied'!$B$6:$U$56))/_xlfn.XLOOKUP($A34,'Applications Received'!$A$6:$A$56,_xlfn.XLOOKUP(T$4,'Applications Received'!$B$4:$U$4,'Applications Received'!$B$6:$U$56))</f>
        <v>0.65678276912134081</v>
      </c>
      <c r="U34" s="79" cm="1">
        <f t="array" ref="U34">_xlfn.XLOOKUP('% Approved '!$A34,'Applications Denied'!$A$6:$A$56,_xlfn.XLOOKUP('% Approved '!U$4,'Applications Denied'!$B$4:$U$4,'Applications Denied'!$B$6:$U$56))/_xlfn.XLOOKUP($A34,'Applications Received'!$A$6:$A$56,_xlfn.XLOOKUP(U$4,'Applications Received'!$B$4:$U$4,'Applications Received'!$B$6:$U$56))</f>
        <v>0.69253944520074084</v>
      </c>
      <c r="V34" s="79" cm="1">
        <f t="array" ref="V34">_xlfn.XLOOKUP('% Approved '!$A34,'Applications Denied'!$A$6:$A$56,_xlfn.XLOOKUP('% Approved '!V$4,'Applications Denied'!$B$4:$V$4,'Applications Denied'!$B$6:$V$56))/_xlfn.XLOOKUP($A34,'Applications Received'!$A$6:$A$56,_xlfn.XLOOKUP(V$4,'Applications Received'!$B$4:$V$4,'Applications Received'!$B$6:$V$56))</f>
        <v>0.83624921513785033</v>
      </c>
      <c r="W34" s="79">
        <f t="shared" si="0"/>
        <v>0.46692508436067048</v>
      </c>
      <c r="X34" s="81">
        <f t="shared" si="1"/>
        <v>0.15096729936844147</v>
      </c>
      <c r="Y34" s="81">
        <f t="shared" si="2"/>
        <v>7.4416865204467858E-2</v>
      </c>
      <c r="Z34" s="99"/>
    </row>
    <row r="35" spans="1:26" s="30" customFormat="1">
      <c r="A35" s="32" t="s">
        <v>50</v>
      </c>
      <c r="B35" s="79" cm="1">
        <f t="array" ref="B35">_xlfn.XLOOKUP('% Approved '!$A35,'Applications Denied'!$A$6:$A$56,_xlfn.XLOOKUP('% Approved '!B$4,'Applications Denied'!$B$4:$U$4,'Applications Denied'!$B$6:$U$56))/_xlfn.XLOOKUP($A35,'Applications Received'!$A$6:$A$56,_xlfn.XLOOKUP(B$4,'Applications Received'!$B$4:$U$4,'Applications Received'!$B$6:$U$56))</f>
        <v>6.2402374258044353E-2</v>
      </c>
      <c r="C35" s="79" cm="1">
        <f t="array" ref="C35">_xlfn.XLOOKUP('% Approved '!$A35,'Applications Denied'!$A$6:$A$56,_xlfn.XLOOKUP('% Approved '!C$4,'Applications Denied'!$B$4:$U$4,'Applications Denied'!$B$6:$U$56))/_xlfn.XLOOKUP($A35,'Applications Received'!$A$6:$A$56,_xlfn.XLOOKUP(C$4,'Applications Received'!$B$4:$U$4,'Applications Received'!$B$6:$U$56))</f>
        <v>0.38086057988895738</v>
      </c>
      <c r="D35" s="79" cm="1">
        <f t="array" ref="D35">_xlfn.XLOOKUP('% Approved '!$A35,'Applications Denied'!$A$6:$A$56,_xlfn.XLOOKUP('% Approved '!D$4,'Applications Denied'!$B$4:$U$4,'Applications Denied'!$B$6:$U$56))/_xlfn.XLOOKUP($A35,'Applications Received'!$A$6:$A$56,_xlfn.XLOOKUP(D$4,'Applications Received'!$B$4:$U$4,'Applications Received'!$B$6:$U$56))</f>
        <v>0.37921152505615363</v>
      </c>
      <c r="E35" s="79" cm="1">
        <f t="array" ref="E35">_xlfn.XLOOKUP('% Approved '!$A35,'Applications Denied'!$A$6:$A$56,_xlfn.XLOOKUP('% Approved '!E$4,'Applications Denied'!$B$4:$U$4,'Applications Denied'!$B$6:$U$56))/_xlfn.XLOOKUP($A35,'Applications Received'!$A$6:$A$56,_xlfn.XLOOKUP(E$4,'Applications Received'!$B$4:$U$4,'Applications Received'!$B$6:$U$56))</f>
        <v>0.38883233968300129</v>
      </c>
      <c r="F35" s="79" cm="1">
        <f t="array" ref="F35">_xlfn.XLOOKUP('% Approved '!$A35,'Applications Denied'!$A$6:$A$56,_xlfn.XLOOKUP('% Approved '!F$4,'Applications Denied'!$B$4:$U$4,'Applications Denied'!$B$6:$U$56))/_xlfn.XLOOKUP($A35,'Applications Received'!$A$6:$A$56,_xlfn.XLOOKUP(F$4,'Applications Received'!$B$4:$U$4,'Applications Received'!$B$6:$U$56))</f>
        <v>0.37236581872740909</v>
      </c>
      <c r="G35" s="79" cm="1">
        <f t="array" ref="G35">_xlfn.XLOOKUP('% Approved '!$A35,'Applications Denied'!$A$6:$A$56,_xlfn.XLOOKUP('% Approved '!G$4,'Applications Denied'!$B$4:$U$4,'Applications Denied'!$B$6:$U$56))/_xlfn.XLOOKUP($A35,'Applications Received'!$A$6:$A$56,_xlfn.XLOOKUP(G$4,'Applications Received'!$B$4:$U$4,'Applications Received'!$B$6:$U$56))</f>
        <v>0.40251314621320772</v>
      </c>
      <c r="H35" s="79" cm="1">
        <f t="array" ref="H35">_xlfn.XLOOKUP('% Approved '!$A35,'Applications Denied'!$A$6:$A$56,_xlfn.XLOOKUP('% Approved '!H$4,'Applications Denied'!$B$4:$U$4,'Applications Denied'!$B$6:$U$56))/_xlfn.XLOOKUP($A35,'Applications Received'!$A$6:$A$56,_xlfn.XLOOKUP(H$4,'Applications Received'!$B$4:$U$4,'Applications Received'!$B$6:$U$56))</f>
        <v>0.4289924605894449</v>
      </c>
      <c r="I35" s="79" cm="1">
        <f t="array" ref="I35">_xlfn.XLOOKUP('% Approved '!$A35,'Applications Denied'!$A$6:$A$56,_xlfn.XLOOKUP('% Approved '!I$4,'Applications Denied'!$B$4:$U$4,'Applications Denied'!$B$6:$U$56))/_xlfn.XLOOKUP($A35,'Applications Received'!$A$6:$A$56,_xlfn.XLOOKUP(I$4,'Applications Received'!$B$4:$U$4,'Applications Received'!$B$6:$U$56))</f>
        <v>0.46561734872332983</v>
      </c>
      <c r="J35" s="79" cm="1">
        <f t="array" ref="J35">_xlfn.XLOOKUP('% Approved '!$A35,'Applications Denied'!$A$6:$A$56,_xlfn.XLOOKUP('% Approved '!J$4,'Applications Denied'!$B$4:$U$4,'Applications Denied'!$B$6:$U$56))/_xlfn.XLOOKUP($A35,'Applications Received'!$A$6:$A$56,_xlfn.XLOOKUP(J$4,'Applications Received'!$B$4:$U$4,'Applications Received'!$B$6:$U$56))</f>
        <v>0.45182501341921627</v>
      </c>
      <c r="K35" s="79" cm="1">
        <f t="array" ref="K35">_xlfn.XLOOKUP('% Approved '!$A35,'Applications Denied'!$A$6:$A$56,_xlfn.XLOOKUP('% Approved '!K$4,'Applications Denied'!$B$4:$U$4,'Applications Denied'!$B$6:$U$56))/_xlfn.XLOOKUP($A35,'Applications Received'!$A$6:$A$56,_xlfn.XLOOKUP(K$4,'Applications Received'!$B$4:$U$4,'Applications Received'!$B$6:$U$56))</f>
        <v>0.46563729942476539</v>
      </c>
      <c r="L35" s="79" cm="1">
        <f t="array" ref="L35">_xlfn.XLOOKUP('% Approved '!$A35,'Applications Denied'!$A$6:$A$56,_xlfn.XLOOKUP('% Approved '!L$4,'Applications Denied'!$B$4:$U$4,'Applications Denied'!$B$6:$U$56))/_xlfn.XLOOKUP($A35,'Applications Received'!$A$6:$A$56,_xlfn.XLOOKUP(L$4,'Applications Received'!$B$4:$U$4,'Applications Received'!$B$6:$U$56))</f>
        <v>0.47262660196590772</v>
      </c>
      <c r="M35" s="79" cm="1">
        <f t="array" ref="M35">_xlfn.XLOOKUP('% Approved '!$A35,'Applications Denied'!$A$6:$A$56,_xlfn.XLOOKUP('% Approved '!M$4,'Applications Denied'!$B$4:$U$4,'Applications Denied'!$B$6:$U$56))/_xlfn.XLOOKUP($A35,'Applications Received'!$A$6:$A$56,_xlfn.XLOOKUP(M$4,'Applications Received'!$B$4:$U$4,'Applications Received'!$B$6:$U$56))</f>
        <v>0.46510305614783232</v>
      </c>
      <c r="N35" s="79" cm="1">
        <f t="array" ref="N35">_xlfn.XLOOKUP('% Approved '!$A35,'Applications Denied'!$A$6:$A$56,_xlfn.XLOOKUP('% Approved '!N$4,'Applications Denied'!$B$4:$U$4,'Applications Denied'!$B$6:$U$56))/_xlfn.XLOOKUP($A35,'Applications Received'!$A$6:$A$56,_xlfn.XLOOKUP(N$4,'Applications Received'!$B$4:$U$4,'Applications Received'!$B$6:$U$56))</f>
        <v>0.57636749503662632</v>
      </c>
      <c r="O35" s="79" cm="1">
        <f t="array" ref="O35">_xlfn.XLOOKUP('% Approved '!$A35,'Applications Denied'!$A$6:$A$56,_xlfn.XLOOKUP('% Approved '!O$4,'Applications Denied'!$B$4:$U$4,'Applications Denied'!$B$6:$U$56))/_xlfn.XLOOKUP($A35,'Applications Received'!$A$6:$A$56,_xlfn.XLOOKUP(O$4,'Applications Received'!$B$4:$U$4,'Applications Received'!$B$6:$U$56))</f>
        <v>0.59194734804490901</v>
      </c>
      <c r="P35" s="79" cm="1">
        <f t="array" ref="P35">_xlfn.XLOOKUP('% Approved '!$A35,'Applications Denied'!$A$6:$A$56,_xlfn.XLOOKUP('% Approved '!P$4,'Applications Denied'!$B$4:$U$4,'Applications Denied'!$B$6:$U$56))/_xlfn.XLOOKUP($A35,'Applications Received'!$A$6:$A$56,_xlfn.XLOOKUP(P$4,'Applications Received'!$B$4:$U$4,'Applications Received'!$B$6:$U$56))</f>
        <v>0.61336717428087983</v>
      </c>
      <c r="Q35" s="79" cm="1">
        <f t="array" ref="Q35">_xlfn.XLOOKUP('% Approved '!$A35,'Applications Denied'!$A$6:$A$56,_xlfn.XLOOKUP('% Approved '!Q$4,'Applications Denied'!$B$4:$U$4,'Applications Denied'!$B$6:$U$56))/_xlfn.XLOOKUP($A35,'Applications Received'!$A$6:$A$56,_xlfn.XLOOKUP(Q$4,'Applications Received'!$B$4:$U$4,'Applications Received'!$B$6:$U$56))</f>
        <v>0.62877397303626814</v>
      </c>
      <c r="R35" s="79" cm="1">
        <f t="array" ref="R35">_xlfn.XLOOKUP('% Approved '!$A35,'Applications Denied'!$A$6:$A$56,_xlfn.XLOOKUP('% Approved '!R$4,'Applications Denied'!$B$4:$U$4,'Applications Denied'!$B$6:$U$56))/_xlfn.XLOOKUP($A35,'Applications Received'!$A$6:$A$56,_xlfn.XLOOKUP(R$4,'Applications Received'!$B$4:$U$4,'Applications Received'!$B$6:$U$56))</f>
        <v>0.5959316321617717</v>
      </c>
      <c r="S35" s="79" cm="1">
        <f t="array" ref="S35">_xlfn.XLOOKUP('% Approved '!$A35,'Applications Denied'!$A$6:$A$56,_xlfn.XLOOKUP('% Approved '!S$4,'Applications Denied'!$B$4:$U$4,'Applications Denied'!$B$6:$U$56))/_xlfn.XLOOKUP($A35,'Applications Received'!$A$6:$A$56,_xlfn.XLOOKUP(S$4,'Applications Received'!$B$4:$U$4,'Applications Received'!$B$6:$U$56))</f>
        <v>0.52516940948693136</v>
      </c>
      <c r="T35" s="79" cm="1">
        <f t="array" ref="T35">_xlfn.XLOOKUP('% Approved '!$A35,'Applications Denied'!$A$6:$A$56,_xlfn.XLOOKUP('% Approved '!T$4,'Applications Denied'!$B$4:$U$4,'Applications Denied'!$B$6:$U$56))/_xlfn.XLOOKUP($A35,'Applications Received'!$A$6:$A$56,_xlfn.XLOOKUP(T$4,'Applications Received'!$B$4:$U$4,'Applications Received'!$B$6:$U$56))</f>
        <v>0.48500185162325637</v>
      </c>
      <c r="U35" s="79" cm="1">
        <f t="array" ref="U35">_xlfn.XLOOKUP('% Approved '!$A35,'Applications Denied'!$A$6:$A$56,_xlfn.XLOOKUP('% Approved '!U$4,'Applications Denied'!$B$4:$U$4,'Applications Denied'!$B$6:$U$56))/_xlfn.XLOOKUP($A35,'Applications Received'!$A$6:$A$56,_xlfn.XLOOKUP(U$4,'Applications Received'!$B$4:$U$4,'Applications Received'!$B$6:$U$56))</f>
        <v>0.50263319044703003</v>
      </c>
      <c r="V35" s="79" cm="1">
        <f t="array" ref="V35">_xlfn.XLOOKUP('% Approved '!$A35,'Applications Denied'!$A$6:$A$56,_xlfn.XLOOKUP('% Approved '!V$4,'Applications Denied'!$B$4:$V$4,'Applications Denied'!$B$6:$V$56))/_xlfn.XLOOKUP($A35,'Applications Received'!$A$6:$A$56,_xlfn.XLOOKUP(V$4,'Applications Received'!$B$4:$V$4,'Applications Received'!$B$6:$V$56))</f>
        <v>0.62784248474764282</v>
      </c>
      <c r="W35" s="79">
        <f t="shared" si="0"/>
        <v>7.0547126038595414</v>
      </c>
      <c r="X35" s="81">
        <f t="shared" si="1"/>
        <v>0.1716597297686798</v>
      </c>
      <c r="Y35" s="81">
        <f t="shared" si="2"/>
        <v>6.3488996083396074E-2</v>
      </c>
      <c r="Z35" s="99"/>
    </row>
    <row r="36" spans="1:26" s="30" customFormat="1">
      <c r="A36" s="94" t="s">
        <v>52</v>
      </c>
      <c r="B36" s="79" cm="1">
        <f t="array" ref="B36">_xlfn.XLOOKUP('% Approved '!$A36,'Applications Denied'!$A$6:$A$56,_xlfn.XLOOKUP('% Approved '!B$4,'Applications Denied'!$B$4:$U$4,'Applications Denied'!$B$6:$U$56))/_xlfn.XLOOKUP($A36,'Applications Received'!$A$6:$A$56,_xlfn.XLOOKUP(B$4,'Applications Received'!$B$4:$U$4,'Applications Received'!$B$6:$U$56))</f>
        <v>0.18145058804501027</v>
      </c>
      <c r="C36" s="79" cm="1">
        <f t="array" ref="C36">_xlfn.XLOOKUP('% Approved '!$A36,'Applications Denied'!$A$6:$A$56,_xlfn.XLOOKUP('% Approved '!C$4,'Applications Denied'!$B$4:$U$4,'Applications Denied'!$B$6:$U$56))/_xlfn.XLOOKUP($A36,'Applications Received'!$A$6:$A$56,_xlfn.XLOOKUP(C$4,'Applications Received'!$B$4:$U$4,'Applications Received'!$B$6:$U$56))</f>
        <v>0.18779743198347848</v>
      </c>
      <c r="D36" s="79" cm="1">
        <f t="array" ref="D36">_xlfn.XLOOKUP('% Approved '!$A36,'Applications Denied'!$A$6:$A$56,_xlfn.XLOOKUP('% Approved '!D$4,'Applications Denied'!$B$4:$U$4,'Applications Denied'!$B$6:$U$56))/_xlfn.XLOOKUP($A36,'Applications Received'!$A$6:$A$56,_xlfn.XLOOKUP(D$4,'Applications Received'!$B$4:$U$4,'Applications Received'!$B$6:$U$56))</f>
        <v>0.166845265775693</v>
      </c>
      <c r="E36" s="79" cm="1">
        <f t="array" ref="E36">_xlfn.XLOOKUP('% Approved '!$A36,'Applications Denied'!$A$6:$A$56,_xlfn.XLOOKUP('% Approved '!E$4,'Applications Denied'!$B$4:$U$4,'Applications Denied'!$B$6:$U$56))/_xlfn.XLOOKUP($A36,'Applications Received'!$A$6:$A$56,_xlfn.XLOOKUP(E$4,'Applications Received'!$B$4:$U$4,'Applications Received'!$B$6:$U$56))</f>
        <v>0.1831245105716523</v>
      </c>
      <c r="F36" s="79" cm="1">
        <f t="array" ref="F36">_xlfn.XLOOKUP('% Approved '!$A36,'Applications Denied'!$A$6:$A$56,_xlfn.XLOOKUP('% Approved '!F$4,'Applications Denied'!$B$4:$U$4,'Applications Denied'!$B$6:$U$56))/_xlfn.XLOOKUP($A36,'Applications Received'!$A$6:$A$56,_xlfn.XLOOKUP(F$4,'Applications Received'!$B$4:$U$4,'Applications Received'!$B$6:$U$56))</f>
        <v>0.17489571010522384</v>
      </c>
      <c r="G36" s="79" cm="1">
        <f t="array" ref="G36">_xlfn.XLOOKUP('% Approved '!$A36,'Applications Denied'!$A$6:$A$56,_xlfn.XLOOKUP('% Approved '!G$4,'Applications Denied'!$B$4:$U$4,'Applications Denied'!$B$6:$U$56))/_xlfn.XLOOKUP($A36,'Applications Received'!$A$6:$A$56,_xlfn.XLOOKUP(G$4,'Applications Received'!$B$4:$U$4,'Applications Received'!$B$6:$U$56))</f>
        <v>0.17832629918574411</v>
      </c>
      <c r="H36" s="79" cm="1">
        <f t="array" ref="H36">_xlfn.XLOOKUP('% Approved '!$A36,'Applications Denied'!$A$6:$A$56,_xlfn.XLOOKUP('% Approved '!H$4,'Applications Denied'!$B$4:$U$4,'Applications Denied'!$B$6:$U$56))/_xlfn.XLOOKUP($A36,'Applications Received'!$A$6:$A$56,_xlfn.XLOOKUP(H$4,'Applications Received'!$B$4:$U$4,'Applications Received'!$B$6:$U$56))</f>
        <v>0.15404304332060664</v>
      </c>
      <c r="I36" s="79" cm="1">
        <f t="array" ref="I36">_xlfn.XLOOKUP('% Approved '!$A36,'Applications Denied'!$A$6:$A$56,_xlfn.XLOOKUP('% Approved '!I$4,'Applications Denied'!$B$4:$U$4,'Applications Denied'!$B$6:$U$56))/_xlfn.XLOOKUP($A36,'Applications Received'!$A$6:$A$56,_xlfn.XLOOKUP(I$4,'Applications Received'!$B$4:$U$4,'Applications Received'!$B$6:$U$56))</f>
        <v>0.15875656175066427</v>
      </c>
      <c r="J36" s="79" cm="1">
        <f t="array" ref="J36">_xlfn.XLOOKUP('% Approved '!$A36,'Applications Denied'!$A$6:$A$56,_xlfn.XLOOKUP('% Approved '!J$4,'Applications Denied'!$B$4:$U$4,'Applications Denied'!$B$6:$U$56))/_xlfn.XLOOKUP($A36,'Applications Received'!$A$6:$A$56,_xlfn.XLOOKUP(J$4,'Applications Received'!$B$4:$U$4,'Applications Received'!$B$6:$U$56))</f>
        <v>0.14079181972460311</v>
      </c>
      <c r="K36" s="79" cm="1">
        <f t="array" ref="K36">_xlfn.XLOOKUP('% Approved '!$A36,'Applications Denied'!$A$6:$A$56,_xlfn.XLOOKUP('% Approved '!K$4,'Applications Denied'!$B$4:$U$4,'Applications Denied'!$B$6:$U$56))/_xlfn.XLOOKUP($A36,'Applications Received'!$A$6:$A$56,_xlfn.XLOOKUP(K$4,'Applications Received'!$B$4:$U$4,'Applications Received'!$B$6:$U$56))</f>
        <v>0.12852994945693086</v>
      </c>
      <c r="L36" s="79" cm="1">
        <f t="array" ref="L36">_xlfn.XLOOKUP('% Approved '!$A36,'Applications Denied'!$A$6:$A$56,_xlfn.XLOOKUP('% Approved '!L$4,'Applications Denied'!$B$4:$U$4,'Applications Denied'!$B$6:$U$56))/_xlfn.XLOOKUP($A36,'Applications Received'!$A$6:$A$56,_xlfn.XLOOKUP(L$4,'Applications Received'!$B$4:$U$4,'Applications Received'!$B$6:$U$56))</f>
        <v>0.12706911063312448</v>
      </c>
      <c r="M36" s="79" cm="1">
        <f t="array" ref="M36">_xlfn.XLOOKUP('% Approved '!$A36,'Applications Denied'!$A$6:$A$56,_xlfn.XLOOKUP('% Approved '!M$4,'Applications Denied'!$B$4:$U$4,'Applications Denied'!$B$6:$U$56))/_xlfn.XLOOKUP($A36,'Applications Received'!$A$6:$A$56,_xlfn.XLOOKUP(M$4,'Applications Received'!$B$4:$U$4,'Applications Received'!$B$6:$U$56))</f>
        <v>0.11517793307041214</v>
      </c>
      <c r="N36" s="79" cm="1">
        <f t="array" ref="N36">_xlfn.XLOOKUP('% Approved '!$A36,'Applications Denied'!$A$6:$A$56,_xlfn.XLOOKUP('% Approved '!N$4,'Applications Denied'!$B$4:$U$4,'Applications Denied'!$B$6:$U$56))/_xlfn.XLOOKUP($A36,'Applications Received'!$A$6:$A$56,_xlfn.XLOOKUP(N$4,'Applications Received'!$B$4:$U$4,'Applications Received'!$B$6:$U$56))</f>
        <v>0.41470360260169176</v>
      </c>
      <c r="O36" s="79" cm="1">
        <f t="array" ref="O36">_xlfn.XLOOKUP('% Approved '!$A36,'Applications Denied'!$A$6:$A$56,_xlfn.XLOOKUP('% Approved '!O$4,'Applications Denied'!$B$4:$U$4,'Applications Denied'!$B$6:$U$56))/_xlfn.XLOOKUP($A36,'Applications Received'!$A$6:$A$56,_xlfn.XLOOKUP(O$4,'Applications Received'!$B$4:$U$4,'Applications Received'!$B$6:$U$56))</f>
        <v>0.15126460462468486</v>
      </c>
      <c r="P36" s="79" cm="1">
        <f t="array" ref="P36">_xlfn.XLOOKUP('% Approved '!$A36,'Applications Denied'!$A$6:$A$56,_xlfn.XLOOKUP('% Approved '!P$4,'Applications Denied'!$B$4:$U$4,'Applications Denied'!$B$6:$U$56))/_xlfn.XLOOKUP($A36,'Applications Received'!$A$6:$A$56,_xlfn.XLOOKUP(P$4,'Applications Received'!$B$4:$U$4,'Applications Received'!$B$6:$U$56))</f>
        <v>0.32014214521521539</v>
      </c>
      <c r="Q36" s="79" cm="1">
        <f t="array" ref="Q36">_xlfn.XLOOKUP('% Approved '!$A36,'Applications Denied'!$A$6:$A$56,_xlfn.XLOOKUP('% Approved '!Q$4,'Applications Denied'!$B$4:$U$4,'Applications Denied'!$B$6:$U$56))/_xlfn.XLOOKUP($A36,'Applications Received'!$A$6:$A$56,_xlfn.XLOOKUP(Q$4,'Applications Received'!$B$4:$U$4,'Applications Received'!$B$6:$U$56))</f>
        <v>0.38273523245776297</v>
      </c>
      <c r="R36" s="79" cm="1">
        <f t="array" ref="R36">_xlfn.XLOOKUP('% Approved '!$A36,'Applications Denied'!$A$6:$A$56,_xlfn.XLOOKUP('% Approved '!R$4,'Applications Denied'!$B$4:$U$4,'Applications Denied'!$B$6:$U$56))/_xlfn.XLOOKUP($A36,'Applications Received'!$A$6:$A$56,_xlfn.XLOOKUP(R$4,'Applications Received'!$B$4:$U$4,'Applications Received'!$B$6:$U$56))</f>
        <v>0.43223655202821865</v>
      </c>
      <c r="S36" s="79" cm="1">
        <f t="array" ref="S36">_xlfn.XLOOKUP('% Approved '!$A36,'Applications Denied'!$A$6:$A$56,_xlfn.XLOOKUP('% Approved '!S$4,'Applications Denied'!$B$4:$U$4,'Applications Denied'!$B$6:$U$56))/_xlfn.XLOOKUP($A36,'Applications Received'!$A$6:$A$56,_xlfn.XLOOKUP(S$4,'Applications Received'!$B$4:$U$4,'Applications Received'!$B$6:$U$56))</f>
        <v>0.45518809167912305</v>
      </c>
      <c r="T36" s="79" cm="1">
        <f t="array" ref="T36">_xlfn.XLOOKUP('% Approved '!$A36,'Applications Denied'!$A$6:$A$56,_xlfn.XLOOKUP('% Approved '!T$4,'Applications Denied'!$B$4:$U$4,'Applications Denied'!$B$6:$U$56))/_xlfn.XLOOKUP($A36,'Applications Received'!$A$6:$A$56,_xlfn.XLOOKUP(T$4,'Applications Received'!$B$4:$U$4,'Applications Received'!$B$6:$U$56))</f>
        <v>0.40475125086441843</v>
      </c>
      <c r="U36" s="79" cm="1">
        <f t="array" ref="U36">_xlfn.XLOOKUP('% Approved '!$A36,'Applications Denied'!$A$6:$A$56,_xlfn.XLOOKUP('% Approved '!U$4,'Applications Denied'!$B$4:$U$4,'Applications Denied'!$B$6:$U$56))/_xlfn.XLOOKUP($A36,'Applications Received'!$A$6:$A$56,_xlfn.XLOOKUP(U$4,'Applications Received'!$B$4:$U$4,'Applications Received'!$B$6:$U$56))</f>
        <v>0.35188224433275211</v>
      </c>
      <c r="V36" s="79" cm="1">
        <f t="array" ref="V36">_xlfn.XLOOKUP('% Approved '!$A36,'Applications Denied'!$A$6:$A$56,_xlfn.XLOOKUP('% Approved '!V$4,'Applications Denied'!$B$4:$V$4,'Applications Denied'!$B$6:$V$56))/_xlfn.XLOOKUP($A36,'Applications Received'!$A$6:$A$56,_xlfn.XLOOKUP(V$4,'Applications Received'!$B$4:$V$4,'Applications Received'!$B$6:$V$56))</f>
        <v>0.4815876763928712</v>
      </c>
      <c r="W36" s="79">
        <f t="shared" si="0"/>
        <v>0.93927309976788231</v>
      </c>
      <c r="X36" s="81">
        <f t="shared" si="1"/>
        <v>1.2843111687970665</v>
      </c>
      <c r="Y36" s="81">
        <f t="shared" si="2"/>
        <v>1.7692193844711082</v>
      </c>
      <c r="Z36" s="99"/>
    </row>
    <row r="37" spans="1:26" s="30" customFormat="1">
      <c r="A37" s="32" t="s">
        <v>54</v>
      </c>
      <c r="B37" s="79" cm="1">
        <f t="array" ref="B37">_xlfn.XLOOKUP('% Approved '!$A37,'Applications Denied'!$A$6:$A$56,_xlfn.XLOOKUP('% Approved '!B$4,'Applications Denied'!$B$4:$U$4,'Applications Denied'!$B$6:$U$56))/_xlfn.XLOOKUP($A37,'Applications Received'!$A$6:$A$56,_xlfn.XLOOKUP(B$4,'Applications Received'!$B$4:$U$4,'Applications Received'!$B$6:$U$56))</f>
        <v>0.35347298135728422</v>
      </c>
      <c r="C37" s="79" cm="1">
        <f t="array" ref="C37">_xlfn.XLOOKUP('% Approved '!$A37,'Applications Denied'!$A$6:$A$56,_xlfn.XLOOKUP('% Approved '!C$4,'Applications Denied'!$B$4:$U$4,'Applications Denied'!$B$6:$U$56))/_xlfn.XLOOKUP($A37,'Applications Received'!$A$6:$A$56,_xlfn.XLOOKUP(C$4,'Applications Received'!$B$4:$U$4,'Applications Received'!$B$6:$U$56))</f>
        <v>0.38663063909774437</v>
      </c>
      <c r="D37" s="79" cm="1">
        <f t="array" ref="D37">_xlfn.XLOOKUP('% Approved '!$A37,'Applications Denied'!$A$6:$A$56,_xlfn.XLOOKUP('% Approved '!D$4,'Applications Denied'!$B$4:$U$4,'Applications Denied'!$B$6:$U$56))/_xlfn.XLOOKUP($A37,'Applications Received'!$A$6:$A$56,_xlfn.XLOOKUP(D$4,'Applications Received'!$B$4:$U$4,'Applications Received'!$B$6:$U$56))</f>
        <v>0.43078128059526144</v>
      </c>
      <c r="E37" s="79" cm="1">
        <f t="array" ref="E37">_xlfn.XLOOKUP('% Approved '!$A37,'Applications Denied'!$A$6:$A$56,_xlfn.XLOOKUP('% Approved '!E$4,'Applications Denied'!$B$4:$U$4,'Applications Denied'!$B$6:$U$56))/_xlfn.XLOOKUP($A37,'Applications Received'!$A$6:$A$56,_xlfn.XLOOKUP(E$4,'Applications Received'!$B$4:$U$4,'Applications Received'!$B$6:$U$56))</f>
        <v>0.46101125048493469</v>
      </c>
      <c r="F37" s="79" cm="1">
        <f t="array" ref="F37">_xlfn.XLOOKUP('% Approved '!$A37,'Applications Denied'!$A$6:$A$56,_xlfn.XLOOKUP('% Approved '!F$4,'Applications Denied'!$B$4:$U$4,'Applications Denied'!$B$6:$U$56))/_xlfn.XLOOKUP($A37,'Applications Received'!$A$6:$A$56,_xlfn.XLOOKUP(F$4,'Applications Received'!$B$4:$U$4,'Applications Received'!$B$6:$U$56))</f>
        <v>0.47156137104590717</v>
      </c>
      <c r="G37" s="79" cm="1">
        <f t="array" ref="G37">_xlfn.XLOOKUP('% Approved '!$A37,'Applications Denied'!$A$6:$A$56,_xlfn.XLOOKUP('% Approved '!G$4,'Applications Denied'!$B$4:$U$4,'Applications Denied'!$B$6:$U$56))/_xlfn.XLOOKUP($A37,'Applications Received'!$A$6:$A$56,_xlfn.XLOOKUP(G$4,'Applications Received'!$B$4:$U$4,'Applications Received'!$B$6:$U$56))</f>
        <v>0.4679264275256223</v>
      </c>
      <c r="H37" s="79" cm="1">
        <f t="array" ref="H37">_xlfn.XLOOKUP('% Approved '!$A37,'Applications Denied'!$A$6:$A$56,_xlfn.XLOOKUP('% Approved '!H$4,'Applications Denied'!$B$4:$U$4,'Applications Denied'!$B$6:$U$56))/_xlfn.XLOOKUP($A37,'Applications Received'!$A$6:$A$56,_xlfn.XLOOKUP(H$4,'Applications Received'!$B$4:$U$4,'Applications Received'!$B$6:$U$56))</f>
        <v>0.4816645563455732</v>
      </c>
      <c r="I37" s="79" cm="1">
        <f t="array" ref="I37">_xlfn.XLOOKUP('% Approved '!$A37,'Applications Denied'!$A$6:$A$56,_xlfn.XLOOKUP('% Approved '!I$4,'Applications Denied'!$B$4:$U$4,'Applications Denied'!$B$6:$U$56))/_xlfn.XLOOKUP($A37,'Applications Received'!$A$6:$A$56,_xlfn.XLOOKUP(I$4,'Applications Received'!$B$4:$U$4,'Applications Received'!$B$6:$U$56))</f>
        <v>0.52804455896514924</v>
      </c>
      <c r="J37" s="79" cm="1">
        <f t="array" ref="J37">_xlfn.XLOOKUP('% Approved '!$A37,'Applications Denied'!$A$6:$A$56,_xlfn.XLOOKUP('% Approved '!J$4,'Applications Denied'!$B$4:$U$4,'Applications Denied'!$B$6:$U$56))/_xlfn.XLOOKUP($A37,'Applications Received'!$A$6:$A$56,_xlfn.XLOOKUP(J$4,'Applications Received'!$B$4:$U$4,'Applications Received'!$B$6:$U$56))</f>
        <v>0.53330824237862251</v>
      </c>
      <c r="K37" s="79" cm="1">
        <f t="array" ref="K37">_xlfn.XLOOKUP('% Approved '!$A37,'Applications Denied'!$A$6:$A$56,_xlfn.XLOOKUP('% Approved '!K$4,'Applications Denied'!$B$4:$U$4,'Applications Denied'!$B$6:$U$56))/_xlfn.XLOOKUP($A37,'Applications Received'!$A$6:$A$56,_xlfn.XLOOKUP(K$4,'Applications Received'!$B$4:$U$4,'Applications Received'!$B$6:$U$56))</f>
        <v>0.53298829882988297</v>
      </c>
      <c r="L37" s="79" cm="1">
        <f t="array" ref="L37">_xlfn.XLOOKUP('% Approved '!$A37,'Applications Denied'!$A$6:$A$56,_xlfn.XLOOKUP('% Approved '!L$4,'Applications Denied'!$B$4:$U$4,'Applications Denied'!$B$6:$U$56))/_xlfn.XLOOKUP($A37,'Applications Received'!$A$6:$A$56,_xlfn.XLOOKUP(L$4,'Applications Received'!$B$4:$U$4,'Applications Received'!$B$6:$U$56))</f>
        <v>0.5391005256668181</v>
      </c>
      <c r="M37" s="79" cm="1">
        <f t="array" ref="M37">_xlfn.XLOOKUP('% Approved '!$A37,'Applications Denied'!$A$6:$A$56,_xlfn.XLOOKUP('% Approved '!M$4,'Applications Denied'!$B$4:$U$4,'Applications Denied'!$B$6:$U$56))/_xlfn.XLOOKUP($A37,'Applications Received'!$A$6:$A$56,_xlfn.XLOOKUP(M$4,'Applications Received'!$B$4:$U$4,'Applications Received'!$B$6:$U$56))</f>
        <v>0.55577791119115905</v>
      </c>
      <c r="N37" s="79" cm="1">
        <f t="array" ref="N37">_xlfn.XLOOKUP('% Approved '!$A37,'Applications Denied'!$A$6:$A$56,_xlfn.XLOOKUP('% Approved '!N$4,'Applications Denied'!$B$4:$U$4,'Applications Denied'!$B$6:$U$56))/_xlfn.XLOOKUP($A37,'Applications Received'!$A$6:$A$56,_xlfn.XLOOKUP(N$4,'Applications Received'!$B$4:$U$4,'Applications Received'!$B$6:$U$56))</f>
        <v>0.55768084032842524</v>
      </c>
      <c r="O37" s="79" cm="1">
        <f t="array" ref="O37">_xlfn.XLOOKUP('% Approved '!$A37,'Applications Denied'!$A$6:$A$56,_xlfn.XLOOKUP('% Approved '!O$4,'Applications Denied'!$B$4:$U$4,'Applications Denied'!$B$6:$U$56))/_xlfn.XLOOKUP($A37,'Applications Received'!$A$6:$A$56,_xlfn.XLOOKUP(O$4,'Applications Received'!$B$4:$U$4,'Applications Received'!$B$6:$U$56))</f>
        <v>0.53319433775924507</v>
      </c>
      <c r="P37" s="79" cm="1">
        <f t="array" ref="P37">_xlfn.XLOOKUP('% Approved '!$A37,'Applications Denied'!$A$6:$A$56,_xlfn.XLOOKUP('% Approved '!P$4,'Applications Denied'!$B$4:$U$4,'Applications Denied'!$B$6:$U$56))/_xlfn.XLOOKUP($A37,'Applications Received'!$A$6:$A$56,_xlfn.XLOOKUP(P$4,'Applications Received'!$B$4:$U$4,'Applications Received'!$B$6:$U$56))</f>
        <v>0.35560789998188075</v>
      </c>
      <c r="Q37" s="79" cm="1">
        <f t="array" ref="Q37">_xlfn.XLOOKUP('% Approved '!$A37,'Applications Denied'!$A$6:$A$56,_xlfn.XLOOKUP('% Approved '!Q$4,'Applications Denied'!$B$4:$U$4,'Applications Denied'!$B$6:$U$56))/_xlfn.XLOOKUP($A37,'Applications Received'!$A$6:$A$56,_xlfn.XLOOKUP(Q$4,'Applications Received'!$B$4:$U$4,'Applications Received'!$B$6:$U$56))</f>
        <v>0.69732745199792423</v>
      </c>
      <c r="R37" s="79" cm="1">
        <f t="array" ref="R37">_xlfn.XLOOKUP('% Approved '!$A37,'Applications Denied'!$A$6:$A$56,_xlfn.XLOOKUP('% Approved '!R$4,'Applications Denied'!$B$4:$U$4,'Applications Denied'!$B$6:$U$56))/_xlfn.XLOOKUP($A37,'Applications Received'!$A$6:$A$56,_xlfn.XLOOKUP(R$4,'Applications Received'!$B$4:$U$4,'Applications Received'!$B$6:$U$56))</f>
        <v>0.71815016516382468</v>
      </c>
      <c r="S37" s="79" cm="1">
        <f t="array" ref="S37">_xlfn.XLOOKUP('% Approved '!$A37,'Applications Denied'!$A$6:$A$56,_xlfn.XLOOKUP('% Approved '!S$4,'Applications Denied'!$B$4:$U$4,'Applications Denied'!$B$6:$U$56))/_xlfn.XLOOKUP($A37,'Applications Received'!$A$6:$A$56,_xlfn.XLOOKUP(S$4,'Applications Received'!$B$4:$U$4,'Applications Received'!$B$6:$U$56))</f>
        <v>0.76351725556592875</v>
      </c>
      <c r="T37" s="79" cm="1">
        <f t="array" ref="T37">_xlfn.XLOOKUP('% Approved '!$A37,'Applications Denied'!$A$6:$A$56,_xlfn.XLOOKUP('% Approved '!T$4,'Applications Denied'!$B$4:$U$4,'Applications Denied'!$B$6:$U$56))/_xlfn.XLOOKUP($A37,'Applications Received'!$A$6:$A$56,_xlfn.XLOOKUP(T$4,'Applications Received'!$B$4:$U$4,'Applications Received'!$B$6:$U$56))</f>
        <v>0.76169647213203007</v>
      </c>
      <c r="U37" s="79" cm="1">
        <f t="array" ref="U37">_xlfn.XLOOKUP('% Approved '!$A37,'Applications Denied'!$A$6:$A$56,_xlfn.XLOOKUP('% Approved '!U$4,'Applications Denied'!$B$4:$U$4,'Applications Denied'!$B$6:$U$56))/_xlfn.XLOOKUP($A37,'Applications Received'!$A$6:$A$56,_xlfn.XLOOKUP(U$4,'Applications Received'!$B$4:$U$4,'Applications Received'!$B$6:$U$56))</f>
        <v>0.76877078702028301</v>
      </c>
      <c r="V37" s="79" cm="1">
        <f t="array" ref="V37">_xlfn.XLOOKUP('% Approved '!$A37,'Applications Denied'!$A$6:$A$56,_xlfn.XLOOKUP('% Approved '!V$4,'Applications Denied'!$B$4:$V$4,'Applications Denied'!$B$6:$V$56))/_xlfn.XLOOKUP($A37,'Applications Received'!$A$6:$A$56,_xlfn.XLOOKUP(V$4,'Applications Received'!$B$4:$V$4,'Applications Received'!$B$6:$V$56))</f>
        <v>0.81879538533614427</v>
      </c>
      <c r="W37" s="79">
        <f t="shared" si="0"/>
        <v>1.1749067893911336</v>
      </c>
      <c r="X37" s="81">
        <f t="shared" si="1"/>
        <v>0.59607091053783845</v>
      </c>
      <c r="Y37" s="81">
        <f t="shared" si="2"/>
        <v>0.42602492562845079</v>
      </c>
      <c r="Z37" s="99"/>
    </row>
    <row r="38" spans="1:26" s="30" customFormat="1">
      <c r="A38" s="32" t="s">
        <v>56</v>
      </c>
      <c r="B38" s="79" cm="1">
        <f t="array" ref="B38">_xlfn.XLOOKUP('% Approved '!$A38,'Applications Denied'!$A$6:$A$56,_xlfn.XLOOKUP('% Approved '!B$4,'Applications Denied'!$B$4:$U$4,'Applications Denied'!$B$6:$U$56))/_xlfn.XLOOKUP($A38,'Applications Received'!$A$6:$A$56,_xlfn.XLOOKUP(B$4,'Applications Received'!$B$4:$U$4,'Applications Received'!$B$6:$U$56))</f>
        <v>0.37911189528234779</v>
      </c>
      <c r="C38" s="79" cm="1">
        <f t="array" ref="C38">_xlfn.XLOOKUP('% Approved '!$A38,'Applications Denied'!$A$6:$A$56,_xlfn.XLOOKUP('% Approved '!C$4,'Applications Denied'!$B$4:$U$4,'Applications Denied'!$B$6:$U$56))/_xlfn.XLOOKUP($A38,'Applications Received'!$A$6:$A$56,_xlfn.XLOOKUP(C$4,'Applications Received'!$B$4:$U$4,'Applications Received'!$B$6:$U$56))</f>
        <v>0.38380953229716241</v>
      </c>
      <c r="D38" s="79" cm="1">
        <f t="array" ref="D38">_xlfn.XLOOKUP('% Approved '!$A38,'Applications Denied'!$A$6:$A$56,_xlfn.XLOOKUP('% Approved '!D$4,'Applications Denied'!$B$4:$U$4,'Applications Denied'!$B$6:$U$56))/_xlfn.XLOOKUP($A38,'Applications Received'!$A$6:$A$56,_xlfn.XLOOKUP(D$4,'Applications Received'!$B$4:$U$4,'Applications Received'!$B$6:$U$56))</f>
        <v>0.38486461056397103</v>
      </c>
      <c r="E38" s="79" cm="1">
        <f t="array" ref="E38">_xlfn.XLOOKUP('% Approved '!$A38,'Applications Denied'!$A$6:$A$56,_xlfn.XLOOKUP('% Approved '!E$4,'Applications Denied'!$B$4:$U$4,'Applications Denied'!$B$6:$U$56))/_xlfn.XLOOKUP($A38,'Applications Received'!$A$6:$A$56,_xlfn.XLOOKUP(E$4,'Applications Received'!$B$4:$U$4,'Applications Received'!$B$6:$U$56))</f>
        <v>0.37246200769599064</v>
      </c>
      <c r="F38" s="79" cm="1">
        <f t="array" ref="F38">_xlfn.XLOOKUP('% Approved '!$A38,'Applications Denied'!$A$6:$A$56,_xlfn.XLOOKUP('% Approved '!F$4,'Applications Denied'!$B$4:$U$4,'Applications Denied'!$B$6:$U$56))/_xlfn.XLOOKUP($A38,'Applications Received'!$A$6:$A$56,_xlfn.XLOOKUP(F$4,'Applications Received'!$B$4:$U$4,'Applications Received'!$B$6:$U$56))</f>
        <v>0.43767382580226383</v>
      </c>
      <c r="G38" s="79" cm="1">
        <f t="array" ref="G38">_xlfn.XLOOKUP('% Approved '!$A38,'Applications Denied'!$A$6:$A$56,_xlfn.XLOOKUP('% Approved '!G$4,'Applications Denied'!$B$4:$U$4,'Applications Denied'!$B$6:$U$56))/_xlfn.XLOOKUP($A38,'Applications Received'!$A$6:$A$56,_xlfn.XLOOKUP(G$4,'Applications Received'!$B$4:$U$4,'Applications Received'!$B$6:$U$56))</f>
        <v>0.42221988543043704</v>
      </c>
      <c r="H38" s="79" cm="1">
        <f t="array" ref="H38">_xlfn.XLOOKUP('% Approved '!$A38,'Applications Denied'!$A$6:$A$56,_xlfn.XLOOKUP('% Approved '!H$4,'Applications Denied'!$B$4:$U$4,'Applications Denied'!$B$6:$U$56))/_xlfn.XLOOKUP($A38,'Applications Received'!$A$6:$A$56,_xlfn.XLOOKUP(H$4,'Applications Received'!$B$4:$U$4,'Applications Received'!$B$6:$U$56))</f>
        <v>0.43623488479829065</v>
      </c>
      <c r="I38" s="79" cm="1">
        <f t="array" ref="I38">_xlfn.XLOOKUP('% Approved '!$A38,'Applications Denied'!$A$6:$A$56,_xlfn.XLOOKUP('% Approved '!I$4,'Applications Denied'!$B$4:$U$4,'Applications Denied'!$B$6:$U$56))/_xlfn.XLOOKUP($A38,'Applications Received'!$A$6:$A$56,_xlfn.XLOOKUP(I$4,'Applications Received'!$B$4:$U$4,'Applications Received'!$B$6:$U$56))</f>
        <v>0.42778648029883121</v>
      </c>
      <c r="J38" s="79" cm="1">
        <f t="array" ref="J38">_xlfn.XLOOKUP('% Approved '!$A38,'Applications Denied'!$A$6:$A$56,_xlfn.XLOOKUP('% Approved '!J$4,'Applications Denied'!$B$4:$U$4,'Applications Denied'!$B$6:$U$56))/_xlfn.XLOOKUP($A38,'Applications Received'!$A$6:$A$56,_xlfn.XLOOKUP(J$4,'Applications Received'!$B$4:$U$4,'Applications Received'!$B$6:$U$56))</f>
        <v>0.44567057131756294</v>
      </c>
      <c r="K38" s="79" cm="1">
        <f t="array" ref="K38">_xlfn.XLOOKUP('% Approved '!$A38,'Applications Denied'!$A$6:$A$56,_xlfn.XLOOKUP('% Approved '!K$4,'Applications Denied'!$B$4:$U$4,'Applications Denied'!$B$6:$U$56))/_xlfn.XLOOKUP($A38,'Applications Received'!$A$6:$A$56,_xlfn.XLOOKUP(K$4,'Applications Received'!$B$4:$U$4,'Applications Received'!$B$6:$U$56))</f>
        <v>0.44046085866798484</v>
      </c>
      <c r="L38" s="79" cm="1">
        <f t="array" ref="L38">_xlfn.XLOOKUP('% Approved '!$A38,'Applications Denied'!$A$6:$A$56,_xlfn.XLOOKUP('% Approved '!L$4,'Applications Denied'!$B$4:$U$4,'Applications Denied'!$B$6:$U$56))/_xlfn.XLOOKUP($A38,'Applications Received'!$A$6:$A$56,_xlfn.XLOOKUP(L$4,'Applications Received'!$B$4:$U$4,'Applications Received'!$B$6:$U$56))</f>
        <v>0.4406032492499925</v>
      </c>
      <c r="M38" s="79" cm="1">
        <f t="array" ref="M38">_xlfn.XLOOKUP('% Approved '!$A38,'Applications Denied'!$A$6:$A$56,_xlfn.XLOOKUP('% Approved '!M$4,'Applications Denied'!$B$4:$U$4,'Applications Denied'!$B$6:$U$56))/_xlfn.XLOOKUP($A38,'Applications Received'!$A$6:$A$56,_xlfn.XLOOKUP(M$4,'Applications Received'!$B$4:$U$4,'Applications Received'!$B$6:$U$56))</f>
        <v>0.46365856160870006</v>
      </c>
      <c r="N38" s="79" cm="1">
        <f t="array" ref="N38">_xlfn.XLOOKUP('% Approved '!$A38,'Applications Denied'!$A$6:$A$56,_xlfn.XLOOKUP('% Approved '!N$4,'Applications Denied'!$B$4:$U$4,'Applications Denied'!$B$6:$U$56))/_xlfn.XLOOKUP($A38,'Applications Received'!$A$6:$A$56,_xlfn.XLOOKUP(N$4,'Applications Received'!$B$4:$U$4,'Applications Received'!$B$6:$U$56))</f>
        <v>0.48495462046204624</v>
      </c>
      <c r="O38" s="79" cm="1">
        <f t="array" ref="O38">_xlfn.XLOOKUP('% Approved '!$A38,'Applications Denied'!$A$6:$A$56,_xlfn.XLOOKUP('% Approved '!O$4,'Applications Denied'!$B$4:$U$4,'Applications Denied'!$B$6:$U$56))/_xlfn.XLOOKUP($A38,'Applications Received'!$A$6:$A$56,_xlfn.XLOOKUP(O$4,'Applications Received'!$B$4:$U$4,'Applications Received'!$B$6:$U$56))</f>
        <v>0.50455392696772006</v>
      </c>
      <c r="P38" s="79" cm="1">
        <f t="array" ref="P38">_xlfn.XLOOKUP('% Approved '!$A38,'Applications Denied'!$A$6:$A$56,_xlfn.XLOOKUP('% Approved '!P$4,'Applications Denied'!$B$4:$U$4,'Applications Denied'!$B$6:$U$56))/_xlfn.XLOOKUP($A38,'Applications Received'!$A$6:$A$56,_xlfn.XLOOKUP(P$4,'Applications Received'!$B$4:$U$4,'Applications Received'!$B$6:$U$56))</f>
        <v>0.49423442135270779</v>
      </c>
      <c r="Q38" s="79" cm="1">
        <f t="array" ref="Q38">_xlfn.XLOOKUP('% Approved '!$A38,'Applications Denied'!$A$6:$A$56,_xlfn.XLOOKUP('% Approved '!Q$4,'Applications Denied'!$B$4:$U$4,'Applications Denied'!$B$6:$U$56))/_xlfn.XLOOKUP($A38,'Applications Received'!$A$6:$A$56,_xlfn.XLOOKUP(Q$4,'Applications Received'!$B$4:$U$4,'Applications Received'!$B$6:$U$56))</f>
        <v>0.49167545932343604</v>
      </c>
      <c r="R38" s="79" cm="1">
        <f t="array" ref="R38">_xlfn.XLOOKUP('% Approved '!$A38,'Applications Denied'!$A$6:$A$56,_xlfn.XLOOKUP('% Approved '!R$4,'Applications Denied'!$B$4:$U$4,'Applications Denied'!$B$6:$U$56))/_xlfn.XLOOKUP($A38,'Applications Received'!$A$6:$A$56,_xlfn.XLOOKUP(R$4,'Applications Received'!$B$4:$U$4,'Applications Received'!$B$6:$U$56))</f>
        <v>0.48239327221312384</v>
      </c>
      <c r="S38" s="79" cm="1">
        <f t="array" ref="S38">_xlfn.XLOOKUP('% Approved '!$A38,'Applications Denied'!$A$6:$A$56,_xlfn.XLOOKUP('% Approved '!S$4,'Applications Denied'!$B$4:$U$4,'Applications Denied'!$B$6:$U$56))/_xlfn.XLOOKUP($A38,'Applications Received'!$A$6:$A$56,_xlfn.XLOOKUP(S$4,'Applications Received'!$B$4:$U$4,'Applications Received'!$B$6:$U$56))</f>
        <v>0.47719396372090983</v>
      </c>
      <c r="T38" s="79" cm="1">
        <f t="array" ref="T38">_xlfn.XLOOKUP('% Approved '!$A38,'Applications Denied'!$A$6:$A$56,_xlfn.XLOOKUP('% Approved '!T$4,'Applications Denied'!$B$4:$U$4,'Applications Denied'!$B$6:$U$56))/_xlfn.XLOOKUP($A38,'Applications Received'!$A$6:$A$56,_xlfn.XLOOKUP(T$4,'Applications Received'!$B$4:$U$4,'Applications Received'!$B$6:$U$56))</f>
        <v>0.49486709333831636</v>
      </c>
      <c r="U38" s="79" cm="1">
        <f t="array" ref="U38">_xlfn.XLOOKUP('% Approved '!$A38,'Applications Denied'!$A$6:$A$56,_xlfn.XLOOKUP('% Approved '!U$4,'Applications Denied'!$B$4:$U$4,'Applications Denied'!$B$6:$U$56))/_xlfn.XLOOKUP($A38,'Applications Received'!$A$6:$A$56,_xlfn.XLOOKUP(U$4,'Applications Received'!$B$4:$U$4,'Applications Received'!$B$6:$U$56))</f>
        <v>0.49896313660836195</v>
      </c>
      <c r="V38" s="79" cm="1">
        <f t="array" ref="V38">_xlfn.XLOOKUP('% Approved '!$A38,'Applications Denied'!$A$6:$A$56,_xlfn.XLOOKUP('% Approved '!V$4,'Applications Denied'!$B$4:$V$4,'Applications Denied'!$B$6:$V$56))/_xlfn.XLOOKUP($A38,'Applications Received'!$A$6:$A$56,_xlfn.XLOOKUP(V$4,'Applications Received'!$B$4:$V$4,'Applications Received'!$B$6:$V$56))</f>
        <v>0.56538722346226655</v>
      </c>
      <c r="W38" s="79">
        <f t="shared" si="0"/>
        <v>0.31613685251620399</v>
      </c>
      <c r="X38" s="81">
        <f t="shared" si="1"/>
        <v>0.14379467116454026</v>
      </c>
      <c r="Y38" s="81">
        <f t="shared" si="2"/>
        <v>0.13245450971528538</v>
      </c>
      <c r="Z38" s="99"/>
    </row>
    <row r="39" spans="1:26" s="30" customFormat="1">
      <c r="A39" s="94" t="s">
        <v>57</v>
      </c>
      <c r="B39" s="79" cm="1">
        <f t="array" ref="B39">_xlfn.XLOOKUP('% Approved '!$A39,'Applications Denied'!$A$6:$A$56,_xlfn.XLOOKUP('% Approved '!B$4,'Applications Denied'!$B$4:$U$4,'Applications Denied'!$B$6:$U$56))/_xlfn.XLOOKUP($A39,'Applications Received'!$A$6:$A$56,_xlfn.XLOOKUP(B$4,'Applications Received'!$B$4:$U$4,'Applications Received'!$B$6:$U$56))</f>
        <v>0.30761940358277495</v>
      </c>
      <c r="C39" s="79" cm="1">
        <f t="array" ref="C39">_xlfn.XLOOKUP('% Approved '!$A39,'Applications Denied'!$A$6:$A$56,_xlfn.XLOOKUP('% Approved '!C$4,'Applications Denied'!$B$4:$U$4,'Applications Denied'!$B$6:$U$56))/_xlfn.XLOOKUP($A39,'Applications Received'!$A$6:$A$56,_xlfn.XLOOKUP(C$4,'Applications Received'!$B$4:$U$4,'Applications Received'!$B$6:$U$56))</f>
        <v>0.31285000549028225</v>
      </c>
      <c r="D39" s="79" cm="1">
        <f t="array" ref="D39">_xlfn.XLOOKUP('% Approved '!$A39,'Applications Denied'!$A$6:$A$56,_xlfn.XLOOKUP('% Approved '!D$4,'Applications Denied'!$B$4:$U$4,'Applications Denied'!$B$6:$U$56))/_xlfn.XLOOKUP($A39,'Applications Received'!$A$6:$A$56,_xlfn.XLOOKUP(D$4,'Applications Received'!$B$4:$U$4,'Applications Received'!$B$6:$U$56))</f>
        <v>0.32525523060751366</v>
      </c>
      <c r="E39" s="79" cm="1">
        <f t="array" ref="E39">_xlfn.XLOOKUP('% Approved '!$A39,'Applications Denied'!$A$6:$A$56,_xlfn.XLOOKUP('% Approved '!E$4,'Applications Denied'!$B$4:$U$4,'Applications Denied'!$B$6:$U$56))/_xlfn.XLOOKUP($A39,'Applications Received'!$A$6:$A$56,_xlfn.XLOOKUP(E$4,'Applications Received'!$B$4:$U$4,'Applications Received'!$B$6:$U$56))</f>
        <v>0.35299910894339448</v>
      </c>
      <c r="F39" s="79" cm="1">
        <f t="array" ref="F39">_xlfn.XLOOKUP('% Approved '!$A39,'Applications Denied'!$A$6:$A$56,_xlfn.XLOOKUP('% Approved '!F$4,'Applications Denied'!$B$4:$U$4,'Applications Denied'!$B$6:$U$56))/_xlfn.XLOOKUP($A39,'Applications Received'!$A$6:$A$56,_xlfn.XLOOKUP(F$4,'Applications Received'!$B$4:$U$4,'Applications Received'!$B$6:$U$56))</f>
        <v>0.41579802479052186</v>
      </c>
      <c r="G39" s="79" cm="1">
        <f t="array" ref="G39">_xlfn.XLOOKUP('% Approved '!$A39,'Applications Denied'!$A$6:$A$56,_xlfn.XLOOKUP('% Approved '!G$4,'Applications Denied'!$B$4:$U$4,'Applications Denied'!$B$6:$U$56))/_xlfn.XLOOKUP($A39,'Applications Received'!$A$6:$A$56,_xlfn.XLOOKUP(G$4,'Applications Received'!$B$4:$U$4,'Applications Received'!$B$6:$U$56))</f>
        <v>0.3662858564402855</v>
      </c>
      <c r="H39" s="79" cm="1">
        <f t="array" ref="H39">_xlfn.XLOOKUP('% Approved '!$A39,'Applications Denied'!$A$6:$A$56,_xlfn.XLOOKUP('% Approved '!H$4,'Applications Denied'!$B$4:$U$4,'Applications Denied'!$B$6:$U$56))/_xlfn.XLOOKUP($A39,'Applications Received'!$A$6:$A$56,_xlfn.XLOOKUP(H$4,'Applications Received'!$B$4:$U$4,'Applications Received'!$B$6:$U$56))</f>
        <v>0.39642154935116009</v>
      </c>
      <c r="I39" s="79" cm="1">
        <f t="array" ref="I39">_xlfn.XLOOKUP('% Approved '!$A39,'Applications Denied'!$A$6:$A$56,_xlfn.XLOOKUP('% Approved '!I$4,'Applications Denied'!$B$4:$U$4,'Applications Denied'!$B$6:$U$56))/_xlfn.XLOOKUP($A39,'Applications Received'!$A$6:$A$56,_xlfn.XLOOKUP(I$4,'Applications Received'!$B$4:$U$4,'Applications Received'!$B$6:$U$56))</f>
        <v>0.41372082359876849</v>
      </c>
      <c r="J39" s="79" cm="1">
        <f t="array" ref="J39">_xlfn.XLOOKUP('% Approved '!$A39,'Applications Denied'!$A$6:$A$56,_xlfn.XLOOKUP('% Approved '!J$4,'Applications Denied'!$B$4:$U$4,'Applications Denied'!$B$6:$U$56))/_xlfn.XLOOKUP($A39,'Applications Received'!$A$6:$A$56,_xlfn.XLOOKUP(J$4,'Applications Received'!$B$4:$U$4,'Applications Received'!$B$6:$U$56))</f>
        <v>0.40033995538085626</v>
      </c>
      <c r="K39" s="79" cm="1">
        <f t="array" ref="K39">_xlfn.XLOOKUP('% Approved '!$A39,'Applications Denied'!$A$6:$A$56,_xlfn.XLOOKUP('% Approved '!K$4,'Applications Denied'!$B$4:$U$4,'Applications Denied'!$B$6:$U$56))/_xlfn.XLOOKUP($A39,'Applications Received'!$A$6:$A$56,_xlfn.XLOOKUP(K$4,'Applications Received'!$B$4:$U$4,'Applications Received'!$B$6:$U$56))</f>
        <v>0.38545385129330917</v>
      </c>
      <c r="L39" s="79" cm="1">
        <f t="array" ref="L39">_xlfn.XLOOKUP('% Approved '!$A39,'Applications Denied'!$A$6:$A$56,_xlfn.XLOOKUP('% Approved '!L$4,'Applications Denied'!$B$4:$U$4,'Applications Denied'!$B$6:$U$56))/_xlfn.XLOOKUP($A39,'Applications Received'!$A$6:$A$56,_xlfn.XLOOKUP(L$4,'Applications Received'!$B$4:$U$4,'Applications Received'!$B$6:$U$56))</f>
        <v>0.38400974025974022</v>
      </c>
      <c r="M39" s="79" cm="1">
        <f t="array" ref="M39">_xlfn.XLOOKUP('% Approved '!$A39,'Applications Denied'!$A$6:$A$56,_xlfn.XLOOKUP('% Approved '!M$4,'Applications Denied'!$B$4:$U$4,'Applications Denied'!$B$6:$U$56))/_xlfn.XLOOKUP($A39,'Applications Received'!$A$6:$A$56,_xlfn.XLOOKUP(M$4,'Applications Received'!$B$4:$U$4,'Applications Received'!$B$6:$U$56))</f>
        <v>0.36762043537775418</v>
      </c>
      <c r="N39" s="79" cm="1">
        <f t="array" ref="N39">_xlfn.XLOOKUP('% Approved '!$A39,'Applications Denied'!$A$6:$A$56,_xlfn.XLOOKUP('% Approved '!N$4,'Applications Denied'!$B$4:$U$4,'Applications Denied'!$B$6:$U$56))/_xlfn.XLOOKUP($A39,'Applications Received'!$A$6:$A$56,_xlfn.XLOOKUP(N$4,'Applications Received'!$B$4:$U$4,'Applications Received'!$B$6:$U$56))</f>
        <v>0.36487384615384616</v>
      </c>
      <c r="O39" s="79" cm="1">
        <f t="array" ref="O39">_xlfn.XLOOKUP('% Approved '!$A39,'Applications Denied'!$A$6:$A$56,_xlfn.XLOOKUP('% Approved '!O$4,'Applications Denied'!$B$4:$U$4,'Applications Denied'!$B$6:$U$56))/_xlfn.XLOOKUP($A39,'Applications Received'!$A$6:$A$56,_xlfn.XLOOKUP(O$4,'Applications Received'!$B$4:$U$4,'Applications Received'!$B$6:$U$56))</f>
        <v>0.35660554771979314</v>
      </c>
      <c r="P39" s="79" cm="1">
        <f t="array" ref="P39">_xlfn.XLOOKUP('% Approved '!$A39,'Applications Denied'!$A$6:$A$56,_xlfn.XLOOKUP('% Approved '!P$4,'Applications Denied'!$B$4:$U$4,'Applications Denied'!$B$6:$U$56))/_xlfn.XLOOKUP($A39,'Applications Received'!$A$6:$A$56,_xlfn.XLOOKUP(P$4,'Applications Received'!$B$4:$U$4,'Applications Received'!$B$6:$U$56))</f>
        <v>0.34631879914224445</v>
      </c>
      <c r="Q39" s="79" cm="1">
        <f t="array" ref="Q39">_xlfn.XLOOKUP('% Approved '!$A39,'Applications Denied'!$A$6:$A$56,_xlfn.XLOOKUP('% Approved '!Q$4,'Applications Denied'!$B$4:$U$4,'Applications Denied'!$B$6:$U$56))/_xlfn.XLOOKUP($A39,'Applications Received'!$A$6:$A$56,_xlfn.XLOOKUP(Q$4,'Applications Received'!$B$4:$U$4,'Applications Received'!$B$6:$U$56))</f>
        <v>0.45677611516913696</v>
      </c>
      <c r="R39" s="79" cm="1">
        <f t="array" ref="R39">_xlfn.XLOOKUP('% Approved '!$A39,'Applications Denied'!$A$6:$A$56,_xlfn.XLOOKUP('% Approved '!R$4,'Applications Denied'!$B$4:$U$4,'Applications Denied'!$B$6:$U$56))/_xlfn.XLOOKUP($A39,'Applications Received'!$A$6:$A$56,_xlfn.XLOOKUP(R$4,'Applications Received'!$B$4:$U$4,'Applications Received'!$B$6:$U$56))</f>
        <v>0.40393763672349736</v>
      </c>
      <c r="S39" s="79" cm="1">
        <f t="array" ref="S39">_xlfn.XLOOKUP('% Approved '!$A39,'Applications Denied'!$A$6:$A$56,_xlfn.XLOOKUP('% Approved '!S$4,'Applications Denied'!$B$4:$U$4,'Applications Denied'!$B$6:$U$56))/_xlfn.XLOOKUP($A39,'Applications Received'!$A$6:$A$56,_xlfn.XLOOKUP(S$4,'Applications Received'!$B$4:$U$4,'Applications Received'!$B$6:$U$56))</f>
        <v>0.36834141476667009</v>
      </c>
      <c r="T39" s="79" cm="1">
        <f t="array" ref="T39">_xlfn.XLOOKUP('% Approved '!$A39,'Applications Denied'!$A$6:$A$56,_xlfn.XLOOKUP('% Approved '!T$4,'Applications Denied'!$B$4:$U$4,'Applications Denied'!$B$6:$U$56))/_xlfn.XLOOKUP($A39,'Applications Received'!$A$6:$A$56,_xlfn.XLOOKUP(T$4,'Applications Received'!$B$4:$U$4,'Applications Received'!$B$6:$U$56))</f>
        <v>0.41013631863529054</v>
      </c>
      <c r="U39" s="79" cm="1">
        <f t="array" ref="U39">_xlfn.XLOOKUP('% Approved '!$A39,'Applications Denied'!$A$6:$A$56,_xlfn.XLOOKUP('% Approved '!U$4,'Applications Denied'!$B$4:$U$4,'Applications Denied'!$B$6:$U$56))/_xlfn.XLOOKUP($A39,'Applications Received'!$A$6:$A$56,_xlfn.XLOOKUP(U$4,'Applications Received'!$B$4:$U$4,'Applications Received'!$B$6:$U$56))</f>
        <v>0.40855075053609724</v>
      </c>
      <c r="V39" s="79" cm="1">
        <f t="array" ref="V39">_xlfn.XLOOKUP('% Approved '!$A39,'Applications Denied'!$A$6:$A$56,_xlfn.XLOOKUP('% Approved '!V$4,'Applications Denied'!$B$4:$V$4,'Applications Denied'!$B$6:$V$56))/_xlfn.XLOOKUP($A39,'Applications Received'!$A$6:$A$56,_xlfn.XLOOKUP(V$4,'Applications Received'!$B$4:$V$4,'Applications Received'!$B$6:$V$56))</f>
        <v>0.42886149383611311</v>
      </c>
      <c r="W39" s="79">
        <f t="shared" si="0"/>
        <v>0.32810461816711584</v>
      </c>
      <c r="X39" s="81">
        <f t="shared" si="1"/>
        <v>3.0596725139663904E-2</v>
      </c>
      <c r="Y39" s="81">
        <f t="shared" si="2"/>
        <v>6.3907259903766334E-2</v>
      </c>
      <c r="Z39" s="99"/>
    </row>
    <row r="40" spans="1:26" s="30" customFormat="1">
      <c r="A40" s="32" t="s">
        <v>59</v>
      </c>
      <c r="B40" s="79" cm="1">
        <f t="array" ref="B40">_xlfn.XLOOKUP('% Approved '!$A40,'Applications Denied'!$A$6:$A$56,_xlfn.XLOOKUP('% Approved '!B$4,'Applications Denied'!$B$4:$U$4,'Applications Denied'!$B$6:$U$56))/_xlfn.XLOOKUP($A40,'Applications Received'!$A$6:$A$56,_xlfn.XLOOKUP(B$4,'Applications Received'!$B$4:$U$4,'Applications Received'!$B$6:$U$56))</f>
        <v>0.24884276541735104</v>
      </c>
      <c r="C40" s="79" cm="1">
        <f t="array" ref="C40">_xlfn.XLOOKUP('% Approved '!$A40,'Applications Denied'!$A$6:$A$56,_xlfn.XLOOKUP('% Approved '!C$4,'Applications Denied'!$B$4:$U$4,'Applications Denied'!$B$6:$U$56))/_xlfn.XLOOKUP($A40,'Applications Received'!$A$6:$A$56,_xlfn.XLOOKUP(C$4,'Applications Received'!$B$4:$U$4,'Applications Received'!$B$6:$U$56))</f>
        <v>0.27576197387518142</v>
      </c>
      <c r="D40" s="79" cm="1">
        <f t="array" ref="D40">_xlfn.XLOOKUP('% Approved '!$A40,'Applications Denied'!$A$6:$A$56,_xlfn.XLOOKUP('% Approved '!D$4,'Applications Denied'!$B$4:$U$4,'Applications Denied'!$B$6:$U$56))/_xlfn.XLOOKUP($A40,'Applications Received'!$A$6:$A$56,_xlfn.XLOOKUP(D$4,'Applications Received'!$B$4:$U$4,'Applications Received'!$B$6:$U$56))</f>
        <v>0.29327565366753611</v>
      </c>
      <c r="E40" s="79" cm="1">
        <f t="array" ref="E40">_xlfn.XLOOKUP('% Approved '!$A40,'Applications Denied'!$A$6:$A$56,_xlfn.XLOOKUP('% Approved '!E$4,'Applications Denied'!$B$4:$U$4,'Applications Denied'!$B$6:$U$56))/_xlfn.XLOOKUP($A40,'Applications Received'!$A$6:$A$56,_xlfn.XLOOKUP(E$4,'Applications Received'!$B$4:$U$4,'Applications Received'!$B$6:$U$56))</f>
        <v>0.35376044568245124</v>
      </c>
      <c r="F40" s="79" cm="1">
        <f t="array" ref="F40">_xlfn.XLOOKUP('% Approved '!$A40,'Applications Denied'!$A$6:$A$56,_xlfn.XLOOKUP('% Approved '!F$4,'Applications Denied'!$B$4:$U$4,'Applications Denied'!$B$6:$U$56))/_xlfn.XLOOKUP($A40,'Applications Received'!$A$6:$A$56,_xlfn.XLOOKUP(F$4,'Applications Received'!$B$4:$U$4,'Applications Received'!$B$6:$U$56))</f>
        <v>0.69492273730684329</v>
      </c>
      <c r="G40" s="79" cm="1">
        <f t="array" ref="G40">_xlfn.XLOOKUP('% Approved '!$A40,'Applications Denied'!$A$6:$A$56,_xlfn.XLOOKUP('% Approved '!G$4,'Applications Denied'!$B$4:$U$4,'Applications Denied'!$B$6:$U$56))/_xlfn.XLOOKUP($A40,'Applications Received'!$A$6:$A$56,_xlfn.XLOOKUP(G$4,'Applications Received'!$B$4:$U$4,'Applications Received'!$B$6:$U$56))</f>
        <v>0.38574204154834851</v>
      </c>
      <c r="H40" s="79" cm="1">
        <f t="array" ref="H40">_xlfn.XLOOKUP('% Approved '!$A40,'Applications Denied'!$A$6:$A$56,_xlfn.XLOOKUP('% Approved '!H$4,'Applications Denied'!$B$4:$U$4,'Applications Denied'!$B$6:$U$56))/_xlfn.XLOOKUP($A40,'Applications Received'!$A$6:$A$56,_xlfn.XLOOKUP(H$4,'Applications Received'!$B$4:$U$4,'Applications Received'!$B$6:$U$56))</f>
        <v>0.47006520450503853</v>
      </c>
      <c r="I40" s="79" cm="1">
        <f t="array" ref="I40">_xlfn.XLOOKUP('% Approved '!$A40,'Applications Denied'!$A$6:$A$56,_xlfn.XLOOKUP('% Approved '!I$4,'Applications Denied'!$B$4:$U$4,'Applications Denied'!$B$6:$U$56))/_xlfn.XLOOKUP($A40,'Applications Received'!$A$6:$A$56,_xlfn.XLOOKUP(I$4,'Applications Received'!$B$4:$U$4,'Applications Received'!$B$6:$U$56))</f>
        <v>0.45259140216954602</v>
      </c>
      <c r="J40" s="79" cm="1">
        <f t="array" ref="J40">_xlfn.XLOOKUP('% Approved '!$A40,'Applications Denied'!$A$6:$A$56,_xlfn.XLOOKUP('% Approved '!J$4,'Applications Denied'!$B$4:$U$4,'Applications Denied'!$B$6:$U$56))/_xlfn.XLOOKUP($A40,'Applications Received'!$A$6:$A$56,_xlfn.XLOOKUP(J$4,'Applications Received'!$B$4:$U$4,'Applications Received'!$B$6:$U$56))</f>
        <v>0.42969801884977876</v>
      </c>
      <c r="K40" s="79" cm="1">
        <f t="array" ref="K40">_xlfn.XLOOKUP('% Approved '!$A40,'Applications Denied'!$A$6:$A$56,_xlfn.XLOOKUP('% Approved '!K$4,'Applications Denied'!$B$4:$U$4,'Applications Denied'!$B$6:$U$56))/_xlfn.XLOOKUP($A40,'Applications Received'!$A$6:$A$56,_xlfn.XLOOKUP(K$4,'Applications Received'!$B$4:$U$4,'Applications Received'!$B$6:$U$56))</f>
        <v>0.53187104372147798</v>
      </c>
      <c r="L40" s="79" cm="1">
        <f t="array" ref="L40">_xlfn.XLOOKUP('% Approved '!$A40,'Applications Denied'!$A$6:$A$56,_xlfn.XLOOKUP('% Approved '!L$4,'Applications Denied'!$B$4:$U$4,'Applications Denied'!$B$6:$U$56))/_xlfn.XLOOKUP($A40,'Applications Received'!$A$6:$A$56,_xlfn.XLOOKUP(L$4,'Applications Received'!$B$4:$U$4,'Applications Received'!$B$6:$U$56))</f>
        <v>0.56831134994300603</v>
      </c>
      <c r="M40" s="79" cm="1">
        <f t="array" ref="M40">_xlfn.XLOOKUP('% Approved '!$A40,'Applications Denied'!$A$6:$A$56,_xlfn.XLOOKUP('% Approved '!M$4,'Applications Denied'!$B$4:$U$4,'Applications Denied'!$B$6:$U$56))/_xlfn.XLOOKUP($A40,'Applications Received'!$A$6:$A$56,_xlfn.XLOOKUP(M$4,'Applications Received'!$B$4:$U$4,'Applications Received'!$B$6:$U$56))</f>
        <v>0.58234200743494424</v>
      </c>
      <c r="N40" s="79" cm="1">
        <f t="array" ref="N40">_xlfn.XLOOKUP('% Approved '!$A40,'Applications Denied'!$A$6:$A$56,_xlfn.XLOOKUP('% Approved '!N$4,'Applications Denied'!$B$4:$U$4,'Applications Denied'!$B$6:$U$56))/_xlfn.XLOOKUP($A40,'Applications Received'!$A$6:$A$56,_xlfn.XLOOKUP(N$4,'Applications Received'!$B$4:$U$4,'Applications Received'!$B$6:$U$56))</f>
        <v>0.60618051629922742</v>
      </c>
      <c r="O40" s="79" cm="1">
        <f t="array" ref="O40">_xlfn.XLOOKUP('% Approved '!$A40,'Applications Denied'!$A$6:$A$56,_xlfn.XLOOKUP('% Approved '!O$4,'Applications Denied'!$B$4:$U$4,'Applications Denied'!$B$6:$U$56))/_xlfn.XLOOKUP($A40,'Applications Received'!$A$6:$A$56,_xlfn.XLOOKUP(O$4,'Applications Received'!$B$4:$U$4,'Applications Received'!$B$6:$U$56))</f>
        <v>0.61338506304558682</v>
      </c>
      <c r="P40" s="79" cm="1">
        <f t="array" ref="P40">_xlfn.XLOOKUP('% Approved '!$A40,'Applications Denied'!$A$6:$A$56,_xlfn.XLOOKUP('% Approved '!P$4,'Applications Denied'!$B$4:$U$4,'Applications Denied'!$B$6:$U$56))/_xlfn.XLOOKUP($A40,'Applications Received'!$A$6:$A$56,_xlfn.XLOOKUP(P$4,'Applications Received'!$B$4:$U$4,'Applications Received'!$B$6:$U$56))</f>
        <v>0.66054868624420404</v>
      </c>
      <c r="Q40" s="79" cm="1">
        <f t="array" ref="Q40">_xlfn.XLOOKUP('% Approved '!$A40,'Applications Denied'!$A$6:$A$56,_xlfn.XLOOKUP('% Approved '!Q$4,'Applications Denied'!$B$4:$U$4,'Applications Denied'!$B$6:$U$56))/_xlfn.XLOOKUP($A40,'Applications Received'!$A$6:$A$56,_xlfn.XLOOKUP(Q$4,'Applications Received'!$B$4:$U$4,'Applications Received'!$B$6:$U$56))</f>
        <v>0.68057663125948409</v>
      </c>
      <c r="R40" s="79" cm="1">
        <f t="array" ref="R40">_xlfn.XLOOKUP('% Approved '!$A40,'Applications Denied'!$A$6:$A$56,_xlfn.XLOOKUP('% Approved '!R$4,'Applications Denied'!$B$4:$U$4,'Applications Denied'!$B$6:$U$56))/_xlfn.XLOOKUP($A40,'Applications Received'!$A$6:$A$56,_xlfn.XLOOKUP(R$4,'Applications Received'!$B$4:$U$4,'Applications Received'!$B$6:$U$56))</f>
        <v>0.67916270218839203</v>
      </c>
      <c r="S40" s="79" cm="1">
        <f t="array" ref="S40">_xlfn.XLOOKUP('% Approved '!$A40,'Applications Denied'!$A$6:$A$56,_xlfn.XLOOKUP('% Approved '!S$4,'Applications Denied'!$B$4:$U$4,'Applications Denied'!$B$6:$U$56))/_xlfn.XLOOKUP($A40,'Applications Received'!$A$6:$A$56,_xlfn.XLOOKUP(S$4,'Applications Received'!$B$4:$U$4,'Applications Received'!$B$6:$U$56))</f>
        <v>0.67495451788963012</v>
      </c>
      <c r="T40" s="79" cm="1">
        <f t="array" ref="T40">_xlfn.XLOOKUP('% Approved '!$A40,'Applications Denied'!$A$6:$A$56,_xlfn.XLOOKUP('% Approved '!T$4,'Applications Denied'!$B$4:$U$4,'Applications Denied'!$B$6:$U$56))/_xlfn.XLOOKUP($A40,'Applications Received'!$A$6:$A$56,_xlfn.XLOOKUP(T$4,'Applications Received'!$B$4:$U$4,'Applications Received'!$B$6:$U$56))</f>
        <v>0.69993476842791913</v>
      </c>
      <c r="U40" s="79" cm="1">
        <f t="array" ref="U40">_xlfn.XLOOKUP('% Approved '!$A40,'Applications Denied'!$A$6:$A$56,_xlfn.XLOOKUP('% Approved '!U$4,'Applications Denied'!$B$4:$U$4,'Applications Denied'!$B$6:$U$56))/_xlfn.XLOOKUP($A40,'Applications Received'!$A$6:$A$56,_xlfn.XLOOKUP(U$4,'Applications Received'!$B$4:$U$4,'Applications Received'!$B$6:$U$56))</f>
        <v>0.66765259478354388</v>
      </c>
      <c r="V40" s="79" cm="1">
        <f t="array" ref="V40">_xlfn.XLOOKUP('% Approved '!$A40,'Applications Denied'!$A$6:$A$56,_xlfn.XLOOKUP('% Approved '!V$4,'Applications Denied'!$B$4:$V$4,'Applications Denied'!$B$6:$V$56))/_xlfn.XLOOKUP($A40,'Applications Received'!$A$6:$A$56,_xlfn.XLOOKUP(V$4,'Applications Received'!$B$4:$V$4,'Applications Received'!$B$6:$V$56))</f>
        <v>0.69034267912772584</v>
      </c>
      <c r="W40" s="79">
        <f t="shared" si="0"/>
        <v>1.6830299593551716</v>
      </c>
      <c r="X40" s="81">
        <f t="shared" si="1"/>
        <v>0.4203403876416627</v>
      </c>
      <c r="Y40" s="81">
        <f t="shared" si="2"/>
        <v>0.17480074056325012</v>
      </c>
      <c r="Z40" s="99"/>
    </row>
    <row r="41" spans="1:26" s="30" customFormat="1">
      <c r="A41" s="32" t="s">
        <v>61</v>
      </c>
      <c r="B41" s="79" cm="1">
        <f t="array" ref="B41">_xlfn.XLOOKUP('% Approved '!$A41,'Applications Denied'!$A$6:$A$56,_xlfn.XLOOKUP('% Approved '!B$4,'Applications Denied'!$B$4:$U$4,'Applications Denied'!$B$6:$U$56))/_xlfn.XLOOKUP($A41,'Applications Received'!$A$6:$A$56,_xlfn.XLOOKUP(B$4,'Applications Received'!$B$4:$U$4,'Applications Received'!$B$6:$U$56))</f>
        <v>0.89446281488606982</v>
      </c>
      <c r="C41" s="79" cm="1">
        <f t="array" ref="C41">_xlfn.XLOOKUP('% Approved '!$A41,'Applications Denied'!$A$6:$A$56,_xlfn.XLOOKUP('% Approved '!C$4,'Applications Denied'!$B$4:$U$4,'Applications Denied'!$B$6:$U$56))/_xlfn.XLOOKUP($A41,'Applications Received'!$A$6:$A$56,_xlfn.XLOOKUP(C$4,'Applications Received'!$B$4:$U$4,'Applications Received'!$B$6:$U$56))</f>
        <v>0.52753222488025364</v>
      </c>
      <c r="D41" s="79" cm="1">
        <f t="array" ref="D41">_xlfn.XLOOKUP('% Approved '!$A41,'Applications Denied'!$A$6:$A$56,_xlfn.XLOOKUP('% Approved '!D$4,'Applications Denied'!$B$4:$U$4,'Applications Denied'!$B$6:$U$56))/_xlfn.XLOOKUP($A41,'Applications Received'!$A$6:$A$56,_xlfn.XLOOKUP(D$4,'Applications Received'!$B$4:$U$4,'Applications Received'!$B$6:$U$56))</f>
        <v>0.56188191596378545</v>
      </c>
      <c r="E41" s="79" cm="1">
        <f t="array" ref="E41">_xlfn.XLOOKUP('% Approved '!$A41,'Applications Denied'!$A$6:$A$56,_xlfn.XLOOKUP('% Approved '!E$4,'Applications Denied'!$B$4:$U$4,'Applications Denied'!$B$6:$U$56))/_xlfn.XLOOKUP($A41,'Applications Received'!$A$6:$A$56,_xlfn.XLOOKUP(E$4,'Applications Received'!$B$4:$U$4,'Applications Received'!$B$6:$U$56))</f>
        <v>0.66027335228831296</v>
      </c>
      <c r="F41" s="79" cm="1">
        <f t="array" ref="F41">_xlfn.XLOOKUP('% Approved '!$A41,'Applications Denied'!$A$6:$A$56,_xlfn.XLOOKUP('% Approved '!F$4,'Applications Denied'!$B$4:$U$4,'Applications Denied'!$B$6:$U$56))/_xlfn.XLOOKUP($A41,'Applications Received'!$A$6:$A$56,_xlfn.XLOOKUP(F$4,'Applications Received'!$B$4:$U$4,'Applications Received'!$B$6:$U$56))</f>
        <v>0.65372310698239322</v>
      </c>
      <c r="G41" s="79" cm="1">
        <f t="array" ref="G41">_xlfn.XLOOKUP('% Approved '!$A41,'Applications Denied'!$A$6:$A$56,_xlfn.XLOOKUP('% Approved '!G$4,'Applications Denied'!$B$4:$U$4,'Applications Denied'!$B$6:$U$56))/_xlfn.XLOOKUP($A41,'Applications Received'!$A$6:$A$56,_xlfn.XLOOKUP(G$4,'Applications Received'!$B$4:$U$4,'Applications Received'!$B$6:$U$56))</f>
        <v>0.65925060109241052</v>
      </c>
      <c r="H41" s="79" cm="1">
        <f t="array" ref="H41">_xlfn.XLOOKUP('% Approved '!$A41,'Applications Denied'!$A$6:$A$56,_xlfn.XLOOKUP('% Approved '!H$4,'Applications Denied'!$B$4:$U$4,'Applications Denied'!$B$6:$U$56))/_xlfn.XLOOKUP($A41,'Applications Received'!$A$6:$A$56,_xlfn.XLOOKUP(H$4,'Applications Received'!$B$4:$U$4,'Applications Received'!$B$6:$U$56))</f>
        <v>0.64572525613134746</v>
      </c>
      <c r="I41" s="79" cm="1">
        <f t="array" ref="I41">_xlfn.XLOOKUP('% Approved '!$A41,'Applications Denied'!$A$6:$A$56,_xlfn.XLOOKUP('% Approved '!I$4,'Applications Denied'!$B$4:$U$4,'Applications Denied'!$B$6:$U$56))/_xlfn.XLOOKUP($A41,'Applications Received'!$A$6:$A$56,_xlfn.XLOOKUP(I$4,'Applications Received'!$B$4:$U$4,'Applications Received'!$B$6:$U$56))</f>
        <v>0.6354687357721045</v>
      </c>
      <c r="J41" s="79" cm="1">
        <f t="array" ref="J41">_xlfn.XLOOKUP('% Approved '!$A41,'Applications Denied'!$A$6:$A$56,_xlfn.XLOOKUP('% Approved '!J$4,'Applications Denied'!$B$4:$U$4,'Applications Denied'!$B$6:$U$56))/_xlfn.XLOOKUP($A41,'Applications Received'!$A$6:$A$56,_xlfn.XLOOKUP(J$4,'Applications Received'!$B$4:$U$4,'Applications Received'!$B$6:$U$56))</f>
        <v>0.5956596074497913</v>
      </c>
      <c r="K41" s="79" cm="1">
        <f t="array" ref="K41">_xlfn.XLOOKUP('% Approved '!$A41,'Applications Denied'!$A$6:$A$56,_xlfn.XLOOKUP('% Approved '!K$4,'Applications Denied'!$B$4:$U$4,'Applications Denied'!$B$6:$U$56))/_xlfn.XLOOKUP($A41,'Applications Received'!$A$6:$A$56,_xlfn.XLOOKUP(K$4,'Applications Received'!$B$4:$U$4,'Applications Received'!$B$6:$U$56))</f>
        <v>0.59648437185241299</v>
      </c>
      <c r="L41" s="79" cm="1">
        <f t="array" ref="L41">_xlfn.XLOOKUP('% Approved '!$A41,'Applications Denied'!$A$6:$A$56,_xlfn.XLOOKUP('% Approved '!L$4,'Applications Denied'!$B$4:$U$4,'Applications Denied'!$B$6:$U$56))/_xlfn.XLOOKUP($A41,'Applications Received'!$A$6:$A$56,_xlfn.XLOOKUP(L$4,'Applications Received'!$B$4:$U$4,'Applications Received'!$B$6:$U$56))</f>
        <v>0.56701008910189055</v>
      </c>
      <c r="M41" s="79" cm="1">
        <f t="array" ref="M41">_xlfn.XLOOKUP('% Approved '!$A41,'Applications Denied'!$A$6:$A$56,_xlfn.XLOOKUP('% Approved '!M$4,'Applications Denied'!$B$4:$U$4,'Applications Denied'!$B$6:$U$56))/_xlfn.XLOOKUP($A41,'Applications Received'!$A$6:$A$56,_xlfn.XLOOKUP(M$4,'Applications Received'!$B$4:$U$4,'Applications Received'!$B$6:$U$56))</f>
        <v>0.59602128015261913</v>
      </c>
      <c r="N41" s="79" cm="1">
        <f t="array" ref="N41">_xlfn.XLOOKUP('% Approved '!$A41,'Applications Denied'!$A$6:$A$56,_xlfn.XLOOKUP('% Approved '!N$4,'Applications Denied'!$B$4:$U$4,'Applications Denied'!$B$6:$U$56))/_xlfn.XLOOKUP($A41,'Applications Received'!$A$6:$A$56,_xlfn.XLOOKUP(N$4,'Applications Received'!$B$4:$U$4,'Applications Received'!$B$6:$U$56))</f>
        <v>0.66149066460346306</v>
      </c>
      <c r="O41" s="79" cm="1">
        <f t="array" ref="O41">_xlfn.XLOOKUP('% Approved '!$A41,'Applications Denied'!$A$6:$A$56,_xlfn.XLOOKUP('% Approved '!O$4,'Applications Denied'!$B$4:$U$4,'Applications Denied'!$B$6:$U$56))/_xlfn.XLOOKUP($A41,'Applications Received'!$A$6:$A$56,_xlfn.XLOOKUP(O$4,'Applications Received'!$B$4:$U$4,'Applications Received'!$B$6:$U$56))</f>
        <v>0.66529852057490246</v>
      </c>
      <c r="P41" s="79" cm="1">
        <f t="array" ref="P41">_xlfn.XLOOKUP('% Approved '!$A41,'Applications Denied'!$A$6:$A$56,_xlfn.XLOOKUP('% Approved '!P$4,'Applications Denied'!$B$4:$U$4,'Applications Denied'!$B$6:$U$56))/_xlfn.XLOOKUP($A41,'Applications Received'!$A$6:$A$56,_xlfn.XLOOKUP(P$4,'Applications Received'!$B$4:$U$4,'Applications Received'!$B$6:$U$56))</f>
        <v>0.70475793049424196</v>
      </c>
      <c r="Q41" s="79" cm="1">
        <f t="array" ref="Q41">_xlfn.XLOOKUP('% Approved '!$A41,'Applications Denied'!$A$6:$A$56,_xlfn.XLOOKUP('% Approved '!Q$4,'Applications Denied'!$B$4:$U$4,'Applications Denied'!$B$6:$U$56))/_xlfn.XLOOKUP($A41,'Applications Received'!$A$6:$A$56,_xlfn.XLOOKUP(Q$4,'Applications Received'!$B$4:$U$4,'Applications Received'!$B$6:$U$56))</f>
        <v>0.73731959386411228</v>
      </c>
      <c r="R41" s="79" cm="1">
        <f t="array" ref="R41">_xlfn.XLOOKUP('% Approved '!$A41,'Applications Denied'!$A$6:$A$56,_xlfn.XLOOKUP('% Approved '!R$4,'Applications Denied'!$B$4:$U$4,'Applications Denied'!$B$6:$U$56))/_xlfn.XLOOKUP($A41,'Applications Received'!$A$6:$A$56,_xlfn.XLOOKUP(R$4,'Applications Received'!$B$4:$U$4,'Applications Received'!$B$6:$U$56))</f>
        <v>0.74795621123848899</v>
      </c>
      <c r="S41" s="79" cm="1">
        <f t="array" ref="S41">_xlfn.XLOOKUP('% Approved '!$A41,'Applications Denied'!$A$6:$A$56,_xlfn.XLOOKUP('% Approved '!S$4,'Applications Denied'!$B$4:$U$4,'Applications Denied'!$B$6:$U$56))/_xlfn.XLOOKUP($A41,'Applications Received'!$A$6:$A$56,_xlfn.XLOOKUP(S$4,'Applications Received'!$B$4:$U$4,'Applications Received'!$B$6:$U$56))</f>
        <v>0.76381866847941526</v>
      </c>
      <c r="T41" s="79" cm="1">
        <f t="array" ref="T41">_xlfn.XLOOKUP('% Approved '!$A41,'Applications Denied'!$A$6:$A$56,_xlfn.XLOOKUP('% Approved '!T$4,'Applications Denied'!$B$4:$U$4,'Applications Denied'!$B$6:$U$56))/_xlfn.XLOOKUP($A41,'Applications Received'!$A$6:$A$56,_xlfn.XLOOKUP(T$4,'Applications Received'!$B$4:$U$4,'Applications Received'!$B$6:$U$56))</f>
        <v>0.7568010284482044</v>
      </c>
      <c r="U41" s="79" cm="1">
        <f t="array" ref="U41">_xlfn.XLOOKUP('% Approved '!$A41,'Applications Denied'!$A$6:$A$56,_xlfn.XLOOKUP('% Approved '!U$4,'Applications Denied'!$B$4:$U$4,'Applications Denied'!$B$6:$U$56))/_xlfn.XLOOKUP($A41,'Applications Received'!$A$6:$A$56,_xlfn.XLOOKUP(U$4,'Applications Received'!$B$4:$U$4,'Applications Received'!$B$6:$U$56))</f>
        <v>0.76068200493015614</v>
      </c>
      <c r="V41" s="79" cm="1">
        <f t="array" ref="V41">_xlfn.XLOOKUP('% Approved '!$A41,'Applications Denied'!$A$6:$A$56,_xlfn.XLOOKUP('% Approved '!V$4,'Applications Denied'!$B$4:$V$4,'Applications Denied'!$B$6:$V$56))/_xlfn.XLOOKUP($A41,'Applications Received'!$A$6:$A$56,_xlfn.XLOOKUP(V$4,'Applications Received'!$B$4:$V$4,'Applications Received'!$B$6:$V$56))</f>
        <v>0.77654538341158064</v>
      </c>
      <c r="W41" s="79">
        <f t="shared" si="0"/>
        <v>-0.1495655355700323</v>
      </c>
      <c r="X41" s="81">
        <f t="shared" si="1"/>
        <v>0.17802733857358252</v>
      </c>
      <c r="Y41" s="81">
        <f t="shared" si="2"/>
        <v>0.3415669660041325</v>
      </c>
      <c r="Z41" s="99"/>
    </row>
    <row r="42" spans="1:26" s="30" customFormat="1">
      <c r="A42" s="32" t="s">
        <v>62</v>
      </c>
      <c r="B42" s="79" cm="1">
        <f t="array" ref="B42">_xlfn.XLOOKUP('% Approved '!$A42,'Applications Denied'!$A$6:$A$56,_xlfn.XLOOKUP('% Approved '!B$4,'Applications Denied'!$B$4:$U$4,'Applications Denied'!$B$6:$U$56))/_xlfn.XLOOKUP($A42,'Applications Received'!$A$6:$A$56,_xlfn.XLOOKUP(B$4,'Applications Received'!$B$4:$U$4,'Applications Received'!$B$6:$U$56))</f>
        <v>0.51049798668748458</v>
      </c>
      <c r="C42" s="79" cm="1">
        <f t="array" ref="C42">_xlfn.XLOOKUP('% Approved '!$A42,'Applications Denied'!$A$6:$A$56,_xlfn.XLOOKUP('% Approved '!C$4,'Applications Denied'!$B$4:$U$4,'Applications Denied'!$B$6:$U$56))/_xlfn.XLOOKUP($A42,'Applications Received'!$A$6:$A$56,_xlfn.XLOOKUP(C$4,'Applications Received'!$B$4:$U$4,'Applications Received'!$B$6:$U$56))</f>
        <v>0.47095179233621759</v>
      </c>
      <c r="D42" s="79" cm="1">
        <f t="array" ref="D42">_xlfn.XLOOKUP('% Approved '!$A42,'Applications Denied'!$A$6:$A$56,_xlfn.XLOOKUP('% Approved '!D$4,'Applications Denied'!$B$4:$U$4,'Applications Denied'!$B$6:$U$56))/_xlfn.XLOOKUP($A42,'Applications Received'!$A$6:$A$56,_xlfn.XLOOKUP(D$4,'Applications Received'!$B$4:$U$4,'Applications Received'!$B$6:$U$56))</f>
        <v>0.50861130825644663</v>
      </c>
      <c r="E42" s="79" cm="1">
        <f t="array" ref="E42">_xlfn.XLOOKUP('% Approved '!$A42,'Applications Denied'!$A$6:$A$56,_xlfn.XLOOKUP('% Approved '!E$4,'Applications Denied'!$B$4:$U$4,'Applications Denied'!$B$6:$U$56))/_xlfn.XLOOKUP($A42,'Applications Received'!$A$6:$A$56,_xlfn.XLOOKUP(E$4,'Applications Received'!$B$4:$U$4,'Applications Received'!$B$6:$U$56))</f>
        <v>0.55930864866084518</v>
      </c>
      <c r="F42" s="79" cm="1">
        <f t="array" ref="F42">_xlfn.XLOOKUP('% Approved '!$A42,'Applications Denied'!$A$6:$A$56,_xlfn.XLOOKUP('% Approved '!F$4,'Applications Denied'!$B$4:$U$4,'Applications Denied'!$B$6:$U$56))/_xlfn.XLOOKUP($A42,'Applications Received'!$A$6:$A$56,_xlfn.XLOOKUP(F$4,'Applications Received'!$B$4:$U$4,'Applications Received'!$B$6:$U$56))</f>
        <v>0.61283435890995852</v>
      </c>
      <c r="G42" s="79" cm="1">
        <f t="array" ref="G42">_xlfn.XLOOKUP('% Approved '!$A42,'Applications Denied'!$A$6:$A$56,_xlfn.XLOOKUP('% Approved '!G$4,'Applications Denied'!$B$4:$U$4,'Applications Denied'!$B$6:$U$56))/_xlfn.XLOOKUP($A42,'Applications Received'!$A$6:$A$56,_xlfn.XLOOKUP(G$4,'Applications Received'!$B$4:$U$4,'Applications Received'!$B$6:$U$56))</f>
        <v>0.60866225165562915</v>
      </c>
      <c r="H42" s="79" cm="1">
        <f t="array" ref="H42">_xlfn.XLOOKUP('% Approved '!$A42,'Applications Denied'!$A$6:$A$56,_xlfn.XLOOKUP('% Approved '!H$4,'Applications Denied'!$B$4:$U$4,'Applications Denied'!$B$6:$U$56))/_xlfn.XLOOKUP($A42,'Applications Received'!$A$6:$A$56,_xlfn.XLOOKUP(H$4,'Applications Received'!$B$4:$U$4,'Applications Received'!$B$6:$U$56))</f>
        <v>0.64016082844002198</v>
      </c>
      <c r="I42" s="79" cm="1">
        <f t="array" ref="I42">_xlfn.XLOOKUP('% Approved '!$A42,'Applications Denied'!$A$6:$A$56,_xlfn.XLOOKUP('% Approved '!I$4,'Applications Denied'!$B$4:$U$4,'Applications Denied'!$B$6:$U$56))/_xlfn.XLOOKUP($A42,'Applications Received'!$A$6:$A$56,_xlfn.XLOOKUP(I$4,'Applications Received'!$B$4:$U$4,'Applications Received'!$B$6:$U$56))</f>
        <v>0.67520675699454513</v>
      </c>
      <c r="J42" s="79" cm="1">
        <f t="array" ref="J42">_xlfn.XLOOKUP('% Approved '!$A42,'Applications Denied'!$A$6:$A$56,_xlfn.XLOOKUP('% Approved '!J$4,'Applications Denied'!$B$4:$U$4,'Applications Denied'!$B$6:$U$56))/_xlfn.XLOOKUP($A42,'Applications Received'!$A$6:$A$56,_xlfn.XLOOKUP(J$4,'Applications Received'!$B$4:$U$4,'Applications Received'!$B$6:$U$56))</f>
        <v>0.66359824076915208</v>
      </c>
      <c r="K42" s="79" cm="1">
        <f t="array" ref="K42">_xlfn.XLOOKUP('% Approved '!$A42,'Applications Denied'!$A$6:$A$56,_xlfn.XLOOKUP('% Approved '!K$4,'Applications Denied'!$B$4:$U$4,'Applications Denied'!$B$6:$U$56))/_xlfn.XLOOKUP($A42,'Applications Received'!$A$6:$A$56,_xlfn.XLOOKUP(K$4,'Applications Received'!$B$4:$U$4,'Applications Received'!$B$6:$U$56))</f>
        <v>0.69027686583497483</v>
      </c>
      <c r="L42" s="79" cm="1">
        <f t="array" ref="L42">_xlfn.XLOOKUP('% Approved '!$A42,'Applications Denied'!$A$6:$A$56,_xlfn.XLOOKUP('% Approved '!L$4,'Applications Denied'!$B$4:$U$4,'Applications Denied'!$B$6:$U$56))/_xlfn.XLOOKUP($A42,'Applications Received'!$A$6:$A$56,_xlfn.XLOOKUP(L$4,'Applications Received'!$B$4:$U$4,'Applications Received'!$B$6:$U$56))</f>
        <v>0.71030014190473645</v>
      </c>
      <c r="M42" s="79" cm="1">
        <f t="array" ref="M42">_xlfn.XLOOKUP('% Approved '!$A42,'Applications Denied'!$A$6:$A$56,_xlfn.XLOOKUP('% Approved '!M$4,'Applications Denied'!$B$4:$U$4,'Applications Denied'!$B$6:$U$56))/_xlfn.XLOOKUP($A42,'Applications Received'!$A$6:$A$56,_xlfn.XLOOKUP(M$4,'Applications Received'!$B$4:$U$4,'Applications Received'!$B$6:$U$56))</f>
        <v>0.6898997635618902</v>
      </c>
      <c r="N42" s="79" cm="1">
        <f t="array" ref="N42">_xlfn.XLOOKUP('% Approved '!$A42,'Applications Denied'!$A$6:$A$56,_xlfn.XLOOKUP('% Approved '!N$4,'Applications Denied'!$B$4:$U$4,'Applications Denied'!$B$6:$U$56))/_xlfn.XLOOKUP($A42,'Applications Received'!$A$6:$A$56,_xlfn.XLOOKUP(N$4,'Applications Received'!$B$4:$U$4,'Applications Received'!$B$6:$U$56))</f>
        <v>0.68186492972231749</v>
      </c>
      <c r="O42" s="79" cm="1">
        <f t="array" ref="O42">_xlfn.XLOOKUP('% Approved '!$A42,'Applications Denied'!$A$6:$A$56,_xlfn.XLOOKUP('% Approved '!O$4,'Applications Denied'!$B$4:$U$4,'Applications Denied'!$B$6:$U$56))/_xlfn.XLOOKUP($A42,'Applications Received'!$A$6:$A$56,_xlfn.XLOOKUP(O$4,'Applications Received'!$B$4:$U$4,'Applications Received'!$B$6:$U$56))</f>
        <v>0.71358824603029758</v>
      </c>
      <c r="P42" s="79" cm="1">
        <f t="array" ref="P42">_xlfn.XLOOKUP('% Approved '!$A42,'Applications Denied'!$A$6:$A$56,_xlfn.XLOOKUP('% Approved '!P$4,'Applications Denied'!$B$4:$U$4,'Applications Denied'!$B$6:$U$56))/_xlfn.XLOOKUP($A42,'Applications Received'!$A$6:$A$56,_xlfn.XLOOKUP(P$4,'Applications Received'!$B$4:$U$4,'Applications Received'!$B$6:$U$56))</f>
        <v>0.70312576193494891</v>
      </c>
      <c r="Q42" s="79" cm="1">
        <f t="array" ref="Q42">_xlfn.XLOOKUP('% Approved '!$A42,'Applications Denied'!$A$6:$A$56,_xlfn.XLOOKUP('% Approved '!Q$4,'Applications Denied'!$B$4:$U$4,'Applications Denied'!$B$6:$U$56))/_xlfn.XLOOKUP($A42,'Applications Received'!$A$6:$A$56,_xlfn.XLOOKUP(Q$4,'Applications Received'!$B$4:$U$4,'Applications Received'!$B$6:$U$56))</f>
        <v>0.69423571536638262</v>
      </c>
      <c r="R42" s="79" cm="1">
        <f t="array" ref="R42">_xlfn.XLOOKUP('% Approved '!$A42,'Applications Denied'!$A$6:$A$56,_xlfn.XLOOKUP('% Approved '!R$4,'Applications Denied'!$B$4:$U$4,'Applications Denied'!$B$6:$U$56))/_xlfn.XLOOKUP($A42,'Applications Received'!$A$6:$A$56,_xlfn.XLOOKUP(R$4,'Applications Received'!$B$4:$U$4,'Applications Received'!$B$6:$U$56))</f>
        <v>0.65361109285667351</v>
      </c>
      <c r="S42" s="79" cm="1">
        <f t="array" ref="S42">_xlfn.XLOOKUP('% Approved '!$A42,'Applications Denied'!$A$6:$A$56,_xlfn.XLOOKUP('% Approved '!S$4,'Applications Denied'!$B$4:$U$4,'Applications Denied'!$B$6:$U$56))/_xlfn.XLOOKUP($A42,'Applications Received'!$A$6:$A$56,_xlfn.XLOOKUP(S$4,'Applications Received'!$B$4:$U$4,'Applications Received'!$B$6:$U$56))</f>
        <v>0.60176407550902655</v>
      </c>
      <c r="T42" s="79" cm="1">
        <f t="array" ref="T42">_xlfn.XLOOKUP('% Approved '!$A42,'Applications Denied'!$A$6:$A$56,_xlfn.XLOOKUP('% Approved '!T$4,'Applications Denied'!$B$4:$U$4,'Applications Denied'!$B$6:$U$56))/_xlfn.XLOOKUP($A42,'Applications Received'!$A$6:$A$56,_xlfn.XLOOKUP(T$4,'Applications Received'!$B$4:$U$4,'Applications Received'!$B$6:$U$56))</f>
        <v>0.6911185649701036</v>
      </c>
      <c r="U42" s="79" cm="1">
        <f t="array" ref="U42">_xlfn.XLOOKUP('% Approved '!$A42,'Applications Denied'!$A$6:$A$56,_xlfn.XLOOKUP('% Approved '!U$4,'Applications Denied'!$B$4:$U$4,'Applications Denied'!$B$6:$U$56))/_xlfn.XLOOKUP($A42,'Applications Received'!$A$6:$A$56,_xlfn.XLOOKUP(U$4,'Applications Received'!$B$4:$U$4,'Applications Received'!$B$6:$U$56))</f>
        <v>0.8013271870725901</v>
      </c>
      <c r="V42" s="79" cm="1">
        <f t="array" ref="V42">_xlfn.XLOOKUP('% Approved '!$A42,'Applications Denied'!$A$6:$A$56,_xlfn.XLOOKUP('% Approved '!V$4,'Applications Denied'!$B$4:$V$4,'Applications Denied'!$B$6:$V$56))/_xlfn.XLOOKUP($A42,'Applications Received'!$A$6:$A$56,_xlfn.XLOOKUP(V$4,'Applications Received'!$B$4:$V$4,'Applications Received'!$B$6:$V$56))</f>
        <v>0.86091644204851747</v>
      </c>
      <c r="W42" s="79">
        <f t="shared" si="0"/>
        <v>0.56969705653931335</v>
      </c>
      <c r="X42" s="81">
        <f t="shared" si="1"/>
        <v>0.25175916968444773</v>
      </c>
      <c r="Y42" s="81">
        <f t="shared" si="2"/>
        <v>0.12815293113099496</v>
      </c>
      <c r="Z42" s="99"/>
    </row>
    <row r="43" spans="1:26" s="30" customFormat="1">
      <c r="A43" s="32" t="s">
        <v>63</v>
      </c>
      <c r="B43" s="79" cm="1">
        <f t="array" ref="B43">_xlfn.XLOOKUP('% Approved '!$A43,'Applications Denied'!$A$6:$A$56,_xlfn.XLOOKUP('% Approved '!B$4,'Applications Denied'!$B$4:$U$4,'Applications Denied'!$B$6:$U$56))/_xlfn.XLOOKUP($A43,'Applications Received'!$A$6:$A$56,_xlfn.XLOOKUP(B$4,'Applications Received'!$B$4:$U$4,'Applications Received'!$B$6:$U$56))</f>
        <v>0.22921393636867846</v>
      </c>
      <c r="C43" s="79" cm="1">
        <f t="array" ref="C43">_xlfn.XLOOKUP('% Approved '!$A43,'Applications Denied'!$A$6:$A$56,_xlfn.XLOOKUP('% Approved '!C$4,'Applications Denied'!$B$4:$U$4,'Applications Denied'!$B$6:$U$56))/_xlfn.XLOOKUP($A43,'Applications Received'!$A$6:$A$56,_xlfn.XLOOKUP(C$4,'Applications Received'!$B$4:$U$4,'Applications Received'!$B$6:$U$56))</f>
        <v>0.22154879218627366</v>
      </c>
      <c r="D43" s="79" cm="1">
        <f t="array" ref="D43">_xlfn.XLOOKUP('% Approved '!$A43,'Applications Denied'!$A$6:$A$56,_xlfn.XLOOKUP('% Approved '!D$4,'Applications Denied'!$B$4:$U$4,'Applications Denied'!$B$6:$U$56))/_xlfn.XLOOKUP($A43,'Applications Received'!$A$6:$A$56,_xlfn.XLOOKUP(D$4,'Applications Received'!$B$4:$U$4,'Applications Received'!$B$6:$U$56))</f>
        <v>0.21041188053823434</v>
      </c>
      <c r="E43" s="79" cm="1">
        <f t="array" ref="E43">_xlfn.XLOOKUP('% Approved '!$A43,'Applications Denied'!$A$6:$A$56,_xlfn.XLOOKUP('% Approved '!E$4,'Applications Denied'!$B$4:$U$4,'Applications Denied'!$B$6:$U$56))/_xlfn.XLOOKUP($A43,'Applications Received'!$A$6:$A$56,_xlfn.XLOOKUP(E$4,'Applications Received'!$B$4:$U$4,'Applications Received'!$B$6:$U$56))</f>
        <v>0.15115442710206431</v>
      </c>
      <c r="F43" s="79" cm="1">
        <f t="array" ref="F43">_xlfn.XLOOKUP('% Approved '!$A43,'Applications Denied'!$A$6:$A$56,_xlfn.XLOOKUP('% Approved '!F$4,'Applications Denied'!$B$4:$U$4,'Applications Denied'!$B$6:$U$56))/_xlfn.XLOOKUP($A43,'Applications Received'!$A$6:$A$56,_xlfn.XLOOKUP(F$4,'Applications Received'!$B$4:$U$4,'Applications Received'!$B$6:$U$56))</f>
        <v>0.12794184757806898</v>
      </c>
      <c r="G43" s="79" cm="1">
        <f t="array" ref="G43">_xlfn.XLOOKUP('% Approved '!$A43,'Applications Denied'!$A$6:$A$56,_xlfn.XLOOKUP('% Approved '!G$4,'Applications Denied'!$B$4:$U$4,'Applications Denied'!$B$6:$U$56))/_xlfn.XLOOKUP($A43,'Applications Received'!$A$6:$A$56,_xlfn.XLOOKUP(G$4,'Applications Received'!$B$4:$U$4,'Applications Received'!$B$6:$U$56))</f>
        <v>0.11918858911390702</v>
      </c>
      <c r="H43" s="79" cm="1">
        <f t="array" ref="H43">_xlfn.XLOOKUP('% Approved '!$A43,'Applications Denied'!$A$6:$A$56,_xlfn.XLOOKUP('% Approved '!H$4,'Applications Denied'!$B$4:$U$4,'Applications Denied'!$B$6:$U$56))/_xlfn.XLOOKUP($A43,'Applications Received'!$A$6:$A$56,_xlfn.XLOOKUP(H$4,'Applications Received'!$B$4:$U$4,'Applications Received'!$B$6:$U$56))</f>
        <v>0.12085894933131319</v>
      </c>
      <c r="I43" s="79" cm="1">
        <f t="array" ref="I43">_xlfn.XLOOKUP('% Approved '!$A43,'Applications Denied'!$A$6:$A$56,_xlfn.XLOOKUP('% Approved '!I$4,'Applications Denied'!$B$4:$U$4,'Applications Denied'!$B$6:$U$56))/_xlfn.XLOOKUP($A43,'Applications Received'!$A$6:$A$56,_xlfn.XLOOKUP(I$4,'Applications Received'!$B$4:$U$4,'Applications Received'!$B$6:$U$56))</f>
        <v>0.10424225110698471</v>
      </c>
      <c r="J43" s="79" cm="1">
        <f t="array" ref="J43">_xlfn.XLOOKUP('% Approved '!$A43,'Applications Denied'!$A$6:$A$56,_xlfn.XLOOKUP('% Approved '!J$4,'Applications Denied'!$B$4:$U$4,'Applications Denied'!$B$6:$U$56))/_xlfn.XLOOKUP($A43,'Applications Received'!$A$6:$A$56,_xlfn.XLOOKUP(J$4,'Applications Received'!$B$4:$U$4,'Applications Received'!$B$6:$U$56))</f>
        <v>8.9647087857847974E-2</v>
      </c>
      <c r="K43" s="79" cm="1">
        <f t="array" ref="K43">_xlfn.XLOOKUP('% Approved '!$A43,'Applications Denied'!$A$6:$A$56,_xlfn.XLOOKUP('% Approved '!K$4,'Applications Denied'!$B$4:$U$4,'Applications Denied'!$B$6:$U$56))/_xlfn.XLOOKUP($A43,'Applications Received'!$A$6:$A$56,_xlfn.XLOOKUP(K$4,'Applications Received'!$B$4:$U$4,'Applications Received'!$B$6:$U$56))</f>
        <v>9.3149278421082657E-2</v>
      </c>
      <c r="L43" s="79" cm="1">
        <f t="array" ref="L43">_xlfn.XLOOKUP('% Approved '!$A43,'Applications Denied'!$A$6:$A$56,_xlfn.XLOOKUP('% Approved '!L$4,'Applications Denied'!$B$4:$U$4,'Applications Denied'!$B$6:$U$56))/_xlfn.XLOOKUP($A43,'Applications Received'!$A$6:$A$56,_xlfn.XLOOKUP(L$4,'Applications Received'!$B$4:$U$4,'Applications Received'!$B$6:$U$56))</f>
        <v>0.26264471746303991</v>
      </c>
      <c r="M43" s="79" cm="1">
        <f t="array" ref="M43">_xlfn.XLOOKUP('% Approved '!$A43,'Applications Denied'!$A$6:$A$56,_xlfn.XLOOKUP('% Approved '!M$4,'Applications Denied'!$B$4:$U$4,'Applications Denied'!$B$6:$U$56))/_xlfn.XLOOKUP($A43,'Applications Received'!$A$6:$A$56,_xlfn.XLOOKUP(M$4,'Applications Received'!$B$4:$U$4,'Applications Received'!$B$6:$U$56))</f>
        <v>0.33452468551806303</v>
      </c>
      <c r="N43" s="79" cm="1">
        <f t="array" ref="N43">_xlfn.XLOOKUP('% Approved '!$A43,'Applications Denied'!$A$6:$A$56,_xlfn.XLOOKUP('% Approved '!N$4,'Applications Denied'!$B$4:$U$4,'Applications Denied'!$B$6:$U$56))/_xlfn.XLOOKUP($A43,'Applications Received'!$A$6:$A$56,_xlfn.XLOOKUP(N$4,'Applications Received'!$B$4:$U$4,'Applications Received'!$B$6:$U$56))</f>
        <v>1.5119443604475354E-3</v>
      </c>
      <c r="O43" s="79" cm="1">
        <f t="array" ref="O43">_xlfn.XLOOKUP('% Approved '!$A43,'Applications Denied'!$A$6:$A$56,_xlfn.XLOOKUP('% Approved '!O$4,'Applications Denied'!$B$4:$U$4,'Applications Denied'!$B$6:$U$56))/_xlfn.XLOOKUP($A43,'Applications Received'!$A$6:$A$56,_xlfn.XLOOKUP(O$4,'Applications Received'!$B$4:$U$4,'Applications Received'!$B$6:$U$56))</f>
        <v>0.14290723707280231</v>
      </c>
      <c r="P43" s="79" cm="1">
        <f t="array" ref="P43">_xlfn.XLOOKUP('% Approved '!$A43,'Applications Denied'!$A$6:$A$56,_xlfn.XLOOKUP('% Approved '!P$4,'Applications Denied'!$B$4:$U$4,'Applications Denied'!$B$6:$U$56))/_xlfn.XLOOKUP($A43,'Applications Received'!$A$6:$A$56,_xlfn.XLOOKUP(P$4,'Applications Received'!$B$4:$U$4,'Applications Received'!$B$6:$U$56))</f>
        <v>0.1378524990682844</v>
      </c>
      <c r="Q43" s="79" cm="1">
        <f t="array" ref="Q43">_xlfn.XLOOKUP('% Approved '!$A43,'Applications Denied'!$A$6:$A$56,_xlfn.XLOOKUP('% Approved '!Q$4,'Applications Denied'!$B$4:$U$4,'Applications Denied'!$B$6:$U$56))/_xlfn.XLOOKUP($A43,'Applications Received'!$A$6:$A$56,_xlfn.XLOOKUP(Q$4,'Applications Received'!$B$4:$U$4,'Applications Received'!$B$6:$U$56))</f>
        <v>0.14640964941945664</v>
      </c>
      <c r="R43" s="79" cm="1">
        <f t="array" ref="R43">_xlfn.XLOOKUP('% Approved '!$A43,'Applications Denied'!$A$6:$A$56,_xlfn.XLOOKUP('% Approved '!R$4,'Applications Denied'!$B$4:$U$4,'Applications Denied'!$B$6:$U$56))/_xlfn.XLOOKUP($A43,'Applications Received'!$A$6:$A$56,_xlfn.XLOOKUP(R$4,'Applications Received'!$B$4:$U$4,'Applications Received'!$B$6:$U$56))</f>
        <v>0.10604499183109212</v>
      </c>
      <c r="S43" s="79" cm="1">
        <f t="array" ref="S43">_xlfn.XLOOKUP('% Approved '!$A43,'Applications Denied'!$A$6:$A$56,_xlfn.XLOOKUP('% Approved '!S$4,'Applications Denied'!$B$4:$U$4,'Applications Denied'!$B$6:$U$56))/_xlfn.XLOOKUP($A43,'Applications Received'!$A$6:$A$56,_xlfn.XLOOKUP(S$4,'Applications Received'!$B$4:$U$4,'Applications Received'!$B$6:$U$56))</f>
        <v>9.6543291642254878E-2</v>
      </c>
      <c r="T43" s="79" cm="1">
        <f t="array" ref="T43">_xlfn.XLOOKUP('% Approved '!$A43,'Applications Denied'!$A$6:$A$56,_xlfn.XLOOKUP('% Approved '!T$4,'Applications Denied'!$B$4:$U$4,'Applications Denied'!$B$6:$U$56))/_xlfn.XLOOKUP($A43,'Applications Received'!$A$6:$A$56,_xlfn.XLOOKUP(T$4,'Applications Received'!$B$4:$U$4,'Applications Received'!$B$6:$U$56))</f>
        <v>8.8678603807796907E-2</v>
      </c>
      <c r="U43" s="79" cm="1">
        <f t="array" ref="U43">_xlfn.XLOOKUP('% Approved '!$A43,'Applications Denied'!$A$6:$A$56,_xlfn.XLOOKUP('% Approved '!U$4,'Applications Denied'!$B$4:$U$4,'Applications Denied'!$B$6:$U$56))/_xlfn.XLOOKUP($A43,'Applications Received'!$A$6:$A$56,_xlfn.XLOOKUP(U$4,'Applications Received'!$B$4:$U$4,'Applications Received'!$B$6:$U$56))</f>
        <v>6.6266156926997999E-2</v>
      </c>
      <c r="V43" s="79" cm="1">
        <f t="array" ref="V43">_xlfn.XLOOKUP('% Approved '!$A43,'Applications Denied'!$A$6:$A$56,_xlfn.XLOOKUP('% Approved '!V$4,'Applications Denied'!$B$4:$V$4,'Applications Denied'!$B$6:$V$56))/_xlfn.XLOOKUP($A43,'Applications Received'!$A$6:$A$56,_xlfn.XLOOKUP(V$4,'Applications Received'!$B$4:$V$4,'Applications Received'!$B$6:$V$56))</f>
        <v>0.12186167984822727</v>
      </c>
      <c r="W43" s="79">
        <f t="shared" si="0"/>
        <v>-0.71089822034026584</v>
      </c>
      <c r="X43" s="81">
        <f t="shared" si="1"/>
        <v>-0.45170666058546327</v>
      </c>
      <c r="Y43" s="81">
        <f t="shared" si="2"/>
        <v>-0.74769659345490869</v>
      </c>
      <c r="Z43" s="99"/>
    </row>
    <row r="44" spans="1:26" s="30" customFormat="1">
      <c r="A44" s="32" t="s">
        <v>65</v>
      </c>
      <c r="B44" s="79" cm="1">
        <f t="array" ref="B44">_xlfn.XLOOKUP('% Approved '!$A44,'Applications Denied'!$A$6:$A$56,_xlfn.XLOOKUP('% Approved '!B$4,'Applications Denied'!$B$4:$U$4,'Applications Denied'!$B$6:$U$56))/_xlfn.XLOOKUP($A44,'Applications Received'!$A$6:$A$56,_xlfn.XLOOKUP(B$4,'Applications Received'!$B$4:$U$4,'Applications Received'!$B$6:$U$56))</f>
        <v>0.30133501259445844</v>
      </c>
      <c r="C44" s="79" cm="1">
        <f t="array" ref="C44">_xlfn.XLOOKUP('% Approved '!$A44,'Applications Denied'!$A$6:$A$56,_xlfn.XLOOKUP('% Approved '!C$4,'Applications Denied'!$B$4:$U$4,'Applications Denied'!$B$6:$U$56))/_xlfn.XLOOKUP($A44,'Applications Received'!$A$6:$A$56,_xlfn.XLOOKUP(C$4,'Applications Received'!$B$4:$U$4,'Applications Received'!$B$6:$U$56))</f>
        <v>0.31596853850374979</v>
      </c>
      <c r="D44" s="79" cm="1">
        <f t="array" ref="D44">_xlfn.XLOOKUP('% Approved '!$A44,'Applications Denied'!$A$6:$A$56,_xlfn.XLOOKUP('% Approved '!D$4,'Applications Denied'!$B$4:$U$4,'Applications Denied'!$B$6:$U$56))/_xlfn.XLOOKUP($A44,'Applications Received'!$A$6:$A$56,_xlfn.XLOOKUP(D$4,'Applications Received'!$B$4:$U$4,'Applications Received'!$B$6:$U$56))</f>
        <v>0.33152001947182674</v>
      </c>
      <c r="E44" s="79" cm="1">
        <f t="array" ref="E44">_xlfn.XLOOKUP('% Approved '!$A44,'Applications Denied'!$A$6:$A$56,_xlfn.XLOOKUP('% Approved '!E$4,'Applications Denied'!$B$4:$U$4,'Applications Denied'!$B$6:$U$56))/_xlfn.XLOOKUP($A44,'Applications Received'!$A$6:$A$56,_xlfn.XLOOKUP(E$4,'Applications Received'!$B$4:$U$4,'Applications Received'!$B$6:$U$56))</f>
        <v>0.3353172135661876</v>
      </c>
      <c r="F44" s="79" cm="1">
        <f t="array" ref="F44">_xlfn.XLOOKUP('% Approved '!$A44,'Applications Denied'!$A$6:$A$56,_xlfn.XLOOKUP('% Approved '!F$4,'Applications Denied'!$B$4:$U$4,'Applications Denied'!$B$6:$U$56))/_xlfn.XLOOKUP($A44,'Applications Received'!$A$6:$A$56,_xlfn.XLOOKUP(F$4,'Applications Received'!$B$4:$U$4,'Applications Received'!$B$6:$U$56))</f>
        <v>0.32633036902282997</v>
      </c>
      <c r="G44" s="79" cm="1">
        <f t="array" ref="G44">_xlfn.XLOOKUP('% Approved '!$A44,'Applications Denied'!$A$6:$A$56,_xlfn.XLOOKUP('% Approved '!G$4,'Applications Denied'!$B$4:$U$4,'Applications Denied'!$B$6:$U$56))/_xlfn.XLOOKUP($A44,'Applications Received'!$A$6:$A$56,_xlfn.XLOOKUP(G$4,'Applications Received'!$B$4:$U$4,'Applications Received'!$B$6:$U$56))</f>
        <v>0.34980746513661537</v>
      </c>
      <c r="H44" s="79" cm="1">
        <f t="array" ref="H44">_xlfn.XLOOKUP('% Approved '!$A44,'Applications Denied'!$A$6:$A$56,_xlfn.XLOOKUP('% Approved '!H$4,'Applications Denied'!$B$4:$U$4,'Applications Denied'!$B$6:$U$56))/_xlfn.XLOOKUP($A44,'Applications Received'!$A$6:$A$56,_xlfn.XLOOKUP(H$4,'Applications Received'!$B$4:$U$4,'Applications Received'!$B$6:$U$56))</f>
        <v>0.42428521793707896</v>
      </c>
      <c r="I44" s="79" cm="1">
        <f t="array" ref="I44">_xlfn.XLOOKUP('% Approved '!$A44,'Applications Denied'!$A$6:$A$56,_xlfn.XLOOKUP('% Approved '!I$4,'Applications Denied'!$B$4:$U$4,'Applications Denied'!$B$6:$U$56))/_xlfn.XLOOKUP($A44,'Applications Received'!$A$6:$A$56,_xlfn.XLOOKUP(I$4,'Applications Received'!$B$4:$U$4,'Applications Received'!$B$6:$U$56))</f>
        <v>0.45331297173179813</v>
      </c>
      <c r="J44" s="79" cm="1">
        <f t="array" ref="J44">_xlfn.XLOOKUP('% Approved '!$A44,'Applications Denied'!$A$6:$A$56,_xlfn.XLOOKUP('% Approved '!J$4,'Applications Denied'!$B$4:$U$4,'Applications Denied'!$B$6:$U$56))/_xlfn.XLOOKUP($A44,'Applications Received'!$A$6:$A$56,_xlfn.XLOOKUP(J$4,'Applications Received'!$B$4:$U$4,'Applications Received'!$B$6:$U$56))</f>
        <v>0.47137266179853954</v>
      </c>
      <c r="K44" s="79" cm="1">
        <f t="array" ref="K44">_xlfn.XLOOKUP('% Approved '!$A44,'Applications Denied'!$A$6:$A$56,_xlfn.XLOOKUP('% Approved '!K$4,'Applications Denied'!$B$4:$U$4,'Applications Denied'!$B$6:$U$56))/_xlfn.XLOOKUP($A44,'Applications Received'!$A$6:$A$56,_xlfn.XLOOKUP(K$4,'Applications Received'!$B$4:$U$4,'Applications Received'!$B$6:$U$56))</f>
        <v>0.41384598101443576</v>
      </c>
      <c r="L44" s="79" cm="1">
        <f t="array" ref="L44">_xlfn.XLOOKUP('% Approved '!$A44,'Applications Denied'!$A$6:$A$56,_xlfn.XLOOKUP('% Approved '!L$4,'Applications Denied'!$B$4:$U$4,'Applications Denied'!$B$6:$U$56))/_xlfn.XLOOKUP($A44,'Applications Received'!$A$6:$A$56,_xlfn.XLOOKUP(L$4,'Applications Received'!$B$4:$U$4,'Applications Received'!$B$6:$U$56))</f>
        <v>8.8411787085394128E-2</v>
      </c>
      <c r="M44" s="79" cm="1">
        <f t="array" ref="M44">_xlfn.XLOOKUP('% Approved '!$A44,'Applications Denied'!$A$6:$A$56,_xlfn.XLOOKUP('% Approved '!M$4,'Applications Denied'!$B$4:$U$4,'Applications Denied'!$B$6:$U$56))/_xlfn.XLOOKUP($A44,'Applications Received'!$A$6:$A$56,_xlfn.XLOOKUP(M$4,'Applications Received'!$B$4:$U$4,'Applications Received'!$B$6:$U$56))</f>
        <v>7.5783557634468451E-2</v>
      </c>
      <c r="N44" s="79" cm="1">
        <f t="array" ref="N44">_xlfn.XLOOKUP('% Approved '!$A44,'Applications Denied'!$A$6:$A$56,_xlfn.XLOOKUP('% Approved '!N$4,'Applications Denied'!$B$4:$U$4,'Applications Denied'!$B$6:$U$56))/_xlfn.XLOOKUP($A44,'Applications Received'!$A$6:$A$56,_xlfn.XLOOKUP(N$4,'Applications Received'!$B$4:$U$4,'Applications Received'!$B$6:$U$56))</f>
        <v>0.12829300045948841</v>
      </c>
      <c r="O44" s="79" cm="1">
        <f t="array" ref="O44">_xlfn.XLOOKUP('% Approved '!$A44,'Applications Denied'!$A$6:$A$56,_xlfn.XLOOKUP('% Approved '!O$4,'Applications Denied'!$B$4:$U$4,'Applications Denied'!$B$6:$U$56))/_xlfn.XLOOKUP($A44,'Applications Received'!$A$6:$A$56,_xlfn.XLOOKUP(O$4,'Applications Received'!$B$4:$U$4,'Applications Received'!$B$6:$U$56))</f>
        <v>0.2315895936392221</v>
      </c>
      <c r="P44" s="79" cm="1">
        <f t="array" ref="P44">_xlfn.XLOOKUP('% Approved '!$A44,'Applications Denied'!$A$6:$A$56,_xlfn.XLOOKUP('% Approved '!P$4,'Applications Denied'!$B$4:$U$4,'Applications Denied'!$B$6:$U$56))/_xlfn.XLOOKUP($A44,'Applications Received'!$A$6:$A$56,_xlfn.XLOOKUP(P$4,'Applications Received'!$B$4:$U$4,'Applications Received'!$B$6:$U$56))</f>
        <v>0.2211044874979301</v>
      </c>
      <c r="Q44" s="79" cm="1">
        <f t="array" ref="Q44">_xlfn.XLOOKUP('% Approved '!$A44,'Applications Denied'!$A$6:$A$56,_xlfn.XLOOKUP('% Approved '!Q$4,'Applications Denied'!$B$4:$U$4,'Applications Denied'!$B$6:$U$56))/_xlfn.XLOOKUP($A44,'Applications Received'!$A$6:$A$56,_xlfn.XLOOKUP(Q$4,'Applications Received'!$B$4:$U$4,'Applications Received'!$B$6:$U$56))</f>
        <v>0.2240140525838622</v>
      </c>
      <c r="R44" s="79" cm="1">
        <f t="array" ref="R44">_xlfn.XLOOKUP('% Approved '!$A44,'Applications Denied'!$A$6:$A$56,_xlfn.XLOOKUP('% Approved '!R$4,'Applications Denied'!$B$4:$U$4,'Applications Denied'!$B$6:$U$56))/_xlfn.XLOOKUP($A44,'Applications Received'!$A$6:$A$56,_xlfn.XLOOKUP(R$4,'Applications Received'!$B$4:$U$4,'Applications Received'!$B$6:$U$56))</f>
        <v>0.2454309938765897</v>
      </c>
      <c r="S44" s="79" cm="1">
        <f t="array" ref="S44">_xlfn.XLOOKUP('% Approved '!$A44,'Applications Denied'!$A$6:$A$56,_xlfn.XLOOKUP('% Approved '!S$4,'Applications Denied'!$B$4:$U$4,'Applications Denied'!$B$6:$U$56))/_xlfn.XLOOKUP($A44,'Applications Received'!$A$6:$A$56,_xlfn.XLOOKUP(S$4,'Applications Received'!$B$4:$U$4,'Applications Received'!$B$6:$U$56))</f>
        <v>0.26777625376041675</v>
      </c>
      <c r="T44" s="79" cm="1">
        <f t="array" ref="T44">_xlfn.XLOOKUP('% Approved '!$A44,'Applications Denied'!$A$6:$A$56,_xlfn.XLOOKUP('% Approved '!T$4,'Applications Denied'!$B$4:$U$4,'Applications Denied'!$B$6:$U$56))/_xlfn.XLOOKUP($A44,'Applications Received'!$A$6:$A$56,_xlfn.XLOOKUP(T$4,'Applications Received'!$B$4:$U$4,'Applications Received'!$B$6:$U$56))</f>
        <v>0.27821009296473204</v>
      </c>
      <c r="U44" s="79" cm="1">
        <f t="array" ref="U44">_xlfn.XLOOKUP('% Approved '!$A44,'Applications Denied'!$A$6:$A$56,_xlfn.XLOOKUP('% Approved '!U$4,'Applications Denied'!$B$4:$U$4,'Applications Denied'!$B$6:$U$56))/_xlfn.XLOOKUP($A44,'Applications Received'!$A$6:$A$56,_xlfn.XLOOKUP(U$4,'Applications Received'!$B$4:$U$4,'Applications Received'!$B$6:$U$56))</f>
        <v>0.27336040957583729</v>
      </c>
      <c r="V44" s="79" cm="1">
        <f t="array" ref="V44">_xlfn.XLOOKUP('% Approved '!$A44,'Applications Denied'!$A$6:$A$56,_xlfn.XLOOKUP('% Approved '!V$4,'Applications Denied'!$B$4:$V$4,'Applications Denied'!$B$6:$V$56))/_xlfn.XLOOKUP($A44,'Applications Received'!$A$6:$A$56,_xlfn.XLOOKUP(V$4,'Applications Received'!$B$4:$V$4,'Applications Received'!$B$6:$V$56))</f>
        <v>0.49102189892568432</v>
      </c>
      <c r="W44" s="79">
        <f t="shared" si="0"/>
        <v>-9.2835554613329388E-2</v>
      </c>
      <c r="X44" s="81">
        <f t="shared" si="1"/>
        <v>-0.35571545267368626</v>
      </c>
      <c r="Y44" s="81">
        <f t="shared" si="2"/>
        <v>2.091900057532003</v>
      </c>
      <c r="Z44" s="99"/>
    </row>
    <row r="45" spans="1:26" s="30" customFormat="1">
      <c r="A45" s="94" t="s">
        <v>67</v>
      </c>
      <c r="B45" s="79" cm="1">
        <f t="array" ref="B45">_xlfn.XLOOKUP('% Approved '!$A45,'Applications Denied'!$A$6:$A$56,_xlfn.XLOOKUP('% Approved '!B$4,'Applications Denied'!$B$4:$U$4,'Applications Denied'!$B$6:$U$56))/_xlfn.XLOOKUP($A45,'Applications Received'!$A$6:$A$56,_xlfn.XLOOKUP(B$4,'Applications Received'!$B$4:$U$4,'Applications Received'!$B$6:$U$56))</f>
        <v>0.5135895032802249</v>
      </c>
      <c r="C45" s="79" cm="1">
        <f t="array" ref="C45">_xlfn.XLOOKUP('% Approved '!$A45,'Applications Denied'!$A$6:$A$56,_xlfn.XLOOKUP('% Approved '!C$4,'Applications Denied'!$B$4:$U$4,'Applications Denied'!$B$6:$U$56))/_xlfn.XLOOKUP($A45,'Applications Received'!$A$6:$A$56,_xlfn.XLOOKUP(C$4,'Applications Received'!$B$4:$U$4,'Applications Received'!$B$6:$U$56))</f>
        <v>0.55225949542556141</v>
      </c>
      <c r="D45" s="79" cm="1">
        <f t="array" ref="D45">_xlfn.XLOOKUP('% Approved '!$A45,'Applications Denied'!$A$6:$A$56,_xlfn.XLOOKUP('% Approved '!D$4,'Applications Denied'!$B$4:$U$4,'Applications Denied'!$B$6:$U$56))/_xlfn.XLOOKUP($A45,'Applications Received'!$A$6:$A$56,_xlfn.XLOOKUP(D$4,'Applications Received'!$B$4:$U$4,'Applications Received'!$B$6:$U$56))</f>
        <v>0.56788321167883216</v>
      </c>
      <c r="E45" s="79" cm="1">
        <f t="array" ref="E45">_xlfn.XLOOKUP('% Approved '!$A45,'Applications Denied'!$A$6:$A$56,_xlfn.XLOOKUP('% Approved '!E$4,'Applications Denied'!$B$4:$U$4,'Applications Denied'!$B$6:$U$56))/_xlfn.XLOOKUP($A45,'Applications Received'!$A$6:$A$56,_xlfn.XLOOKUP(E$4,'Applications Received'!$B$4:$U$4,'Applications Received'!$B$6:$U$56))</f>
        <v>0.59518900343642611</v>
      </c>
      <c r="F45" s="79" cm="1">
        <f t="array" ref="F45">_xlfn.XLOOKUP('% Approved '!$A45,'Applications Denied'!$A$6:$A$56,_xlfn.XLOOKUP('% Approved '!F$4,'Applications Denied'!$B$4:$U$4,'Applications Denied'!$B$6:$U$56))/_xlfn.XLOOKUP($A45,'Applications Received'!$A$6:$A$56,_xlfn.XLOOKUP(F$4,'Applications Received'!$B$4:$U$4,'Applications Received'!$B$6:$U$56))</f>
        <v>0.61421747681933125</v>
      </c>
      <c r="G45" s="79" cm="1">
        <f t="array" ref="G45">_xlfn.XLOOKUP('% Approved '!$A45,'Applications Denied'!$A$6:$A$56,_xlfn.XLOOKUP('% Approved '!G$4,'Applications Denied'!$B$4:$U$4,'Applications Denied'!$B$6:$U$56))/_xlfn.XLOOKUP($A45,'Applications Received'!$A$6:$A$56,_xlfn.XLOOKUP(G$4,'Applications Received'!$B$4:$U$4,'Applications Received'!$B$6:$U$56))</f>
        <v>0.65340909090909094</v>
      </c>
      <c r="H45" s="79" cm="1">
        <f t="array" ref="H45">_xlfn.XLOOKUP('% Approved '!$A45,'Applications Denied'!$A$6:$A$56,_xlfn.XLOOKUP('% Approved '!H$4,'Applications Denied'!$B$4:$U$4,'Applications Denied'!$B$6:$U$56))/_xlfn.XLOOKUP($A45,'Applications Received'!$A$6:$A$56,_xlfn.XLOOKUP(H$4,'Applications Received'!$B$4:$U$4,'Applications Received'!$B$6:$U$56))</f>
        <v>0.73511173511173511</v>
      </c>
      <c r="I45" s="79" cm="1">
        <f t="array" ref="I45">_xlfn.XLOOKUP('% Approved '!$A45,'Applications Denied'!$A$6:$A$56,_xlfn.XLOOKUP('% Approved '!I$4,'Applications Denied'!$B$4:$U$4,'Applications Denied'!$B$6:$U$56))/_xlfn.XLOOKUP($A45,'Applications Received'!$A$6:$A$56,_xlfn.XLOOKUP(I$4,'Applications Received'!$B$4:$U$4,'Applications Received'!$B$6:$U$56))</f>
        <v>0.7526607538802661</v>
      </c>
      <c r="J45" s="79" cm="1">
        <f t="array" ref="J45">_xlfn.XLOOKUP('% Approved '!$A45,'Applications Denied'!$A$6:$A$56,_xlfn.XLOOKUP('% Approved '!J$4,'Applications Denied'!$B$4:$U$4,'Applications Denied'!$B$6:$U$56))/_xlfn.XLOOKUP($A45,'Applications Received'!$A$6:$A$56,_xlfn.XLOOKUP(J$4,'Applications Received'!$B$4:$U$4,'Applications Received'!$B$6:$U$56))</f>
        <v>0.7551109653438286</v>
      </c>
      <c r="K45" s="79" cm="1">
        <f t="array" ref="K45">_xlfn.XLOOKUP('% Approved '!$A45,'Applications Denied'!$A$6:$A$56,_xlfn.XLOOKUP('% Approved '!K$4,'Applications Denied'!$B$4:$U$4,'Applications Denied'!$B$6:$U$56))/_xlfn.XLOOKUP($A45,'Applications Received'!$A$6:$A$56,_xlfn.XLOOKUP(K$4,'Applications Received'!$B$4:$U$4,'Applications Received'!$B$6:$U$56))</f>
        <v>0.76058217101273495</v>
      </c>
      <c r="L45" s="79" cm="1">
        <f t="array" ref="L45">_xlfn.XLOOKUP('% Approved '!$A45,'Applications Denied'!$A$6:$A$56,_xlfn.XLOOKUP('% Approved '!L$4,'Applications Denied'!$B$4:$U$4,'Applications Denied'!$B$6:$U$56))/_xlfn.XLOOKUP($A45,'Applications Received'!$A$6:$A$56,_xlfn.XLOOKUP(L$4,'Applications Received'!$B$4:$U$4,'Applications Received'!$B$6:$U$56))</f>
        <v>0.70820602357049334</v>
      </c>
      <c r="M45" s="79" cm="1">
        <f t="array" ref="M45">_xlfn.XLOOKUP('% Approved '!$A45,'Applications Denied'!$A$6:$A$56,_xlfn.XLOOKUP('% Approved '!M$4,'Applications Denied'!$B$4:$U$4,'Applications Denied'!$B$6:$U$56))/_xlfn.XLOOKUP($A45,'Applications Received'!$A$6:$A$56,_xlfn.XLOOKUP(M$4,'Applications Received'!$B$4:$U$4,'Applications Received'!$B$6:$U$56))</f>
        <v>0.71386363636363637</v>
      </c>
      <c r="N45" s="79" cm="1">
        <f t="array" ref="N45">_xlfn.XLOOKUP('% Approved '!$A45,'Applications Denied'!$A$6:$A$56,_xlfn.XLOOKUP('% Approved '!N$4,'Applications Denied'!$B$4:$U$4,'Applications Denied'!$B$6:$U$56))/_xlfn.XLOOKUP($A45,'Applications Received'!$A$6:$A$56,_xlfn.XLOOKUP(N$4,'Applications Received'!$B$4:$U$4,'Applications Received'!$B$6:$U$56))</f>
        <v>0.71015947362551568</v>
      </c>
      <c r="O45" s="79" cm="1">
        <f t="array" ref="O45">_xlfn.XLOOKUP('% Approved '!$A45,'Applications Denied'!$A$6:$A$56,_xlfn.XLOOKUP('% Approved '!O$4,'Applications Denied'!$B$4:$U$4,'Applications Denied'!$B$6:$U$56))/_xlfn.XLOOKUP($A45,'Applications Received'!$A$6:$A$56,_xlfn.XLOOKUP(O$4,'Applications Received'!$B$4:$U$4,'Applications Received'!$B$6:$U$56))</f>
        <v>0.6663953488372093</v>
      </c>
      <c r="P45" s="79" cm="1">
        <f t="array" ref="P45">_xlfn.XLOOKUP('% Approved '!$A45,'Applications Denied'!$A$6:$A$56,_xlfn.XLOOKUP('% Approved '!P$4,'Applications Denied'!$B$4:$U$4,'Applications Denied'!$B$6:$U$56))/_xlfn.XLOOKUP($A45,'Applications Received'!$A$6:$A$56,_xlfn.XLOOKUP(P$4,'Applications Received'!$B$4:$U$4,'Applications Received'!$B$6:$U$56))</f>
        <v>0.65483995372155801</v>
      </c>
      <c r="Q45" s="79" cm="1">
        <f t="array" ref="Q45">_xlfn.XLOOKUP('% Approved '!$A45,'Applications Denied'!$A$6:$A$56,_xlfn.XLOOKUP('% Approved '!Q$4,'Applications Denied'!$B$4:$U$4,'Applications Denied'!$B$6:$U$56))/_xlfn.XLOOKUP($A45,'Applications Received'!$A$6:$A$56,_xlfn.XLOOKUP(Q$4,'Applications Received'!$B$4:$U$4,'Applications Received'!$B$6:$U$56))</f>
        <v>0.60909780136467018</v>
      </c>
      <c r="R45" s="79" cm="1">
        <f t="array" ref="R45">_xlfn.XLOOKUP('% Approved '!$A45,'Applications Denied'!$A$6:$A$56,_xlfn.XLOOKUP('% Approved '!R$4,'Applications Denied'!$B$4:$U$4,'Applications Denied'!$B$6:$U$56))/_xlfn.XLOOKUP($A45,'Applications Received'!$A$6:$A$56,_xlfn.XLOOKUP(R$4,'Applications Received'!$B$4:$U$4,'Applications Received'!$B$6:$U$56))</f>
        <v>0.57748469147432879</v>
      </c>
      <c r="S45" s="79" cm="1">
        <f t="array" ref="S45">_xlfn.XLOOKUP('% Approved '!$A45,'Applications Denied'!$A$6:$A$56,_xlfn.XLOOKUP('% Approved '!S$4,'Applications Denied'!$B$4:$U$4,'Applications Denied'!$B$6:$U$56))/_xlfn.XLOOKUP($A45,'Applications Received'!$A$6:$A$56,_xlfn.XLOOKUP(S$4,'Applications Received'!$B$4:$U$4,'Applications Received'!$B$6:$U$56))</f>
        <v>0.44691963334043916</v>
      </c>
      <c r="T45" s="79" cm="1">
        <f t="array" ref="T45">_xlfn.XLOOKUP('% Approved '!$A45,'Applications Denied'!$A$6:$A$56,_xlfn.XLOOKUP('% Approved '!T$4,'Applications Denied'!$B$4:$U$4,'Applications Denied'!$B$6:$U$56))/_xlfn.XLOOKUP($A45,'Applications Received'!$A$6:$A$56,_xlfn.XLOOKUP(T$4,'Applications Received'!$B$4:$U$4,'Applications Received'!$B$6:$U$56))</f>
        <v>0.47387203670660205</v>
      </c>
      <c r="U45" s="79" cm="1">
        <f t="array" ref="U45">_xlfn.XLOOKUP('% Approved '!$A45,'Applications Denied'!$A$6:$A$56,_xlfn.XLOOKUP('% Approved '!U$4,'Applications Denied'!$B$4:$U$4,'Applications Denied'!$B$6:$U$56))/_xlfn.XLOOKUP($A45,'Applications Received'!$A$6:$A$56,_xlfn.XLOOKUP(U$4,'Applications Received'!$B$4:$U$4,'Applications Received'!$B$6:$U$56))</f>
        <v>0.4130663856691254</v>
      </c>
      <c r="V45" s="79" cm="1">
        <f t="array" ref="V45">_xlfn.XLOOKUP('% Approved '!$A45,'Applications Denied'!$A$6:$A$56,_xlfn.XLOOKUP('% Approved '!V$4,'Applications Denied'!$B$4:$V$4,'Applications Denied'!$B$6:$V$56))/_xlfn.XLOOKUP($A45,'Applications Received'!$A$6:$A$56,_xlfn.XLOOKUP(V$4,'Applications Received'!$B$4:$V$4,'Applications Received'!$B$6:$V$56))</f>
        <v>0.62579178171187255</v>
      </c>
      <c r="W45" s="79">
        <f t="shared" si="0"/>
        <v>-0.19572658118803499</v>
      </c>
      <c r="X45" s="81">
        <f t="shared" si="1"/>
        <v>-0.43809033927836782</v>
      </c>
      <c r="Y45" s="81">
        <f t="shared" si="2"/>
        <v>-0.41674262584408867</v>
      </c>
      <c r="Z45" s="99"/>
    </row>
    <row r="46" spans="1:26" s="30" customFormat="1">
      <c r="A46" s="32" t="s">
        <v>68</v>
      </c>
      <c r="B46" s="79" cm="1">
        <f t="array" ref="B46">_xlfn.XLOOKUP('% Approved '!$A46,'Applications Denied'!$A$6:$A$56,_xlfn.XLOOKUP('% Approved '!B$4,'Applications Denied'!$B$4:$U$4,'Applications Denied'!$B$6:$U$56))/_xlfn.XLOOKUP($A46,'Applications Received'!$A$6:$A$56,_xlfn.XLOOKUP(B$4,'Applications Received'!$B$4:$U$4,'Applications Received'!$B$6:$U$56))</f>
        <v>0.5650741710296685</v>
      </c>
      <c r="C46" s="79" cm="1">
        <f t="array" ref="C46">_xlfn.XLOOKUP('% Approved '!$A46,'Applications Denied'!$A$6:$A$56,_xlfn.XLOOKUP('% Approved '!C$4,'Applications Denied'!$B$4:$U$4,'Applications Denied'!$B$6:$U$56))/_xlfn.XLOOKUP($A46,'Applications Received'!$A$6:$A$56,_xlfn.XLOOKUP(C$4,'Applications Received'!$B$4:$U$4,'Applications Received'!$B$6:$U$56))</f>
        <v>0.5337807164709365</v>
      </c>
      <c r="D46" s="79" cm="1">
        <f t="array" ref="D46">_xlfn.XLOOKUP('% Approved '!$A46,'Applications Denied'!$A$6:$A$56,_xlfn.XLOOKUP('% Approved '!D$4,'Applications Denied'!$B$4:$U$4,'Applications Denied'!$B$6:$U$56))/_xlfn.XLOOKUP($A46,'Applications Received'!$A$6:$A$56,_xlfn.XLOOKUP(D$4,'Applications Received'!$B$4:$U$4,'Applications Received'!$B$6:$U$56))</f>
        <v>0.50257445318614324</v>
      </c>
      <c r="E46" s="79" cm="1">
        <f t="array" ref="E46">_xlfn.XLOOKUP('% Approved '!$A46,'Applications Denied'!$A$6:$A$56,_xlfn.XLOOKUP('% Approved '!E$4,'Applications Denied'!$B$4:$U$4,'Applications Denied'!$B$6:$U$56))/_xlfn.XLOOKUP($A46,'Applications Received'!$A$6:$A$56,_xlfn.XLOOKUP(E$4,'Applications Received'!$B$4:$U$4,'Applications Received'!$B$6:$U$56))</f>
        <v>0.51843258571796857</v>
      </c>
      <c r="F46" s="79" cm="1">
        <f t="array" ref="F46">_xlfn.XLOOKUP('% Approved '!$A46,'Applications Denied'!$A$6:$A$56,_xlfn.XLOOKUP('% Approved '!F$4,'Applications Denied'!$B$4:$U$4,'Applications Denied'!$B$6:$U$56))/_xlfn.XLOOKUP($A46,'Applications Received'!$A$6:$A$56,_xlfn.XLOOKUP(F$4,'Applications Received'!$B$4:$U$4,'Applications Received'!$B$6:$U$56))</f>
        <v>0.54600586458148215</v>
      </c>
      <c r="G46" s="79" cm="1">
        <f t="array" ref="G46">_xlfn.XLOOKUP('% Approved '!$A46,'Applications Denied'!$A$6:$A$56,_xlfn.XLOOKUP('% Approved '!G$4,'Applications Denied'!$B$4:$U$4,'Applications Denied'!$B$6:$U$56))/_xlfn.XLOOKUP($A46,'Applications Received'!$A$6:$A$56,_xlfn.XLOOKUP(G$4,'Applications Received'!$B$4:$U$4,'Applications Received'!$B$6:$U$56))</f>
        <v>0.56605880163751399</v>
      </c>
      <c r="H46" s="79" cm="1">
        <f t="array" ref="H46">_xlfn.XLOOKUP('% Approved '!$A46,'Applications Denied'!$A$6:$A$56,_xlfn.XLOOKUP('% Approved '!H$4,'Applications Denied'!$B$4:$U$4,'Applications Denied'!$B$6:$U$56))/_xlfn.XLOOKUP($A46,'Applications Received'!$A$6:$A$56,_xlfn.XLOOKUP(H$4,'Applications Received'!$B$4:$U$4,'Applications Received'!$B$6:$U$56))</f>
        <v>0.58844301065893578</v>
      </c>
      <c r="I46" s="79" cm="1">
        <f t="array" ref="I46">_xlfn.XLOOKUP('% Approved '!$A46,'Applications Denied'!$A$6:$A$56,_xlfn.XLOOKUP('% Approved '!I$4,'Applications Denied'!$B$4:$U$4,'Applications Denied'!$B$6:$U$56))/_xlfn.XLOOKUP($A46,'Applications Received'!$A$6:$A$56,_xlfn.XLOOKUP(I$4,'Applications Received'!$B$4:$U$4,'Applications Received'!$B$6:$U$56))</f>
        <v>0.600729832440836</v>
      </c>
      <c r="J46" s="79" cm="1">
        <f t="array" ref="J46">_xlfn.XLOOKUP('% Approved '!$A46,'Applications Denied'!$A$6:$A$56,_xlfn.XLOOKUP('% Approved '!J$4,'Applications Denied'!$B$4:$U$4,'Applications Denied'!$B$6:$U$56))/_xlfn.XLOOKUP($A46,'Applications Received'!$A$6:$A$56,_xlfn.XLOOKUP(J$4,'Applications Received'!$B$4:$U$4,'Applications Received'!$B$6:$U$56))</f>
        <v>0.53410402571342319</v>
      </c>
      <c r="K46" s="79" cm="1">
        <f t="array" ref="K46">_xlfn.XLOOKUP('% Approved '!$A46,'Applications Denied'!$A$6:$A$56,_xlfn.XLOOKUP('% Approved '!K$4,'Applications Denied'!$B$4:$U$4,'Applications Denied'!$B$6:$U$56))/_xlfn.XLOOKUP($A46,'Applications Received'!$A$6:$A$56,_xlfn.XLOOKUP(K$4,'Applications Received'!$B$4:$U$4,'Applications Received'!$B$6:$U$56))</f>
        <v>0.4901943591991817</v>
      </c>
      <c r="L46" s="79" cm="1">
        <f t="array" ref="L46">_xlfn.XLOOKUP('% Approved '!$A46,'Applications Denied'!$A$6:$A$56,_xlfn.XLOOKUP('% Approved '!L$4,'Applications Denied'!$B$4:$U$4,'Applications Denied'!$B$6:$U$56))/_xlfn.XLOOKUP($A46,'Applications Received'!$A$6:$A$56,_xlfn.XLOOKUP(L$4,'Applications Received'!$B$4:$U$4,'Applications Received'!$B$6:$U$56))</f>
        <v>0.52421689745974764</v>
      </c>
      <c r="M46" s="79" cm="1">
        <f t="array" ref="M46">_xlfn.XLOOKUP('% Approved '!$A46,'Applications Denied'!$A$6:$A$56,_xlfn.XLOOKUP('% Approved '!M$4,'Applications Denied'!$B$4:$U$4,'Applications Denied'!$B$6:$U$56))/_xlfn.XLOOKUP($A46,'Applications Received'!$A$6:$A$56,_xlfn.XLOOKUP(M$4,'Applications Received'!$B$4:$U$4,'Applications Received'!$B$6:$U$56))</f>
        <v>0.59804290009250693</v>
      </c>
      <c r="N46" s="79" cm="1">
        <f t="array" ref="N46">_xlfn.XLOOKUP('% Approved '!$A46,'Applications Denied'!$A$6:$A$56,_xlfn.XLOOKUP('% Approved '!N$4,'Applications Denied'!$B$4:$U$4,'Applications Denied'!$B$6:$U$56))/_xlfn.XLOOKUP($A46,'Applications Received'!$A$6:$A$56,_xlfn.XLOOKUP(N$4,'Applications Received'!$B$4:$U$4,'Applications Received'!$B$6:$U$56))</f>
        <v>0.70445028142589117</v>
      </c>
      <c r="O46" s="79" cm="1">
        <f t="array" ref="O46">_xlfn.XLOOKUP('% Approved '!$A46,'Applications Denied'!$A$6:$A$56,_xlfn.XLOOKUP('% Approved '!O$4,'Applications Denied'!$B$4:$U$4,'Applications Denied'!$B$6:$U$56))/_xlfn.XLOOKUP($A46,'Applications Received'!$A$6:$A$56,_xlfn.XLOOKUP(O$4,'Applications Received'!$B$4:$U$4,'Applications Received'!$B$6:$U$56))</f>
        <v>0.72024375695239329</v>
      </c>
      <c r="P46" s="79" cm="1">
        <f t="array" ref="P46">_xlfn.XLOOKUP('% Approved '!$A46,'Applications Denied'!$A$6:$A$56,_xlfn.XLOOKUP('% Approved '!P$4,'Applications Denied'!$B$4:$U$4,'Applications Denied'!$B$6:$U$56))/_xlfn.XLOOKUP($A46,'Applications Received'!$A$6:$A$56,_xlfn.XLOOKUP(P$4,'Applications Received'!$B$4:$U$4,'Applications Received'!$B$6:$U$56))</f>
        <v>0.76823636486213176</v>
      </c>
      <c r="Q46" s="79" cm="1">
        <f t="array" ref="Q46">_xlfn.XLOOKUP('% Approved '!$A46,'Applications Denied'!$A$6:$A$56,_xlfn.XLOOKUP('% Approved '!Q$4,'Applications Denied'!$B$4:$U$4,'Applications Denied'!$B$6:$U$56))/_xlfn.XLOOKUP($A46,'Applications Received'!$A$6:$A$56,_xlfn.XLOOKUP(Q$4,'Applications Received'!$B$4:$U$4,'Applications Received'!$B$6:$U$56))</f>
        <v>0.7670420103234814</v>
      </c>
      <c r="R46" s="79" cm="1">
        <f t="array" ref="R46">_xlfn.XLOOKUP('% Approved '!$A46,'Applications Denied'!$A$6:$A$56,_xlfn.XLOOKUP('% Approved '!R$4,'Applications Denied'!$B$4:$U$4,'Applications Denied'!$B$6:$U$56))/_xlfn.XLOOKUP($A46,'Applications Received'!$A$6:$A$56,_xlfn.XLOOKUP(R$4,'Applications Received'!$B$4:$U$4,'Applications Received'!$B$6:$U$56))</f>
        <v>0.60425131013366307</v>
      </c>
      <c r="S46" s="79" cm="1">
        <f t="array" ref="S46">_xlfn.XLOOKUP('% Approved '!$A46,'Applications Denied'!$A$6:$A$56,_xlfn.XLOOKUP('% Approved '!S$4,'Applications Denied'!$B$4:$U$4,'Applications Denied'!$B$6:$U$56))/_xlfn.XLOOKUP($A46,'Applications Received'!$A$6:$A$56,_xlfn.XLOOKUP(S$4,'Applications Received'!$B$4:$U$4,'Applications Received'!$B$6:$U$56))</f>
        <v>0.77900717703349276</v>
      </c>
      <c r="T46" s="79" cm="1">
        <f t="array" ref="T46">_xlfn.XLOOKUP('% Approved '!$A46,'Applications Denied'!$A$6:$A$56,_xlfn.XLOOKUP('% Approved '!T$4,'Applications Denied'!$B$4:$U$4,'Applications Denied'!$B$6:$U$56))/_xlfn.XLOOKUP($A46,'Applications Received'!$A$6:$A$56,_xlfn.XLOOKUP(T$4,'Applications Received'!$B$4:$U$4,'Applications Received'!$B$6:$U$56))</f>
        <v>0.75121235040263379</v>
      </c>
      <c r="U46" s="79" cm="1">
        <f t="array" ref="U46">_xlfn.XLOOKUP('% Approved '!$A46,'Applications Denied'!$A$6:$A$56,_xlfn.XLOOKUP('% Approved '!U$4,'Applications Denied'!$B$4:$U$4,'Applications Denied'!$B$6:$U$56))/_xlfn.XLOOKUP($A46,'Applications Received'!$A$6:$A$56,_xlfn.XLOOKUP(U$4,'Applications Received'!$B$4:$U$4,'Applications Received'!$B$6:$U$56))</f>
        <v>0.7595198478725933</v>
      </c>
      <c r="V46" s="79" cm="1">
        <f t="array" ref="V46">_xlfn.XLOOKUP('% Approved '!$A46,'Applications Denied'!$A$6:$A$56,_xlfn.XLOOKUP('% Approved '!V$4,'Applications Denied'!$B$4:$V$4,'Applications Denied'!$B$6:$V$56))/_xlfn.XLOOKUP($A46,'Applications Received'!$A$6:$A$56,_xlfn.XLOOKUP(V$4,'Applications Received'!$B$4:$V$4,'Applications Received'!$B$6:$V$56))</f>
        <v>0.81521604094715128</v>
      </c>
      <c r="W46" s="79">
        <f t="shared" si="0"/>
        <v>0.34410646745472229</v>
      </c>
      <c r="X46" s="81">
        <f t="shared" si="1"/>
        <v>0.29072796195180645</v>
      </c>
      <c r="Y46" s="81">
        <f t="shared" si="2"/>
        <v>0.44886563472691865</v>
      </c>
      <c r="Z46" s="99"/>
    </row>
    <row r="47" spans="1:26" s="30" customFormat="1">
      <c r="A47" s="32" t="s">
        <v>69</v>
      </c>
      <c r="B47" s="79" cm="1">
        <f t="array" ref="B47">_xlfn.XLOOKUP('% Approved '!$A47,'Applications Denied'!$A$6:$A$56,_xlfn.XLOOKUP('% Approved '!B$4,'Applications Denied'!$B$4:$U$4,'Applications Denied'!$B$6:$U$56))/_xlfn.XLOOKUP($A47,'Applications Received'!$A$6:$A$56,_xlfn.XLOOKUP(B$4,'Applications Received'!$B$4:$U$4,'Applications Received'!$B$6:$U$56))</f>
        <v>0.39178488947542062</v>
      </c>
      <c r="C47" s="79" cm="1">
        <f t="array" ref="C47">_xlfn.XLOOKUP('% Approved '!$A47,'Applications Denied'!$A$6:$A$56,_xlfn.XLOOKUP('% Approved '!C$4,'Applications Denied'!$B$4:$U$4,'Applications Denied'!$B$6:$U$56))/_xlfn.XLOOKUP($A47,'Applications Received'!$A$6:$A$56,_xlfn.XLOOKUP(C$4,'Applications Received'!$B$4:$U$4,'Applications Received'!$B$6:$U$56))</f>
        <v>0.37620357634112794</v>
      </c>
      <c r="D47" s="79" cm="1">
        <f t="array" ref="D47">_xlfn.XLOOKUP('% Approved '!$A47,'Applications Denied'!$A$6:$A$56,_xlfn.XLOOKUP('% Approved '!D$4,'Applications Denied'!$B$4:$U$4,'Applications Denied'!$B$6:$U$56))/_xlfn.XLOOKUP($A47,'Applications Received'!$A$6:$A$56,_xlfn.XLOOKUP(D$4,'Applications Received'!$B$4:$U$4,'Applications Received'!$B$6:$U$56))</f>
        <v>0.37915892585711874</v>
      </c>
      <c r="E47" s="79" cm="1">
        <f t="array" ref="E47">_xlfn.XLOOKUP('% Approved '!$A47,'Applications Denied'!$A$6:$A$56,_xlfn.XLOOKUP('% Approved '!E$4,'Applications Denied'!$B$4:$U$4,'Applications Denied'!$B$6:$U$56))/_xlfn.XLOOKUP($A47,'Applications Received'!$A$6:$A$56,_xlfn.XLOOKUP(E$4,'Applications Received'!$B$4:$U$4,'Applications Received'!$B$6:$U$56))</f>
        <v>0.40752248569092397</v>
      </c>
      <c r="F47" s="79" cm="1">
        <f t="array" ref="F47">_xlfn.XLOOKUP('% Approved '!$A47,'Applications Denied'!$A$6:$A$56,_xlfn.XLOOKUP('% Approved '!F$4,'Applications Denied'!$B$4:$U$4,'Applications Denied'!$B$6:$U$56))/_xlfn.XLOOKUP($A47,'Applications Received'!$A$6:$A$56,_xlfn.XLOOKUP(F$4,'Applications Received'!$B$4:$U$4,'Applications Received'!$B$6:$U$56))</f>
        <v>0.48659265584970107</v>
      </c>
      <c r="G47" s="79" cm="1">
        <f t="array" ref="G47">_xlfn.XLOOKUP('% Approved '!$A47,'Applications Denied'!$A$6:$A$56,_xlfn.XLOOKUP('% Approved '!G$4,'Applications Denied'!$B$4:$U$4,'Applications Denied'!$B$6:$U$56))/_xlfn.XLOOKUP($A47,'Applications Received'!$A$6:$A$56,_xlfn.XLOOKUP(G$4,'Applications Received'!$B$4:$U$4,'Applications Received'!$B$6:$U$56))</f>
        <v>0.39718061674008809</v>
      </c>
      <c r="H47" s="79" cm="1">
        <f t="array" ref="H47">_xlfn.XLOOKUP('% Approved '!$A47,'Applications Denied'!$A$6:$A$56,_xlfn.XLOOKUP('% Approved '!H$4,'Applications Denied'!$B$4:$U$4,'Applications Denied'!$B$6:$U$56))/_xlfn.XLOOKUP($A47,'Applications Received'!$A$6:$A$56,_xlfn.XLOOKUP(H$4,'Applications Received'!$B$4:$U$4,'Applications Received'!$B$6:$U$56))</f>
        <v>0.35997421849822753</v>
      </c>
      <c r="I47" s="79" cm="1">
        <f t="array" ref="I47">_xlfn.XLOOKUP('% Approved '!$A47,'Applications Denied'!$A$6:$A$56,_xlfn.XLOOKUP('% Approved '!I$4,'Applications Denied'!$B$4:$U$4,'Applications Denied'!$B$6:$U$56))/_xlfn.XLOOKUP($A47,'Applications Received'!$A$6:$A$56,_xlfn.XLOOKUP(I$4,'Applications Received'!$B$4:$U$4,'Applications Received'!$B$6:$U$56))</f>
        <v>0.38403562863994523</v>
      </c>
      <c r="J47" s="79" cm="1">
        <f t="array" ref="J47">_xlfn.XLOOKUP('% Approved '!$A47,'Applications Denied'!$A$6:$A$56,_xlfn.XLOOKUP('% Approved '!J$4,'Applications Denied'!$B$4:$U$4,'Applications Denied'!$B$6:$U$56))/_xlfn.XLOOKUP($A47,'Applications Received'!$A$6:$A$56,_xlfn.XLOOKUP(J$4,'Applications Received'!$B$4:$U$4,'Applications Received'!$B$6:$U$56))</f>
        <v>0.38989726027397259</v>
      </c>
      <c r="K47" s="79" cm="1">
        <f t="array" ref="K47">_xlfn.XLOOKUP('% Approved '!$A47,'Applications Denied'!$A$6:$A$56,_xlfn.XLOOKUP('% Approved '!K$4,'Applications Denied'!$B$4:$U$4,'Applications Denied'!$B$6:$U$56))/_xlfn.XLOOKUP($A47,'Applications Received'!$A$6:$A$56,_xlfn.XLOOKUP(K$4,'Applications Received'!$B$4:$U$4,'Applications Received'!$B$6:$U$56))</f>
        <v>0.38642925890279117</v>
      </c>
      <c r="L47" s="79" cm="1">
        <f t="array" ref="L47">_xlfn.XLOOKUP('% Approved '!$A47,'Applications Denied'!$A$6:$A$56,_xlfn.XLOOKUP('% Approved '!L$4,'Applications Denied'!$B$4:$U$4,'Applications Denied'!$B$6:$U$56))/_xlfn.XLOOKUP($A47,'Applications Received'!$A$6:$A$56,_xlfn.XLOOKUP(L$4,'Applications Received'!$B$4:$U$4,'Applications Received'!$B$6:$U$56))</f>
        <v>0.37746972594008921</v>
      </c>
      <c r="M47" s="79" cm="1">
        <f t="array" ref="M47">_xlfn.XLOOKUP('% Approved '!$A47,'Applications Denied'!$A$6:$A$56,_xlfn.XLOOKUP('% Approved '!M$4,'Applications Denied'!$B$4:$U$4,'Applications Denied'!$B$6:$U$56))/_xlfn.XLOOKUP($A47,'Applications Received'!$A$6:$A$56,_xlfn.XLOOKUP(M$4,'Applications Received'!$B$4:$U$4,'Applications Received'!$B$6:$U$56))</f>
        <v>0.36405824931989123</v>
      </c>
      <c r="N47" s="79" cm="1">
        <f t="array" ref="N47">_xlfn.XLOOKUP('% Approved '!$A47,'Applications Denied'!$A$6:$A$56,_xlfn.XLOOKUP('% Approved '!N$4,'Applications Denied'!$B$4:$U$4,'Applications Denied'!$B$6:$U$56))/_xlfn.XLOOKUP($A47,'Applications Received'!$A$6:$A$56,_xlfn.XLOOKUP(N$4,'Applications Received'!$B$4:$U$4,'Applications Received'!$B$6:$U$56))</f>
        <v>0.36915646023805421</v>
      </c>
      <c r="O47" s="79" cm="1">
        <f t="array" ref="O47">_xlfn.XLOOKUP('% Approved '!$A47,'Applications Denied'!$A$6:$A$56,_xlfn.XLOOKUP('% Approved '!O$4,'Applications Denied'!$B$4:$U$4,'Applications Denied'!$B$6:$U$56))/_xlfn.XLOOKUP($A47,'Applications Received'!$A$6:$A$56,_xlfn.XLOOKUP(O$4,'Applications Received'!$B$4:$U$4,'Applications Received'!$B$6:$U$56))</f>
        <v>0.36783938110149195</v>
      </c>
      <c r="P47" s="79" cm="1">
        <f t="array" ref="P47">_xlfn.XLOOKUP('% Approved '!$A47,'Applications Denied'!$A$6:$A$56,_xlfn.XLOOKUP('% Approved '!P$4,'Applications Denied'!$B$4:$U$4,'Applications Denied'!$B$6:$U$56))/_xlfn.XLOOKUP($A47,'Applications Received'!$A$6:$A$56,_xlfn.XLOOKUP(P$4,'Applications Received'!$B$4:$U$4,'Applications Received'!$B$6:$U$56))</f>
        <v>0.37046380749078206</v>
      </c>
      <c r="Q47" s="79" cm="1">
        <f t="array" ref="Q47">_xlfn.XLOOKUP('% Approved '!$A47,'Applications Denied'!$A$6:$A$56,_xlfn.XLOOKUP('% Approved '!Q$4,'Applications Denied'!$B$4:$U$4,'Applications Denied'!$B$6:$U$56))/_xlfn.XLOOKUP($A47,'Applications Received'!$A$6:$A$56,_xlfn.XLOOKUP(Q$4,'Applications Received'!$B$4:$U$4,'Applications Received'!$B$6:$U$56))</f>
        <v>0.36909701639992093</v>
      </c>
      <c r="R47" s="79" cm="1">
        <f t="array" ref="R47">_xlfn.XLOOKUP('% Approved '!$A47,'Applications Denied'!$A$6:$A$56,_xlfn.XLOOKUP('% Approved '!R$4,'Applications Denied'!$B$4:$U$4,'Applications Denied'!$B$6:$U$56))/_xlfn.XLOOKUP($A47,'Applications Received'!$A$6:$A$56,_xlfn.XLOOKUP(R$4,'Applications Received'!$B$4:$U$4,'Applications Received'!$B$6:$U$56))</f>
        <v>0.37994557253506389</v>
      </c>
      <c r="S47" s="79" cm="1">
        <f t="array" ref="S47">_xlfn.XLOOKUP('% Approved '!$A47,'Applications Denied'!$A$6:$A$56,_xlfn.XLOOKUP('% Approved '!S$4,'Applications Denied'!$B$4:$U$4,'Applications Denied'!$B$6:$U$56))/_xlfn.XLOOKUP($A47,'Applications Received'!$A$6:$A$56,_xlfn.XLOOKUP(S$4,'Applications Received'!$B$4:$U$4,'Applications Received'!$B$6:$U$56))</f>
        <v>0.41100533528611782</v>
      </c>
      <c r="T47" s="79" cm="1">
        <f t="array" ref="T47">_xlfn.XLOOKUP('% Approved '!$A47,'Applications Denied'!$A$6:$A$56,_xlfn.XLOOKUP('% Approved '!T$4,'Applications Denied'!$B$4:$U$4,'Applications Denied'!$B$6:$U$56))/_xlfn.XLOOKUP($A47,'Applications Received'!$A$6:$A$56,_xlfn.XLOOKUP(T$4,'Applications Received'!$B$4:$U$4,'Applications Received'!$B$6:$U$56))</f>
        <v>0.38557158712541617</v>
      </c>
      <c r="U47" s="79" cm="1">
        <f t="array" ref="U47">_xlfn.XLOOKUP('% Approved '!$A47,'Applications Denied'!$A$6:$A$56,_xlfn.XLOOKUP('% Approved '!U$4,'Applications Denied'!$B$4:$U$4,'Applications Denied'!$B$6:$U$56))/_xlfn.XLOOKUP($A47,'Applications Received'!$A$6:$A$56,_xlfn.XLOOKUP(U$4,'Applications Received'!$B$4:$U$4,'Applications Received'!$B$6:$U$56))</f>
        <v>0.38037109375000006</v>
      </c>
      <c r="V47" s="79" cm="1">
        <f t="array" ref="V47">_xlfn.XLOOKUP('% Approved '!$A47,'Applications Denied'!$A$6:$A$56,_xlfn.XLOOKUP('% Approved '!V$4,'Applications Denied'!$B$4:$V$4,'Applications Denied'!$B$6:$V$56))/_xlfn.XLOOKUP($A47,'Applications Received'!$A$6:$A$56,_xlfn.XLOOKUP(V$4,'Applications Received'!$B$4:$V$4,'Applications Received'!$B$6:$V$56))</f>
        <v>0.43071593533487296</v>
      </c>
      <c r="W47" s="79">
        <f t="shared" si="0"/>
        <v>-2.9132812499999768E-2</v>
      </c>
      <c r="X47" s="81">
        <f t="shared" si="1"/>
        <v>5.6662044678827357E-2</v>
      </c>
      <c r="Y47" s="81">
        <f t="shared" si="2"/>
        <v>7.6863589594767783E-3</v>
      </c>
      <c r="Z47" s="99"/>
    </row>
    <row r="48" spans="1:26" s="30" customFormat="1">
      <c r="A48" s="32" t="s">
        <v>70</v>
      </c>
      <c r="B48" s="79" cm="1">
        <f t="array" ref="B48">_xlfn.XLOOKUP('% Approved '!$A48,'Applications Denied'!$A$6:$A$56,_xlfn.XLOOKUP('% Approved '!B$4,'Applications Denied'!$B$4:$U$4,'Applications Denied'!$B$6:$U$56))/_xlfn.XLOOKUP($A48,'Applications Received'!$A$6:$A$56,_xlfn.XLOOKUP(B$4,'Applications Received'!$B$4:$U$4,'Applications Received'!$B$6:$U$56))</f>
        <v>0.3989532735855511</v>
      </c>
      <c r="C48" s="79" cm="1">
        <f t="array" ref="C48">_xlfn.XLOOKUP('% Approved '!$A48,'Applications Denied'!$A$6:$A$56,_xlfn.XLOOKUP('% Approved '!C$4,'Applications Denied'!$B$4:$U$4,'Applications Denied'!$B$6:$U$56))/_xlfn.XLOOKUP($A48,'Applications Received'!$A$6:$A$56,_xlfn.XLOOKUP(C$4,'Applications Received'!$B$4:$U$4,'Applications Received'!$B$6:$U$56))</f>
        <v>0.3449290147071325</v>
      </c>
      <c r="D48" s="79" cm="1">
        <f t="array" ref="D48">_xlfn.XLOOKUP('% Approved '!$A48,'Applications Denied'!$A$6:$A$56,_xlfn.XLOOKUP('% Approved '!D$4,'Applications Denied'!$B$4:$U$4,'Applications Denied'!$B$6:$U$56))/_xlfn.XLOOKUP($A48,'Applications Received'!$A$6:$A$56,_xlfn.XLOOKUP(D$4,'Applications Received'!$B$4:$U$4,'Applications Received'!$B$6:$U$56))</f>
        <v>0.33920074783827997</v>
      </c>
      <c r="E48" s="79" cm="1">
        <f t="array" ref="E48">_xlfn.XLOOKUP('% Approved '!$A48,'Applications Denied'!$A$6:$A$56,_xlfn.XLOOKUP('% Approved '!E$4,'Applications Denied'!$B$4:$U$4,'Applications Denied'!$B$6:$U$56))/_xlfn.XLOOKUP($A48,'Applications Received'!$A$6:$A$56,_xlfn.XLOOKUP(E$4,'Applications Received'!$B$4:$U$4,'Applications Received'!$B$6:$U$56))</f>
        <v>0.41742034331954897</v>
      </c>
      <c r="F48" s="79" cm="1">
        <f t="array" ref="F48">_xlfn.XLOOKUP('% Approved '!$A48,'Applications Denied'!$A$6:$A$56,_xlfn.XLOOKUP('% Approved '!F$4,'Applications Denied'!$B$4:$U$4,'Applications Denied'!$B$6:$U$56))/_xlfn.XLOOKUP($A48,'Applications Received'!$A$6:$A$56,_xlfn.XLOOKUP(F$4,'Applications Received'!$B$4:$U$4,'Applications Received'!$B$6:$U$56))</f>
        <v>0.38584836858293431</v>
      </c>
      <c r="G48" s="79" cm="1">
        <f t="array" ref="G48">_xlfn.XLOOKUP('% Approved '!$A48,'Applications Denied'!$A$6:$A$56,_xlfn.XLOOKUP('% Approved '!G$4,'Applications Denied'!$B$4:$U$4,'Applications Denied'!$B$6:$U$56))/_xlfn.XLOOKUP($A48,'Applications Received'!$A$6:$A$56,_xlfn.XLOOKUP(G$4,'Applications Received'!$B$4:$U$4,'Applications Received'!$B$6:$U$56))</f>
        <v>0.51072556714846362</v>
      </c>
      <c r="H48" s="79" cm="1">
        <f t="array" ref="H48">_xlfn.XLOOKUP('% Approved '!$A48,'Applications Denied'!$A$6:$A$56,_xlfn.XLOOKUP('% Approved '!H$4,'Applications Denied'!$B$4:$U$4,'Applications Denied'!$B$6:$U$56))/_xlfn.XLOOKUP($A48,'Applications Received'!$A$6:$A$56,_xlfn.XLOOKUP(H$4,'Applications Received'!$B$4:$U$4,'Applications Received'!$B$6:$U$56))</f>
        <v>0.46905127915485906</v>
      </c>
      <c r="I48" s="79" cm="1">
        <f t="array" ref="I48">_xlfn.XLOOKUP('% Approved '!$A48,'Applications Denied'!$A$6:$A$56,_xlfn.XLOOKUP('% Approved '!I$4,'Applications Denied'!$B$4:$U$4,'Applications Denied'!$B$6:$U$56))/_xlfn.XLOOKUP($A48,'Applications Received'!$A$6:$A$56,_xlfn.XLOOKUP(I$4,'Applications Received'!$B$4:$U$4,'Applications Received'!$B$6:$U$56))</f>
        <v>0.44613168823063443</v>
      </c>
      <c r="J48" s="79" cm="1">
        <f t="array" ref="J48">_xlfn.XLOOKUP('% Approved '!$A48,'Applications Denied'!$A$6:$A$56,_xlfn.XLOOKUP('% Approved '!J$4,'Applications Denied'!$B$4:$U$4,'Applications Denied'!$B$6:$U$56))/_xlfn.XLOOKUP($A48,'Applications Received'!$A$6:$A$56,_xlfn.XLOOKUP(J$4,'Applications Received'!$B$4:$U$4,'Applications Received'!$B$6:$U$56))</f>
        <v>0.36084121291164006</v>
      </c>
      <c r="K48" s="79" cm="1">
        <f t="array" ref="K48">_xlfn.XLOOKUP('% Approved '!$A48,'Applications Denied'!$A$6:$A$56,_xlfn.XLOOKUP('% Approved '!K$4,'Applications Denied'!$B$4:$U$4,'Applications Denied'!$B$6:$U$56))/_xlfn.XLOOKUP($A48,'Applications Received'!$A$6:$A$56,_xlfn.XLOOKUP(K$4,'Applications Received'!$B$4:$U$4,'Applications Received'!$B$6:$U$56))</f>
        <v>0.33091906135384397</v>
      </c>
      <c r="L48" s="79" cm="1">
        <f t="array" ref="L48">_xlfn.XLOOKUP('% Approved '!$A48,'Applications Denied'!$A$6:$A$56,_xlfn.XLOOKUP('% Approved '!L$4,'Applications Denied'!$B$4:$U$4,'Applications Denied'!$B$6:$U$56))/_xlfn.XLOOKUP($A48,'Applications Received'!$A$6:$A$56,_xlfn.XLOOKUP(L$4,'Applications Received'!$B$4:$U$4,'Applications Received'!$B$6:$U$56))</f>
        <v>0.31088791848617175</v>
      </c>
      <c r="M48" s="79" cm="1">
        <f t="array" ref="M48">_xlfn.XLOOKUP('% Approved '!$A48,'Applications Denied'!$A$6:$A$56,_xlfn.XLOOKUP('% Approved '!M$4,'Applications Denied'!$B$4:$U$4,'Applications Denied'!$B$6:$U$56))/_xlfn.XLOOKUP($A48,'Applications Received'!$A$6:$A$56,_xlfn.XLOOKUP(M$4,'Applications Received'!$B$4:$U$4,'Applications Received'!$B$6:$U$56))</f>
        <v>0.30294717699108281</v>
      </c>
      <c r="N48" s="79" cm="1">
        <f t="array" ref="N48">_xlfn.XLOOKUP('% Approved '!$A48,'Applications Denied'!$A$6:$A$56,_xlfn.XLOOKUP('% Approved '!N$4,'Applications Denied'!$B$4:$U$4,'Applications Denied'!$B$6:$U$56))/_xlfn.XLOOKUP($A48,'Applications Received'!$A$6:$A$56,_xlfn.XLOOKUP(N$4,'Applications Received'!$B$4:$U$4,'Applications Received'!$B$6:$U$56))</f>
        <v>0.28636653309937232</v>
      </c>
      <c r="O48" s="79" cm="1">
        <f t="array" ref="O48">_xlfn.XLOOKUP('% Approved '!$A48,'Applications Denied'!$A$6:$A$56,_xlfn.XLOOKUP('% Approved '!O$4,'Applications Denied'!$B$4:$U$4,'Applications Denied'!$B$6:$U$56))/_xlfn.XLOOKUP($A48,'Applications Received'!$A$6:$A$56,_xlfn.XLOOKUP(O$4,'Applications Received'!$B$4:$U$4,'Applications Received'!$B$6:$U$56))</f>
        <v>0.34228738401599429</v>
      </c>
      <c r="P48" s="79" cm="1">
        <f t="array" ref="P48">_xlfn.XLOOKUP('% Approved '!$A48,'Applications Denied'!$A$6:$A$56,_xlfn.XLOOKUP('% Approved '!P$4,'Applications Denied'!$B$4:$U$4,'Applications Denied'!$B$6:$U$56))/_xlfn.XLOOKUP($A48,'Applications Received'!$A$6:$A$56,_xlfn.XLOOKUP(P$4,'Applications Received'!$B$4:$U$4,'Applications Received'!$B$6:$U$56))</f>
        <v>0.31869676958360704</v>
      </c>
      <c r="Q48" s="79" cm="1">
        <f t="array" ref="Q48">_xlfn.XLOOKUP('% Approved '!$A48,'Applications Denied'!$A$6:$A$56,_xlfn.XLOOKUP('% Approved '!Q$4,'Applications Denied'!$B$4:$U$4,'Applications Denied'!$B$6:$U$56))/_xlfn.XLOOKUP($A48,'Applications Received'!$A$6:$A$56,_xlfn.XLOOKUP(Q$4,'Applications Received'!$B$4:$U$4,'Applications Received'!$B$6:$U$56))</f>
        <v>0.36263375835349104</v>
      </c>
      <c r="R48" s="79" cm="1">
        <f t="array" ref="R48">_xlfn.XLOOKUP('% Approved '!$A48,'Applications Denied'!$A$6:$A$56,_xlfn.XLOOKUP('% Approved '!R$4,'Applications Denied'!$B$4:$U$4,'Applications Denied'!$B$6:$U$56))/_xlfn.XLOOKUP($A48,'Applications Received'!$A$6:$A$56,_xlfn.XLOOKUP(R$4,'Applications Received'!$B$4:$U$4,'Applications Received'!$B$6:$U$56))</f>
        <v>0.40049855935770018</v>
      </c>
      <c r="S48" s="79" cm="1">
        <f t="array" ref="S48">_xlfn.XLOOKUP('% Approved '!$A48,'Applications Denied'!$A$6:$A$56,_xlfn.XLOOKUP('% Approved '!S$4,'Applications Denied'!$B$4:$U$4,'Applications Denied'!$B$6:$U$56))/_xlfn.XLOOKUP($A48,'Applications Received'!$A$6:$A$56,_xlfn.XLOOKUP(S$4,'Applications Received'!$B$4:$U$4,'Applications Received'!$B$6:$U$56))</f>
        <v>0.43848082458909837</v>
      </c>
      <c r="T48" s="79" cm="1">
        <f t="array" ref="T48">_xlfn.XLOOKUP('% Approved '!$A48,'Applications Denied'!$A$6:$A$56,_xlfn.XLOOKUP('% Approved '!T$4,'Applications Denied'!$B$4:$U$4,'Applications Denied'!$B$6:$U$56))/_xlfn.XLOOKUP($A48,'Applications Received'!$A$6:$A$56,_xlfn.XLOOKUP(T$4,'Applications Received'!$B$4:$U$4,'Applications Received'!$B$6:$U$56))</f>
        <v>0.47280120974333822</v>
      </c>
      <c r="U48" s="79" cm="1">
        <f t="array" ref="U48">_xlfn.XLOOKUP('% Approved '!$A48,'Applications Denied'!$A$6:$A$56,_xlfn.XLOOKUP('% Approved '!U$4,'Applications Denied'!$B$4:$U$4,'Applications Denied'!$B$6:$U$56))/_xlfn.XLOOKUP($A48,'Applications Received'!$A$6:$A$56,_xlfn.XLOOKUP(U$4,'Applications Received'!$B$4:$U$4,'Applications Received'!$B$6:$U$56))</f>
        <v>0.51921900835806023</v>
      </c>
      <c r="V48" s="79" cm="1">
        <f t="array" ref="V48">_xlfn.XLOOKUP('% Approved '!$A48,'Applications Denied'!$A$6:$A$56,_xlfn.XLOOKUP('% Approved '!V$4,'Applications Denied'!$B$4:$V$4,'Applications Denied'!$B$6:$V$56))/_xlfn.XLOOKUP($A48,'Applications Received'!$A$6:$A$56,_xlfn.XLOOKUP(V$4,'Applications Received'!$B$4:$V$4,'Applications Received'!$B$6:$V$56))</f>
        <v>0.6525913876462881</v>
      </c>
      <c r="W48" s="79">
        <f t="shared" si="0"/>
        <v>0.30145318445850394</v>
      </c>
      <c r="X48" s="81">
        <f t="shared" si="1"/>
        <v>0.10695574542210791</v>
      </c>
      <c r="Y48" s="81">
        <f t="shared" si="2"/>
        <v>0.67011639077623086</v>
      </c>
      <c r="Z48" s="99"/>
    </row>
    <row r="49" spans="1:26" s="30" customFormat="1">
      <c r="A49" s="32" t="s">
        <v>72</v>
      </c>
      <c r="B49" s="79" cm="1">
        <f t="array" ref="B49">_xlfn.XLOOKUP('% Approved '!$A49,'Applications Denied'!$A$6:$A$56,_xlfn.XLOOKUP('% Approved '!B$4,'Applications Denied'!$B$4:$U$4,'Applications Denied'!$B$6:$U$56))/_xlfn.XLOOKUP($A49,'Applications Received'!$A$6:$A$56,_xlfn.XLOOKUP(B$4,'Applications Received'!$B$4:$U$4,'Applications Received'!$B$6:$U$56))</f>
        <v>0.5580371839412932</v>
      </c>
      <c r="C49" s="79" cm="1">
        <f t="array" ref="C49">_xlfn.XLOOKUP('% Approved '!$A49,'Applications Denied'!$A$6:$A$56,_xlfn.XLOOKUP('% Approved '!C$4,'Applications Denied'!$B$4:$U$4,'Applications Denied'!$B$6:$U$56))/_xlfn.XLOOKUP($A49,'Applications Received'!$A$6:$A$56,_xlfn.XLOOKUP(C$4,'Applications Received'!$B$4:$U$4,'Applications Received'!$B$6:$U$56))</f>
        <v>0.60081171755381424</v>
      </c>
      <c r="D49" s="79" cm="1">
        <f t="array" ref="D49">_xlfn.XLOOKUP('% Approved '!$A49,'Applications Denied'!$A$6:$A$56,_xlfn.XLOOKUP('% Approved '!D$4,'Applications Denied'!$B$4:$U$4,'Applications Denied'!$B$6:$U$56))/_xlfn.XLOOKUP($A49,'Applications Received'!$A$6:$A$56,_xlfn.XLOOKUP(D$4,'Applications Received'!$B$4:$U$4,'Applications Received'!$B$6:$U$56))</f>
        <v>0.62982189507369901</v>
      </c>
      <c r="E49" s="79" cm="1">
        <f t="array" ref="E49">_xlfn.XLOOKUP('% Approved '!$A49,'Applications Denied'!$A$6:$A$56,_xlfn.XLOOKUP('% Approved '!E$4,'Applications Denied'!$B$4:$U$4,'Applications Denied'!$B$6:$U$56))/_xlfn.XLOOKUP($A49,'Applications Received'!$A$6:$A$56,_xlfn.XLOOKUP(E$4,'Applications Received'!$B$4:$U$4,'Applications Received'!$B$6:$U$56))</f>
        <v>0.67001717153509732</v>
      </c>
      <c r="F49" s="79" cm="1">
        <f t="array" ref="F49">_xlfn.XLOOKUP('% Approved '!$A49,'Applications Denied'!$A$6:$A$56,_xlfn.XLOOKUP('% Approved '!F$4,'Applications Denied'!$B$4:$U$4,'Applications Denied'!$B$6:$U$56))/_xlfn.XLOOKUP($A49,'Applications Received'!$A$6:$A$56,_xlfn.XLOOKUP(F$4,'Applications Received'!$B$4:$U$4,'Applications Received'!$B$6:$U$56))</f>
        <v>0.78706473774748109</v>
      </c>
      <c r="G49" s="79" cm="1">
        <f t="array" ref="G49">_xlfn.XLOOKUP('% Approved '!$A49,'Applications Denied'!$A$6:$A$56,_xlfn.XLOOKUP('% Approved '!G$4,'Applications Denied'!$B$4:$U$4,'Applications Denied'!$B$6:$U$56))/_xlfn.XLOOKUP($A49,'Applications Received'!$A$6:$A$56,_xlfn.XLOOKUP(G$4,'Applications Received'!$B$4:$U$4,'Applications Received'!$B$6:$U$56))</f>
        <v>0.74744175108123312</v>
      </c>
      <c r="H49" s="79" cm="1">
        <f t="array" ref="H49">_xlfn.XLOOKUP('% Approved '!$A49,'Applications Denied'!$A$6:$A$56,_xlfn.XLOOKUP('% Approved '!H$4,'Applications Denied'!$B$4:$U$4,'Applications Denied'!$B$6:$U$56))/_xlfn.XLOOKUP($A49,'Applications Received'!$A$6:$A$56,_xlfn.XLOOKUP(H$4,'Applications Received'!$B$4:$U$4,'Applications Received'!$B$6:$U$56))</f>
        <v>0.73826539396468449</v>
      </c>
      <c r="I49" s="79" cm="1">
        <f t="array" ref="I49">_xlfn.XLOOKUP('% Approved '!$A49,'Applications Denied'!$A$6:$A$56,_xlfn.XLOOKUP('% Approved '!I$4,'Applications Denied'!$B$4:$U$4,'Applications Denied'!$B$6:$U$56))/_xlfn.XLOOKUP($A49,'Applications Received'!$A$6:$A$56,_xlfn.XLOOKUP(I$4,'Applications Received'!$B$4:$U$4,'Applications Received'!$B$6:$U$56))</f>
        <v>0.74613227261062431</v>
      </c>
      <c r="J49" s="79" cm="1">
        <f t="array" ref="J49">_xlfn.XLOOKUP('% Approved '!$A49,'Applications Denied'!$A$6:$A$56,_xlfn.XLOOKUP('% Approved '!J$4,'Applications Denied'!$B$4:$U$4,'Applications Denied'!$B$6:$U$56))/_xlfn.XLOOKUP($A49,'Applications Received'!$A$6:$A$56,_xlfn.XLOOKUP(J$4,'Applications Received'!$B$4:$U$4,'Applications Received'!$B$6:$U$56))</f>
        <v>0.74076599368150842</v>
      </c>
      <c r="K49" s="79" cm="1">
        <f t="array" ref="K49">_xlfn.XLOOKUP('% Approved '!$A49,'Applications Denied'!$A$6:$A$56,_xlfn.XLOOKUP('% Approved '!K$4,'Applications Denied'!$B$4:$U$4,'Applications Denied'!$B$6:$U$56))/_xlfn.XLOOKUP($A49,'Applications Received'!$A$6:$A$56,_xlfn.XLOOKUP(K$4,'Applications Received'!$B$4:$U$4,'Applications Received'!$B$6:$U$56))</f>
        <v>0.7283657837353199</v>
      </c>
      <c r="L49" s="79" cm="1">
        <f t="array" ref="L49">_xlfn.XLOOKUP('% Approved '!$A49,'Applications Denied'!$A$6:$A$56,_xlfn.XLOOKUP('% Approved '!L$4,'Applications Denied'!$B$4:$U$4,'Applications Denied'!$B$6:$U$56))/_xlfn.XLOOKUP($A49,'Applications Received'!$A$6:$A$56,_xlfn.XLOOKUP(L$4,'Applications Received'!$B$4:$U$4,'Applications Received'!$B$6:$U$56))</f>
        <v>0.68483941253763114</v>
      </c>
      <c r="M49" s="79" cm="1">
        <f t="array" ref="M49">_xlfn.XLOOKUP('% Approved '!$A49,'Applications Denied'!$A$6:$A$56,_xlfn.XLOOKUP('% Approved '!M$4,'Applications Denied'!$B$4:$U$4,'Applications Denied'!$B$6:$U$56))/_xlfn.XLOOKUP($A49,'Applications Received'!$A$6:$A$56,_xlfn.XLOOKUP(M$4,'Applications Received'!$B$4:$U$4,'Applications Received'!$B$6:$U$56))</f>
        <v>0.23611229083496135</v>
      </c>
      <c r="N49" s="79" cm="1">
        <f t="array" ref="N49">_xlfn.XLOOKUP('% Approved '!$A49,'Applications Denied'!$A$6:$A$56,_xlfn.XLOOKUP('% Approved '!N$4,'Applications Denied'!$B$4:$U$4,'Applications Denied'!$B$6:$U$56))/_xlfn.XLOOKUP($A49,'Applications Received'!$A$6:$A$56,_xlfn.XLOOKUP(N$4,'Applications Received'!$B$4:$U$4,'Applications Received'!$B$6:$U$56))</f>
        <v>0.87328232774854464</v>
      </c>
      <c r="O49" s="79" cm="1">
        <f t="array" ref="O49">_xlfn.XLOOKUP('% Approved '!$A49,'Applications Denied'!$A$6:$A$56,_xlfn.XLOOKUP('% Approved '!O$4,'Applications Denied'!$B$4:$U$4,'Applications Denied'!$B$6:$U$56))/_xlfn.XLOOKUP($A49,'Applications Received'!$A$6:$A$56,_xlfn.XLOOKUP(O$4,'Applications Received'!$B$4:$U$4,'Applications Received'!$B$6:$U$56))</f>
        <v>0.88916047731743386</v>
      </c>
      <c r="P49" s="79" cm="1">
        <f t="array" ref="P49">_xlfn.XLOOKUP('% Approved '!$A49,'Applications Denied'!$A$6:$A$56,_xlfn.XLOOKUP('% Approved '!P$4,'Applications Denied'!$B$4:$U$4,'Applications Denied'!$B$6:$U$56))/_xlfn.XLOOKUP($A49,'Applications Received'!$A$6:$A$56,_xlfn.XLOOKUP(P$4,'Applications Received'!$B$4:$U$4,'Applications Received'!$B$6:$U$56))</f>
        <v>0.8974535829346727</v>
      </c>
      <c r="Q49" s="79" cm="1">
        <f t="array" ref="Q49">_xlfn.XLOOKUP('% Approved '!$A49,'Applications Denied'!$A$6:$A$56,_xlfn.XLOOKUP('% Approved '!Q$4,'Applications Denied'!$B$4:$U$4,'Applications Denied'!$B$6:$U$56))/_xlfn.XLOOKUP($A49,'Applications Received'!$A$6:$A$56,_xlfn.XLOOKUP(Q$4,'Applications Received'!$B$4:$U$4,'Applications Received'!$B$6:$U$56))</f>
        <v>0.89924876664359565</v>
      </c>
      <c r="R49" s="79" cm="1">
        <f t="array" ref="R49">_xlfn.XLOOKUP('% Approved '!$A49,'Applications Denied'!$A$6:$A$56,_xlfn.XLOOKUP('% Approved '!R$4,'Applications Denied'!$B$4:$U$4,'Applications Denied'!$B$6:$U$56))/_xlfn.XLOOKUP($A49,'Applications Received'!$A$6:$A$56,_xlfn.XLOOKUP(R$4,'Applications Received'!$B$4:$U$4,'Applications Received'!$B$6:$U$56))</f>
        <v>0.8959434250466366</v>
      </c>
      <c r="S49" s="79" cm="1">
        <f t="array" ref="S49">_xlfn.XLOOKUP('% Approved '!$A49,'Applications Denied'!$A$6:$A$56,_xlfn.XLOOKUP('% Approved '!S$4,'Applications Denied'!$B$4:$U$4,'Applications Denied'!$B$6:$U$56))/_xlfn.XLOOKUP($A49,'Applications Received'!$A$6:$A$56,_xlfn.XLOOKUP(S$4,'Applications Received'!$B$4:$U$4,'Applications Received'!$B$6:$U$56))</f>
        <v>0.87539240718262112</v>
      </c>
      <c r="T49" s="79" cm="1">
        <f t="array" ref="T49">_xlfn.XLOOKUP('% Approved '!$A49,'Applications Denied'!$A$6:$A$56,_xlfn.XLOOKUP('% Approved '!T$4,'Applications Denied'!$B$4:$U$4,'Applications Denied'!$B$6:$U$56))/_xlfn.XLOOKUP($A49,'Applications Received'!$A$6:$A$56,_xlfn.XLOOKUP(T$4,'Applications Received'!$B$4:$U$4,'Applications Received'!$B$6:$U$56))</f>
        <v>0.87850638188933183</v>
      </c>
      <c r="U49" s="79" cm="1">
        <f t="array" ref="U49">_xlfn.XLOOKUP('% Approved '!$A49,'Applications Denied'!$A$6:$A$56,_xlfn.XLOOKUP('% Approved '!U$4,'Applications Denied'!$B$4:$U$4,'Applications Denied'!$B$6:$U$56))/_xlfn.XLOOKUP($A49,'Applications Received'!$A$6:$A$56,_xlfn.XLOOKUP(U$4,'Applications Received'!$B$4:$U$4,'Applications Received'!$B$6:$U$56))</f>
        <v>0.90429606441132182</v>
      </c>
      <c r="V49" s="79" cm="1">
        <f t="array" ref="V49">_xlfn.XLOOKUP('% Approved '!$A49,'Applications Denied'!$A$6:$A$56,_xlfn.XLOOKUP('% Approved '!V$4,'Applications Denied'!$B$4:$V$4,'Applications Denied'!$B$6:$V$56))/_xlfn.XLOOKUP($A49,'Applications Received'!$A$6:$A$56,_xlfn.XLOOKUP(V$4,'Applications Received'!$B$4:$V$4,'Applications Received'!$B$6:$V$56))</f>
        <v>0.92770216001783479</v>
      </c>
      <c r="W49" s="79">
        <f t="shared" si="0"/>
        <v>0.62049427965441073</v>
      </c>
      <c r="X49" s="81">
        <f t="shared" si="1"/>
        <v>0.224892933901463</v>
      </c>
      <c r="Y49" s="81">
        <f t="shared" si="2"/>
        <v>0.32044979867690043</v>
      </c>
      <c r="Z49" s="99"/>
    </row>
    <row r="50" spans="1:26" s="30" customFormat="1">
      <c r="A50" s="32" t="s">
        <v>74</v>
      </c>
      <c r="B50" s="79" cm="1">
        <f t="array" ref="B50">_xlfn.XLOOKUP('% Approved '!$A50,'Applications Denied'!$A$6:$A$56,_xlfn.XLOOKUP('% Approved '!B$4,'Applications Denied'!$B$4:$U$4,'Applications Denied'!$B$6:$U$56))/_xlfn.XLOOKUP($A50,'Applications Received'!$A$6:$A$56,_xlfn.XLOOKUP(B$4,'Applications Received'!$B$4:$U$4,'Applications Received'!$B$6:$U$56))</f>
        <v>0.56853420518155251</v>
      </c>
      <c r="C50" s="79" cm="1">
        <f t="array" ref="C50">_xlfn.XLOOKUP('% Approved '!$A50,'Applications Denied'!$A$6:$A$56,_xlfn.XLOOKUP('% Approved '!C$4,'Applications Denied'!$B$4:$U$4,'Applications Denied'!$B$6:$U$56))/_xlfn.XLOOKUP($A50,'Applications Received'!$A$6:$A$56,_xlfn.XLOOKUP(C$4,'Applications Received'!$B$4:$U$4,'Applications Received'!$B$6:$U$56))</f>
        <v>0.73802272461051888</v>
      </c>
      <c r="D50" s="79" cm="1">
        <f t="array" ref="D50">_xlfn.XLOOKUP('% Approved '!$A50,'Applications Denied'!$A$6:$A$56,_xlfn.XLOOKUP('% Approved '!D$4,'Applications Denied'!$B$4:$U$4,'Applications Denied'!$B$6:$U$56))/_xlfn.XLOOKUP($A50,'Applications Received'!$A$6:$A$56,_xlfn.XLOOKUP(D$4,'Applications Received'!$B$4:$U$4,'Applications Received'!$B$6:$U$56))</f>
        <v>0.72055288461538458</v>
      </c>
      <c r="E50" s="79" cm="1">
        <f t="array" ref="E50">_xlfn.XLOOKUP('% Approved '!$A50,'Applications Denied'!$A$6:$A$56,_xlfn.XLOOKUP('% Approved '!E$4,'Applications Denied'!$B$4:$U$4,'Applications Denied'!$B$6:$U$56))/_xlfn.XLOOKUP($A50,'Applications Received'!$A$6:$A$56,_xlfn.XLOOKUP(E$4,'Applications Received'!$B$4:$U$4,'Applications Received'!$B$6:$U$56))</f>
        <v>0.55334305353051449</v>
      </c>
      <c r="F50" s="79" cm="1">
        <f t="array" ref="F50">_xlfn.XLOOKUP('% Approved '!$A50,'Applications Denied'!$A$6:$A$56,_xlfn.XLOOKUP('% Approved '!F$4,'Applications Denied'!$B$4:$U$4,'Applications Denied'!$B$6:$U$56))/_xlfn.XLOOKUP($A50,'Applications Received'!$A$6:$A$56,_xlfn.XLOOKUP(F$4,'Applications Received'!$B$4:$U$4,'Applications Received'!$B$6:$U$56))</f>
        <v>0.59003202233352503</v>
      </c>
      <c r="G50" s="79" cm="1">
        <f t="array" ref="G50">_xlfn.XLOOKUP('% Approved '!$A50,'Applications Denied'!$A$6:$A$56,_xlfn.XLOOKUP('% Approved '!G$4,'Applications Denied'!$B$4:$U$4,'Applications Denied'!$B$6:$U$56))/_xlfn.XLOOKUP($A50,'Applications Received'!$A$6:$A$56,_xlfn.XLOOKUP(G$4,'Applications Received'!$B$4:$U$4,'Applications Received'!$B$6:$U$56))</f>
        <v>0.62342731387285644</v>
      </c>
      <c r="H50" s="79" cm="1">
        <f t="array" ref="H50">_xlfn.XLOOKUP('% Approved '!$A50,'Applications Denied'!$A$6:$A$56,_xlfn.XLOOKUP('% Approved '!H$4,'Applications Denied'!$B$4:$U$4,'Applications Denied'!$B$6:$U$56))/_xlfn.XLOOKUP($A50,'Applications Received'!$A$6:$A$56,_xlfn.XLOOKUP(H$4,'Applications Received'!$B$4:$U$4,'Applications Received'!$B$6:$U$56))</f>
        <v>0.70655258405709864</v>
      </c>
      <c r="I50" s="79" cm="1">
        <f t="array" ref="I50">_xlfn.XLOOKUP('% Approved '!$A50,'Applications Denied'!$A$6:$A$56,_xlfn.XLOOKUP('% Approved '!I$4,'Applications Denied'!$B$4:$U$4,'Applications Denied'!$B$6:$U$56))/_xlfn.XLOOKUP($A50,'Applications Received'!$A$6:$A$56,_xlfn.XLOOKUP(I$4,'Applications Received'!$B$4:$U$4,'Applications Received'!$B$6:$U$56))</f>
        <v>0.7000430292598967</v>
      </c>
      <c r="J50" s="79" cm="1">
        <f t="array" ref="J50">_xlfn.XLOOKUP('% Approved '!$A50,'Applications Denied'!$A$6:$A$56,_xlfn.XLOOKUP('% Approved '!J$4,'Applications Denied'!$B$4:$U$4,'Applications Denied'!$B$6:$U$56))/_xlfn.XLOOKUP($A50,'Applications Received'!$A$6:$A$56,_xlfn.XLOOKUP(J$4,'Applications Received'!$B$4:$U$4,'Applications Received'!$B$6:$U$56))</f>
        <v>0.70583879447591547</v>
      </c>
      <c r="K50" s="79" cm="1">
        <f t="array" ref="K50">_xlfn.XLOOKUP('% Approved '!$A50,'Applications Denied'!$A$6:$A$56,_xlfn.XLOOKUP('% Approved '!K$4,'Applications Denied'!$B$4:$U$4,'Applications Denied'!$B$6:$U$56))/_xlfn.XLOOKUP($A50,'Applications Received'!$A$6:$A$56,_xlfn.XLOOKUP(K$4,'Applications Received'!$B$4:$U$4,'Applications Received'!$B$6:$U$56))</f>
        <v>0.53935867874953081</v>
      </c>
      <c r="L50" s="79" cm="1">
        <f t="array" ref="L50">_xlfn.XLOOKUP('% Approved '!$A50,'Applications Denied'!$A$6:$A$56,_xlfn.XLOOKUP('% Approved '!L$4,'Applications Denied'!$B$4:$U$4,'Applications Denied'!$B$6:$U$56))/_xlfn.XLOOKUP($A50,'Applications Received'!$A$6:$A$56,_xlfn.XLOOKUP(L$4,'Applications Received'!$B$4:$U$4,'Applications Received'!$B$6:$U$56))</f>
        <v>0.77386037743416969</v>
      </c>
      <c r="M50" s="79" cm="1">
        <f t="array" ref="M50">_xlfn.XLOOKUP('% Approved '!$A50,'Applications Denied'!$A$6:$A$56,_xlfn.XLOOKUP('% Approved '!M$4,'Applications Denied'!$B$4:$U$4,'Applications Denied'!$B$6:$U$56))/_xlfn.XLOOKUP($A50,'Applications Received'!$A$6:$A$56,_xlfn.XLOOKUP(M$4,'Applications Received'!$B$4:$U$4,'Applications Received'!$B$6:$U$56))</f>
        <v>0.84741879876610415</v>
      </c>
      <c r="N50" s="79" cm="1">
        <f t="array" ref="N50">_xlfn.XLOOKUP('% Approved '!$A50,'Applications Denied'!$A$6:$A$56,_xlfn.XLOOKUP('% Approved '!N$4,'Applications Denied'!$B$4:$U$4,'Applications Denied'!$B$6:$U$56))/_xlfn.XLOOKUP($A50,'Applications Received'!$A$6:$A$56,_xlfn.XLOOKUP(N$4,'Applications Received'!$B$4:$U$4,'Applications Received'!$B$6:$U$56))</f>
        <v>0.85089135191362675</v>
      </c>
      <c r="O50" s="79" cm="1">
        <f t="array" ref="O50">_xlfn.XLOOKUP('% Approved '!$A50,'Applications Denied'!$A$6:$A$56,_xlfn.XLOOKUP('% Approved '!O$4,'Applications Denied'!$B$4:$U$4,'Applications Denied'!$B$6:$U$56))/_xlfn.XLOOKUP($A50,'Applications Received'!$A$6:$A$56,_xlfn.XLOOKUP(O$4,'Applications Received'!$B$4:$U$4,'Applications Received'!$B$6:$U$56))</f>
        <v>0.87110099477322545</v>
      </c>
      <c r="P50" s="79" cm="1">
        <f t="array" ref="P50">_xlfn.XLOOKUP('% Approved '!$A50,'Applications Denied'!$A$6:$A$56,_xlfn.XLOOKUP('% Approved '!P$4,'Applications Denied'!$B$4:$U$4,'Applications Denied'!$B$6:$U$56))/_xlfn.XLOOKUP($A50,'Applications Received'!$A$6:$A$56,_xlfn.XLOOKUP(P$4,'Applications Received'!$B$4:$U$4,'Applications Received'!$B$6:$U$56))</f>
        <v>0.85290287202686965</v>
      </c>
      <c r="Q50" s="79" cm="1">
        <f t="array" ref="Q50">_xlfn.XLOOKUP('% Approved '!$A50,'Applications Denied'!$A$6:$A$56,_xlfn.XLOOKUP('% Approved '!Q$4,'Applications Denied'!$B$4:$U$4,'Applications Denied'!$B$6:$U$56))/_xlfn.XLOOKUP($A50,'Applications Received'!$A$6:$A$56,_xlfn.XLOOKUP(Q$4,'Applications Received'!$B$4:$U$4,'Applications Received'!$B$6:$U$56))</f>
        <v>0.82727507089456043</v>
      </c>
      <c r="R50" s="79" cm="1">
        <f t="array" ref="R50">_xlfn.XLOOKUP('% Approved '!$A50,'Applications Denied'!$A$6:$A$56,_xlfn.XLOOKUP('% Approved '!R$4,'Applications Denied'!$B$4:$U$4,'Applications Denied'!$B$6:$U$56))/_xlfn.XLOOKUP($A50,'Applications Received'!$A$6:$A$56,_xlfn.XLOOKUP(R$4,'Applications Received'!$B$4:$U$4,'Applications Received'!$B$6:$U$56))</f>
        <v>0.81886673283407008</v>
      </c>
      <c r="S50" s="79" cm="1">
        <f t="array" ref="S50">_xlfn.XLOOKUP('% Approved '!$A50,'Applications Denied'!$A$6:$A$56,_xlfn.XLOOKUP('% Approved '!S$4,'Applications Denied'!$B$4:$U$4,'Applications Denied'!$B$6:$U$56))/_xlfn.XLOOKUP($A50,'Applications Received'!$A$6:$A$56,_xlfn.XLOOKUP(S$4,'Applications Received'!$B$4:$U$4,'Applications Received'!$B$6:$U$56))</f>
        <v>0.81648249509449555</v>
      </c>
      <c r="T50" s="79" cm="1">
        <f t="array" ref="T50">_xlfn.XLOOKUP('% Approved '!$A50,'Applications Denied'!$A$6:$A$56,_xlfn.XLOOKUP('% Approved '!T$4,'Applications Denied'!$B$4:$U$4,'Applications Denied'!$B$6:$U$56))/_xlfn.XLOOKUP($A50,'Applications Received'!$A$6:$A$56,_xlfn.XLOOKUP(T$4,'Applications Received'!$B$4:$U$4,'Applications Received'!$B$6:$U$56))</f>
        <v>0.82835406486006213</v>
      </c>
      <c r="U50" s="79" cm="1">
        <f t="array" ref="U50">_xlfn.XLOOKUP('% Approved '!$A50,'Applications Denied'!$A$6:$A$56,_xlfn.XLOOKUP('% Approved '!U$4,'Applications Denied'!$B$4:$U$4,'Applications Denied'!$B$6:$U$56))/_xlfn.XLOOKUP($A50,'Applications Received'!$A$6:$A$56,_xlfn.XLOOKUP(U$4,'Applications Received'!$B$4:$U$4,'Applications Received'!$B$6:$U$56))</f>
        <v>0.84922021210230825</v>
      </c>
      <c r="V50" s="79" cm="1">
        <f t="array" ref="V50">_xlfn.XLOOKUP('% Approved '!$A50,'Applications Denied'!$A$6:$A$56,_xlfn.XLOOKUP('% Approved '!V$4,'Applications Denied'!$B$4:$V$4,'Applications Denied'!$B$6:$V$56))/_xlfn.XLOOKUP($A50,'Applications Received'!$A$6:$A$56,_xlfn.XLOOKUP(V$4,'Applications Received'!$B$4:$V$4,'Applications Received'!$B$6:$V$56))</f>
        <v>0.87963902386927972</v>
      </c>
      <c r="W50" s="79">
        <f t="shared" si="0"/>
        <v>0.49370117815712256</v>
      </c>
      <c r="X50" s="81">
        <f t="shared" si="1"/>
        <v>0.20192075050663208</v>
      </c>
      <c r="Y50" s="81">
        <f t="shared" si="2"/>
        <v>9.7381694250845946E-2</v>
      </c>
      <c r="Z50" s="99"/>
    </row>
    <row r="51" spans="1:26" s="30" customFormat="1">
      <c r="A51" s="32" t="s">
        <v>76</v>
      </c>
      <c r="B51" s="79" cm="1">
        <f t="array" ref="B51">_xlfn.XLOOKUP('% Approved '!$A51,'Applications Denied'!$A$6:$A$56,_xlfn.XLOOKUP('% Approved '!B$4,'Applications Denied'!$B$4:$U$4,'Applications Denied'!$B$6:$U$56))/_xlfn.XLOOKUP($A51,'Applications Received'!$A$6:$A$56,_xlfn.XLOOKUP(B$4,'Applications Received'!$B$4:$U$4,'Applications Received'!$B$6:$U$56))</f>
        <v>0.43277990008815753</v>
      </c>
      <c r="C51" s="79" cm="1">
        <f t="array" ref="C51">_xlfn.XLOOKUP('% Approved '!$A51,'Applications Denied'!$A$6:$A$56,_xlfn.XLOOKUP('% Approved '!C$4,'Applications Denied'!$B$4:$U$4,'Applications Denied'!$B$6:$U$56))/_xlfn.XLOOKUP($A51,'Applications Received'!$A$6:$A$56,_xlfn.XLOOKUP(C$4,'Applications Received'!$B$4:$U$4,'Applications Received'!$B$6:$U$56))</f>
        <v>0.42824800993208212</v>
      </c>
      <c r="D51" s="79" cm="1">
        <f t="array" ref="D51">_xlfn.XLOOKUP('% Approved '!$A51,'Applications Denied'!$A$6:$A$56,_xlfn.XLOOKUP('% Approved '!D$4,'Applications Denied'!$B$4:$U$4,'Applications Denied'!$B$6:$U$56))/_xlfn.XLOOKUP($A51,'Applications Received'!$A$6:$A$56,_xlfn.XLOOKUP(D$4,'Applications Received'!$B$4:$U$4,'Applications Received'!$B$6:$U$56))</f>
        <v>0.41181296144380641</v>
      </c>
      <c r="E51" s="79" cm="1">
        <f t="array" ref="E51">_xlfn.XLOOKUP('% Approved '!$A51,'Applications Denied'!$A$6:$A$56,_xlfn.XLOOKUP('% Approved '!E$4,'Applications Denied'!$B$4:$U$4,'Applications Denied'!$B$6:$U$56))/_xlfn.XLOOKUP($A51,'Applications Received'!$A$6:$A$56,_xlfn.XLOOKUP(E$4,'Applications Received'!$B$4:$U$4,'Applications Received'!$B$6:$U$56))</f>
        <v>0.40295762776798716</v>
      </c>
      <c r="F51" s="79" cm="1">
        <f t="array" ref="F51">_xlfn.XLOOKUP('% Approved '!$A51,'Applications Denied'!$A$6:$A$56,_xlfn.XLOOKUP('% Approved '!F$4,'Applications Denied'!$B$4:$U$4,'Applications Denied'!$B$6:$U$56))/_xlfn.XLOOKUP($A51,'Applications Received'!$A$6:$A$56,_xlfn.XLOOKUP(F$4,'Applications Received'!$B$4:$U$4,'Applications Received'!$B$6:$U$56))</f>
        <v>0.42324357783967809</v>
      </c>
      <c r="G51" s="79" cm="1">
        <f t="array" ref="G51">_xlfn.XLOOKUP('% Approved '!$A51,'Applications Denied'!$A$6:$A$56,_xlfn.XLOOKUP('% Approved '!G$4,'Applications Denied'!$B$4:$U$4,'Applications Denied'!$B$6:$U$56))/_xlfn.XLOOKUP($A51,'Applications Received'!$A$6:$A$56,_xlfn.XLOOKUP(G$4,'Applications Received'!$B$4:$U$4,'Applications Received'!$B$6:$U$56))</f>
        <v>0.41180722891566263</v>
      </c>
      <c r="H51" s="79" cm="1">
        <f t="array" ref="H51">_xlfn.XLOOKUP('% Approved '!$A51,'Applications Denied'!$A$6:$A$56,_xlfn.XLOOKUP('% Approved '!H$4,'Applications Denied'!$B$4:$U$4,'Applications Denied'!$B$6:$U$56))/_xlfn.XLOOKUP($A51,'Applications Received'!$A$6:$A$56,_xlfn.XLOOKUP(H$4,'Applications Received'!$B$4:$U$4,'Applications Received'!$B$6:$U$56))</f>
        <v>0.4195415786591567</v>
      </c>
      <c r="I51" s="79" cm="1">
        <f t="array" ref="I51">_xlfn.XLOOKUP('% Approved '!$A51,'Applications Denied'!$A$6:$A$56,_xlfn.XLOOKUP('% Approved '!I$4,'Applications Denied'!$B$4:$U$4,'Applications Denied'!$B$6:$U$56))/_xlfn.XLOOKUP($A51,'Applications Received'!$A$6:$A$56,_xlfn.XLOOKUP(I$4,'Applications Received'!$B$4:$U$4,'Applications Received'!$B$6:$U$56))</f>
        <v>0.43160070427926206</v>
      </c>
      <c r="J51" s="79" cm="1">
        <f t="array" ref="J51">_xlfn.XLOOKUP('% Approved '!$A51,'Applications Denied'!$A$6:$A$56,_xlfn.XLOOKUP('% Approved '!J$4,'Applications Denied'!$B$4:$U$4,'Applications Denied'!$B$6:$U$56))/_xlfn.XLOOKUP($A51,'Applications Received'!$A$6:$A$56,_xlfn.XLOOKUP(J$4,'Applications Received'!$B$4:$U$4,'Applications Received'!$B$6:$U$56))</f>
        <v>0.43755343636961525</v>
      </c>
      <c r="K51" s="79" cm="1">
        <f t="array" ref="K51">_xlfn.XLOOKUP('% Approved '!$A51,'Applications Denied'!$A$6:$A$56,_xlfn.XLOOKUP('% Approved '!K$4,'Applications Denied'!$B$4:$U$4,'Applications Denied'!$B$6:$U$56))/_xlfn.XLOOKUP($A51,'Applications Received'!$A$6:$A$56,_xlfn.XLOOKUP(K$4,'Applications Received'!$B$4:$U$4,'Applications Received'!$B$6:$U$56))</f>
        <v>0.45993485342019541</v>
      </c>
      <c r="L51" s="79" cm="1">
        <f t="array" ref="L51">_xlfn.XLOOKUP('% Approved '!$A51,'Applications Denied'!$A$6:$A$56,_xlfn.XLOOKUP('% Approved '!L$4,'Applications Denied'!$B$4:$U$4,'Applications Denied'!$B$6:$U$56))/_xlfn.XLOOKUP($A51,'Applications Received'!$A$6:$A$56,_xlfn.XLOOKUP(L$4,'Applications Received'!$B$4:$U$4,'Applications Received'!$B$6:$U$56))</f>
        <v>0.48132491748219353</v>
      </c>
      <c r="M51" s="79" cm="1">
        <f t="array" ref="M51">_xlfn.XLOOKUP('% Approved '!$A51,'Applications Denied'!$A$6:$A$56,_xlfn.XLOOKUP('% Approved '!M$4,'Applications Denied'!$B$4:$U$4,'Applications Denied'!$B$6:$U$56))/_xlfn.XLOOKUP($A51,'Applications Received'!$A$6:$A$56,_xlfn.XLOOKUP(M$4,'Applications Received'!$B$4:$U$4,'Applications Received'!$B$6:$U$56))</f>
        <v>0.53720930232558139</v>
      </c>
      <c r="N51" s="79" cm="1">
        <f t="array" ref="N51">_xlfn.XLOOKUP('% Approved '!$A51,'Applications Denied'!$A$6:$A$56,_xlfn.XLOOKUP('% Approved '!N$4,'Applications Denied'!$B$4:$U$4,'Applications Denied'!$B$6:$U$56))/_xlfn.XLOOKUP($A51,'Applications Received'!$A$6:$A$56,_xlfn.XLOOKUP(N$4,'Applications Received'!$B$4:$U$4,'Applications Received'!$B$6:$U$56))</f>
        <v>0.51619084115730984</v>
      </c>
      <c r="O51" s="79" cm="1">
        <f t="array" ref="O51">_xlfn.XLOOKUP('% Approved '!$A51,'Applications Denied'!$A$6:$A$56,_xlfn.XLOOKUP('% Approved '!O$4,'Applications Denied'!$B$4:$U$4,'Applications Denied'!$B$6:$U$56))/_xlfn.XLOOKUP($A51,'Applications Received'!$A$6:$A$56,_xlfn.XLOOKUP(O$4,'Applications Received'!$B$4:$U$4,'Applications Received'!$B$6:$U$56))</f>
        <v>0.50626989485868623</v>
      </c>
      <c r="P51" s="79" cm="1">
        <f t="array" ref="P51">_xlfn.XLOOKUP('% Approved '!$A51,'Applications Denied'!$A$6:$A$56,_xlfn.XLOOKUP('% Approved '!P$4,'Applications Denied'!$B$4:$U$4,'Applications Denied'!$B$6:$U$56))/_xlfn.XLOOKUP($A51,'Applications Received'!$A$6:$A$56,_xlfn.XLOOKUP(P$4,'Applications Received'!$B$4:$U$4,'Applications Received'!$B$6:$U$56))</f>
        <v>0.50455942364854656</v>
      </c>
      <c r="Q51" s="79" cm="1">
        <f t="array" ref="Q51">_xlfn.XLOOKUP('% Approved '!$A51,'Applications Denied'!$A$6:$A$56,_xlfn.XLOOKUP('% Approved '!Q$4,'Applications Denied'!$B$4:$U$4,'Applications Denied'!$B$6:$U$56))/_xlfn.XLOOKUP($A51,'Applications Received'!$A$6:$A$56,_xlfn.XLOOKUP(Q$4,'Applications Received'!$B$4:$U$4,'Applications Received'!$B$6:$U$56))</f>
        <v>0.49333965145053443</v>
      </c>
      <c r="R51" s="79" cm="1">
        <f t="array" ref="R51">_xlfn.XLOOKUP('% Approved '!$A51,'Applications Denied'!$A$6:$A$56,_xlfn.XLOOKUP('% Approved '!R$4,'Applications Denied'!$B$4:$U$4,'Applications Denied'!$B$6:$U$56))/_xlfn.XLOOKUP($A51,'Applications Received'!$A$6:$A$56,_xlfn.XLOOKUP(R$4,'Applications Received'!$B$4:$U$4,'Applications Received'!$B$6:$U$56))</f>
        <v>0.44579297467615819</v>
      </c>
      <c r="S51" s="79" cm="1">
        <f t="array" ref="S51">_xlfn.XLOOKUP('% Approved '!$A51,'Applications Denied'!$A$6:$A$56,_xlfn.XLOOKUP('% Approved '!S$4,'Applications Denied'!$B$4:$U$4,'Applications Denied'!$B$6:$U$56))/_xlfn.XLOOKUP($A51,'Applications Received'!$A$6:$A$56,_xlfn.XLOOKUP(S$4,'Applications Received'!$B$4:$U$4,'Applications Received'!$B$6:$U$56))</f>
        <v>0.43760555451304184</v>
      </c>
      <c r="T51" s="79" cm="1">
        <f t="array" ref="T51">_xlfn.XLOOKUP('% Approved '!$A51,'Applications Denied'!$A$6:$A$56,_xlfn.XLOOKUP('% Approved '!T$4,'Applications Denied'!$B$4:$U$4,'Applications Denied'!$B$6:$U$56))/_xlfn.XLOOKUP($A51,'Applications Received'!$A$6:$A$56,_xlfn.XLOOKUP(T$4,'Applications Received'!$B$4:$U$4,'Applications Received'!$B$6:$U$56))</f>
        <v>0.43846373500856656</v>
      </c>
      <c r="U51" s="79" cm="1">
        <f t="array" ref="U51">_xlfn.XLOOKUP('% Approved '!$A51,'Applications Denied'!$A$6:$A$56,_xlfn.XLOOKUP('% Approved '!U$4,'Applications Denied'!$B$4:$U$4,'Applications Denied'!$B$6:$U$56))/_xlfn.XLOOKUP($A51,'Applications Received'!$A$6:$A$56,_xlfn.XLOOKUP(U$4,'Applications Received'!$B$4:$U$4,'Applications Received'!$B$6:$U$56))</f>
        <v>0.45510835913312697</v>
      </c>
      <c r="V51" s="79" cm="1">
        <f t="array" ref="V51">_xlfn.XLOOKUP('% Approved '!$A51,'Applications Denied'!$A$6:$A$56,_xlfn.XLOOKUP('% Approved '!V$4,'Applications Denied'!$B$4:$V$4,'Applications Denied'!$B$6:$V$56))/_xlfn.XLOOKUP($A51,'Applications Received'!$A$6:$A$56,_xlfn.XLOOKUP(V$4,'Applications Received'!$B$4:$V$4,'Applications Received'!$B$6:$V$56))</f>
        <v>0.52846502867905143</v>
      </c>
      <c r="W51" s="79">
        <f t="shared" si="0"/>
        <v>5.1593105503331183E-2</v>
      </c>
      <c r="X51" s="81">
        <f t="shared" si="1"/>
        <v>8.4775341189401818E-2</v>
      </c>
      <c r="Y51" s="81">
        <f t="shared" si="2"/>
        <v>-5.4467486300533004E-2</v>
      </c>
      <c r="Z51" s="99"/>
    </row>
    <row r="52" spans="1:26" s="30" customFormat="1">
      <c r="A52" s="32" t="s">
        <v>77</v>
      </c>
      <c r="B52" s="79" cm="1">
        <f t="array" ref="B52">_xlfn.XLOOKUP('% Approved '!$A52,'Applications Denied'!$A$6:$A$56,_xlfn.XLOOKUP('% Approved '!B$4,'Applications Denied'!$B$4:$U$4,'Applications Denied'!$B$6:$U$56))/_xlfn.XLOOKUP($A52,'Applications Received'!$A$6:$A$56,_xlfn.XLOOKUP(B$4,'Applications Received'!$B$4:$U$4,'Applications Received'!$B$6:$U$56))</f>
        <v>0.49768948220703818</v>
      </c>
      <c r="C52" s="79" cm="1">
        <f t="array" ref="C52">_xlfn.XLOOKUP('% Approved '!$A52,'Applications Denied'!$A$6:$A$56,_xlfn.XLOOKUP('% Approved '!C$4,'Applications Denied'!$B$4:$U$4,'Applications Denied'!$B$6:$U$56))/_xlfn.XLOOKUP($A52,'Applications Received'!$A$6:$A$56,_xlfn.XLOOKUP(C$4,'Applications Received'!$B$4:$U$4,'Applications Received'!$B$6:$U$56))</f>
        <v>0.51025218006127737</v>
      </c>
      <c r="D52" s="79" cm="1">
        <f t="array" ref="D52">_xlfn.XLOOKUP('% Approved '!$A52,'Applications Denied'!$A$6:$A$56,_xlfn.XLOOKUP('% Approved '!D$4,'Applications Denied'!$B$4:$U$4,'Applications Denied'!$B$6:$U$56))/_xlfn.XLOOKUP($A52,'Applications Received'!$A$6:$A$56,_xlfn.XLOOKUP(D$4,'Applications Received'!$B$4:$U$4,'Applications Received'!$B$6:$U$56))</f>
        <v>0.50992328367241602</v>
      </c>
      <c r="E52" s="79" cm="1">
        <f t="array" ref="E52">_xlfn.XLOOKUP('% Approved '!$A52,'Applications Denied'!$A$6:$A$56,_xlfn.XLOOKUP('% Approved '!E$4,'Applications Denied'!$B$4:$U$4,'Applications Denied'!$B$6:$U$56))/_xlfn.XLOOKUP($A52,'Applications Received'!$A$6:$A$56,_xlfn.XLOOKUP(E$4,'Applications Received'!$B$4:$U$4,'Applications Received'!$B$6:$U$56))</f>
        <v>0.49626744006452611</v>
      </c>
      <c r="F52" s="79" cm="1">
        <f t="array" ref="F52">_xlfn.XLOOKUP('% Approved '!$A52,'Applications Denied'!$A$6:$A$56,_xlfn.XLOOKUP('% Approved '!F$4,'Applications Denied'!$B$4:$U$4,'Applications Denied'!$B$6:$U$56))/_xlfn.XLOOKUP($A52,'Applications Received'!$A$6:$A$56,_xlfn.XLOOKUP(F$4,'Applications Received'!$B$4:$U$4,'Applications Received'!$B$6:$U$56))</f>
        <v>0.49522545956042807</v>
      </c>
      <c r="G52" s="79" cm="1">
        <f t="array" ref="G52">_xlfn.XLOOKUP('% Approved '!$A52,'Applications Denied'!$A$6:$A$56,_xlfn.XLOOKUP('% Approved '!G$4,'Applications Denied'!$B$4:$U$4,'Applications Denied'!$B$6:$U$56))/_xlfn.XLOOKUP($A52,'Applications Received'!$A$6:$A$56,_xlfn.XLOOKUP(G$4,'Applications Received'!$B$4:$U$4,'Applications Received'!$B$6:$U$56))</f>
        <v>0.47477695781473733</v>
      </c>
      <c r="H52" s="79" cm="1">
        <f t="array" ref="H52">_xlfn.XLOOKUP('% Approved '!$A52,'Applications Denied'!$A$6:$A$56,_xlfn.XLOOKUP('% Approved '!H$4,'Applications Denied'!$B$4:$U$4,'Applications Denied'!$B$6:$U$56))/_xlfn.XLOOKUP($A52,'Applications Received'!$A$6:$A$56,_xlfn.XLOOKUP(H$4,'Applications Received'!$B$4:$U$4,'Applications Received'!$B$6:$U$56))</f>
        <v>0.49045287858807379</v>
      </c>
      <c r="I52" s="79" cm="1">
        <f t="array" ref="I52">_xlfn.XLOOKUP('% Approved '!$A52,'Applications Denied'!$A$6:$A$56,_xlfn.XLOOKUP('% Approved '!I$4,'Applications Denied'!$B$4:$U$4,'Applications Denied'!$B$6:$U$56))/_xlfn.XLOOKUP($A52,'Applications Received'!$A$6:$A$56,_xlfn.XLOOKUP(I$4,'Applications Received'!$B$4:$U$4,'Applications Received'!$B$6:$U$56))</f>
        <v>0.52420770967472186</v>
      </c>
      <c r="J52" s="79" cm="1">
        <f t="array" ref="J52">_xlfn.XLOOKUP('% Approved '!$A52,'Applications Denied'!$A$6:$A$56,_xlfn.XLOOKUP('% Approved '!J$4,'Applications Denied'!$B$4:$U$4,'Applications Denied'!$B$6:$U$56))/_xlfn.XLOOKUP($A52,'Applications Received'!$A$6:$A$56,_xlfn.XLOOKUP(J$4,'Applications Received'!$B$4:$U$4,'Applications Received'!$B$6:$U$56))</f>
        <v>0.53767541470195934</v>
      </c>
      <c r="K52" s="79" cm="1">
        <f t="array" ref="K52">_xlfn.XLOOKUP('% Approved '!$A52,'Applications Denied'!$A$6:$A$56,_xlfn.XLOOKUP('% Approved '!K$4,'Applications Denied'!$B$4:$U$4,'Applications Denied'!$B$6:$U$56))/_xlfn.XLOOKUP($A52,'Applications Received'!$A$6:$A$56,_xlfn.XLOOKUP(K$4,'Applications Received'!$B$4:$U$4,'Applications Received'!$B$6:$U$56))</f>
        <v>0.54244256762544318</v>
      </c>
      <c r="L52" s="79" cm="1">
        <f t="array" ref="L52">_xlfn.XLOOKUP('% Approved '!$A52,'Applications Denied'!$A$6:$A$56,_xlfn.XLOOKUP('% Approved '!L$4,'Applications Denied'!$B$4:$U$4,'Applications Denied'!$B$6:$U$56))/_xlfn.XLOOKUP($A52,'Applications Received'!$A$6:$A$56,_xlfn.XLOOKUP(L$4,'Applications Received'!$B$4:$U$4,'Applications Received'!$B$6:$U$56))</f>
        <v>0.55207077512233171</v>
      </c>
      <c r="M52" s="79" cm="1">
        <f t="array" ref="M52">_xlfn.XLOOKUP('% Approved '!$A52,'Applications Denied'!$A$6:$A$56,_xlfn.XLOOKUP('% Approved '!M$4,'Applications Denied'!$B$4:$U$4,'Applications Denied'!$B$6:$U$56))/_xlfn.XLOOKUP($A52,'Applications Received'!$A$6:$A$56,_xlfn.XLOOKUP(M$4,'Applications Received'!$B$4:$U$4,'Applications Received'!$B$6:$U$56))</f>
        <v>0.58559514229277931</v>
      </c>
      <c r="N52" s="79" cm="1">
        <f t="array" ref="N52">_xlfn.XLOOKUP('% Approved '!$A52,'Applications Denied'!$A$6:$A$56,_xlfn.XLOOKUP('% Approved '!N$4,'Applications Denied'!$B$4:$U$4,'Applications Denied'!$B$6:$U$56))/_xlfn.XLOOKUP($A52,'Applications Received'!$A$6:$A$56,_xlfn.XLOOKUP(N$4,'Applications Received'!$B$4:$U$4,'Applications Received'!$B$6:$U$56))</f>
        <v>0.6444931732136433</v>
      </c>
      <c r="O52" s="79" cm="1">
        <f t="array" ref="O52">_xlfn.XLOOKUP('% Approved '!$A52,'Applications Denied'!$A$6:$A$56,_xlfn.XLOOKUP('% Approved '!O$4,'Applications Denied'!$B$4:$U$4,'Applications Denied'!$B$6:$U$56))/_xlfn.XLOOKUP($A52,'Applications Received'!$A$6:$A$56,_xlfn.XLOOKUP(O$4,'Applications Received'!$B$4:$U$4,'Applications Received'!$B$6:$U$56))</f>
        <v>0.70126473261989442</v>
      </c>
      <c r="P52" s="79" cm="1">
        <f t="array" ref="P52">_xlfn.XLOOKUP('% Approved '!$A52,'Applications Denied'!$A$6:$A$56,_xlfn.XLOOKUP('% Approved '!P$4,'Applications Denied'!$B$4:$U$4,'Applications Denied'!$B$6:$U$56))/_xlfn.XLOOKUP($A52,'Applications Received'!$A$6:$A$56,_xlfn.XLOOKUP(P$4,'Applications Received'!$B$4:$U$4,'Applications Received'!$B$6:$U$56))</f>
        <v>0.71674904788915006</v>
      </c>
      <c r="Q52" s="79" cm="1">
        <f t="array" ref="Q52">_xlfn.XLOOKUP('% Approved '!$A52,'Applications Denied'!$A$6:$A$56,_xlfn.XLOOKUP('% Approved '!Q$4,'Applications Denied'!$B$4:$U$4,'Applications Denied'!$B$6:$U$56))/_xlfn.XLOOKUP($A52,'Applications Received'!$A$6:$A$56,_xlfn.XLOOKUP(Q$4,'Applications Received'!$B$4:$U$4,'Applications Received'!$B$6:$U$56))</f>
        <v>0.73471318949795261</v>
      </c>
      <c r="R52" s="79" cm="1">
        <f t="array" ref="R52">_xlfn.XLOOKUP('% Approved '!$A52,'Applications Denied'!$A$6:$A$56,_xlfn.XLOOKUP('% Approved '!R$4,'Applications Denied'!$B$4:$U$4,'Applications Denied'!$B$6:$U$56))/_xlfn.XLOOKUP($A52,'Applications Received'!$A$6:$A$56,_xlfn.XLOOKUP(R$4,'Applications Received'!$B$4:$U$4,'Applications Received'!$B$6:$U$56))</f>
        <v>0.74892001273248143</v>
      </c>
      <c r="S52" s="79" cm="1">
        <f t="array" ref="S52">_xlfn.XLOOKUP('% Approved '!$A52,'Applications Denied'!$A$6:$A$56,_xlfn.XLOOKUP('% Approved '!S$4,'Applications Denied'!$B$4:$U$4,'Applications Denied'!$B$6:$U$56))/_xlfn.XLOOKUP($A52,'Applications Received'!$A$6:$A$56,_xlfn.XLOOKUP(S$4,'Applications Received'!$B$4:$U$4,'Applications Received'!$B$6:$U$56))</f>
        <v>0.57195656606851553</v>
      </c>
      <c r="T52" s="79" cm="1">
        <f t="array" ref="T52">_xlfn.XLOOKUP('% Approved '!$A52,'Applications Denied'!$A$6:$A$56,_xlfn.XLOOKUP('% Approved '!T$4,'Applications Denied'!$B$4:$U$4,'Applications Denied'!$B$6:$U$56))/_xlfn.XLOOKUP($A52,'Applications Received'!$A$6:$A$56,_xlfn.XLOOKUP(T$4,'Applications Received'!$B$4:$U$4,'Applications Received'!$B$6:$U$56))</f>
        <v>0.6054570802628958</v>
      </c>
      <c r="U52" s="79" cm="1">
        <f t="array" ref="U52">_xlfn.XLOOKUP('% Approved '!$A52,'Applications Denied'!$A$6:$A$56,_xlfn.XLOOKUP('% Approved '!U$4,'Applications Denied'!$B$4:$U$4,'Applications Denied'!$B$6:$U$56))/_xlfn.XLOOKUP($A52,'Applications Received'!$A$6:$A$56,_xlfn.XLOOKUP(U$4,'Applications Received'!$B$4:$U$4,'Applications Received'!$B$6:$U$56))</f>
        <v>0.65037235058239451</v>
      </c>
      <c r="V52" s="79" cm="1">
        <f t="array" ref="V52">_xlfn.XLOOKUP('% Approved '!$A52,'Applications Denied'!$A$6:$A$56,_xlfn.XLOOKUP('% Approved '!V$4,'Applications Denied'!$B$4:$V$4,'Applications Denied'!$B$6:$V$56))/_xlfn.XLOOKUP($A52,'Applications Received'!$A$6:$A$56,_xlfn.XLOOKUP(V$4,'Applications Received'!$B$4:$V$4,'Applications Received'!$B$6:$V$56))</f>
        <v>0.72977086787529555</v>
      </c>
      <c r="W52" s="79">
        <f t="shared" si="0"/>
        <v>0.30678339373031083</v>
      </c>
      <c r="X52" s="81">
        <f t="shared" si="1"/>
        <v>0.32606490648948844</v>
      </c>
      <c r="Y52" s="81">
        <f t="shared" si="2"/>
        <v>0.17805973416774407</v>
      </c>
      <c r="Z52" s="99"/>
    </row>
    <row r="53" spans="1:26" s="30" customFormat="1">
      <c r="A53" s="32" t="s">
        <v>78</v>
      </c>
      <c r="B53" s="79" cm="1">
        <f t="array" ref="B53">_xlfn.XLOOKUP('% Approved '!$A53,'Applications Denied'!$A$6:$A$56,_xlfn.XLOOKUP('% Approved '!B$4,'Applications Denied'!$B$4:$U$4,'Applications Denied'!$B$6:$U$56))/_xlfn.XLOOKUP($A53,'Applications Received'!$A$6:$A$56,_xlfn.XLOOKUP(B$4,'Applications Received'!$B$4:$U$4,'Applications Received'!$B$6:$U$56))</f>
        <v>0.41264811840791699</v>
      </c>
      <c r="C53" s="79" cm="1">
        <f t="array" ref="C53">_xlfn.XLOOKUP('% Approved '!$A53,'Applications Denied'!$A$6:$A$56,_xlfn.XLOOKUP('% Approved '!C$4,'Applications Denied'!$B$4:$U$4,'Applications Denied'!$B$6:$U$56))/_xlfn.XLOOKUP($A53,'Applications Received'!$A$6:$A$56,_xlfn.XLOOKUP(C$4,'Applications Received'!$B$4:$U$4,'Applications Received'!$B$6:$U$56))</f>
        <v>0.42327898101799077</v>
      </c>
      <c r="D53" s="79" cm="1">
        <f t="array" ref="D53">_xlfn.XLOOKUP('% Approved '!$A53,'Applications Denied'!$A$6:$A$56,_xlfn.XLOOKUP('% Approved '!D$4,'Applications Denied'!$B$4:$U$4,'Applications Denied'!$B$6:$U$56))/_xlfn.XLOOKUP($A53,'Applications Received'!$A$6:$A$56,_xlfn.XLOOKUP(D$4,'Applications Received'!$B$4:$U$4,'Applications Received'!$B$6:$U$56))</f>
        <v>0.43906522030266504</v>
      </c>
      <c r="E53" s="79" cm="1">
        <f t="array" ref="E53">_xlfn.XLOOKUP('% Approved '!$A53,'Applications Denied'!$A$6:$A$56,_xlfn.XLOOKUP('% Approved '!E$4,'Applications Denied'!$B$4:$U$4,'Applications Denied'!$B$6:$U$56))/_xlfn.XLOOKUP($A53,'Applications Received'!$A$6:$A$56,_xlfn.XLOOKUP(E$4,'Applications Received'!$B$4:$U$4,'Applications Received'!$B$6:$U$56))</f>
        <v>0.45732320411127247</v>
      </c>
      <c r="F53" s="79" cm="1">
        <f t="array" ref="F53">_xlfn.XLOOKUP('% Approved '!$A53,'Applications Denied'!$A$6:$A$56,_xlfn.XLOOKUP('% Approved '!F$4,'Applications Denied'!$B$4:$U$4,'Applications Denied'!$B$6:$U$56))/_xlfn.XLOOKUP($A53,'Applications Received'!$A$6:$A$56,_xlfn.XLOOKUP(F$4,'Applications Received'!$B$4:$U$4,'Applications Received'!$B$6:$U$56))</f>
        <v>0.51546441847469571</v>
      </c>
      <c r="G53" s="79" cm="1">
        <f t="array" ref="G53">_xlfn.XLOOKUP('% Approved '!$A53,'Applications Denied'!$A$6:$A$56,_xlfn.XLOOKUP('% Approved '!G$4,'Applications Denied'!$B$4:$U$4,'Applications Denied'!$B$6:$U$56))/_xlfn.XLOOKUP($A53,'Applications Received'!$A$6:$A$56,_xlfn.XLOOKUP(G$4,'Applications Received'!$B$4:$U$4,'Applications Received'!$B$6:$U$56))</f>
        <v>0.49739332080773196</v>
      </c>
      <c r="H53" s="79" cm="1">
        <f t="array" ref="H53">_xlfn.XLOOKUP('% Approved '!$A53,'Applications Denied'!$A$6:$A$56,_xlfn.XLOOKUP('% Approved '!H$4,'Applications Denied'!$B$4:$U$4,'Applications Denied'!$B$6:$U$56))/_xlfn.XLOOKUP($A53,'Applications Received'!$A$6:$A$56,_xlfn.XLOOKUP(H$4,'Applications Received'!$B$4:$U$4,'Applications Received'!$B$6:$U$56))</f>
        <v>0.51566939521039101</v>
      </c>
      <c r="I53" s="79" cm="1">
        <f t="array" ref="I53">_xlfn.XLOOKUP('% Approved '!$A53,'Applications Denied'!$A$6:$A$56,_xlfn.XLOOKUP('% Approved '!I$4,'Applications Denied'!$B$4:$U$4,'Applications Denied'!$B$6:$U$56))/_xlfn.XLOOKUP($A53,'Applications Received'!$A$6:$A$56,_xlfn.XLOOKUP(I$4,'Applications Received'!$B$4:$U$4,'Applications Received'!$B$6:$U$56))</f>
        <v>0.53294767743049565</v>
      </c>
      <c r="J53" s="79" cm="1">
        <f t="array" ref="J53">_xlfn.XLOOKUP('% Approved '!$A53,'Applications Denied'!$A$6:$A$56,_xlfn.XLOOKUP('% Approved '!J$4,'Applications Denied'!$B$4:$U$4,'Applications Denied'!$B$6:$U$56))/_xlfn.XLOOKUP($A53,'Applications Received'!$A$6:$A$56,_xlfn.XLOOKUP(J$4,'Applications Received'!$B$4:$U$4,'Applications Received'!$B$6:$U$56))</f>
        <v>0.53560452110239654</v>
      </c>
      <c r="K53" s="79" cm="1">
        <f t="array" ref="K53">_xlfn.XLOOKUP('% Approved '!$A53,'Applications Denied'!$A$6:$A$56,_xlfn.XLOOKUP('% Approved '!K$4,'Applications Denied'!$B$4:$U$4,'Applications Denied'!$B$6:$U$56))/_xlfn.XLOOKUP($A53,'Applications Received'!$A$6:$A$56,_xlfn.XLOOKUP(K$4,'Applications Received'!$B$4:$U$4,'Applications Received'!$B$6:$U$56))</f>
        <v>0.56264123750288597</v>
      </c>
      <c r="L53" s="79" cm="1">
        <f t="array" ref="L53">_xlfn.XLOOKUP('% Approved '!$A53,'Applications Denied'!$A$6:$A$56,_xlfn.XLOOKUP('% Approved '!L$4,'Applications Denied'!$B$4:$U$4,'Applications Denied'!$B$6:$U$56))/_xlfn.XLOOKUP($A53,'Applications Received'!$A$6:$A$56,_xlfn.XLOOKUP(L$4,'Applications Received'!$B$4:$U$4,'Applications Received'!$B$6:$U$56))</f>
        <v>0.57319837258738893</v>
      </c>
      <c r="M53" s="79" cm="1">
        <f t="array" ref="M53">_xlfn.XLOOKUP('% Approved '!$A53,'Applications Denied'!$A$6:$A$56,_xlfn.XLOOKUP('% Approved '!M$4,'Applications Denied'!$B$4:$U$4,'Applications Denied'!$B$6:$U$56))/_xlfn.XLOOKUP($A53,'Applications Received'!$A$6:$A$56,_xlfn.XLOOKUP(M$4,'Applications Received'!$B$4:$U$4,'Applications Received'!$B$6:$U$56))</f>
        <v>0.61035147625916231</v>
      </c>
      <c r="N53" s="79" cm="1">
        <f t="array" ref="N53">_xlfn.XLOOKUP('% Approved '!$A53,'Applications Denied'!$A$6:$A$56,_xlfn.XLOOKUP('% Approved '!N$4,'Applications Denied'!$B$4:$U$4,'Applications Denied'!$B$6:$U$56))/_xlfn.XLOOKUP($A53,'Applications Received'!$A$6:$A$56,_xlfn.XLOOKUP(N$4,'Applications Received'!$B$4:$U$4,'Applications Received'!$B$6:$U$56))</f>
        <v>0.62257654197959966</v>
      </c>
      <c r="O53" s="79" cm="1">
        <f t="array" ref="O53">_xlfn.XLOOKUP('% Approved '!$A53,'Applications Denied'!$A$6:$A$56,_xlfn.XLOOKUP('% Approved '!O$4,'Applications Denied'!$B$4:$U$4,'Applications Denied'!$B$6:$U$56))/_xlfn.XLOOKUP($A53,'Applications Received'!$A$6:$A$56,_xlfn.XLOOKUP(O$4,'Applications Received'!$B$4:$U$4,'Applications Received'!$B$6:$U$56))</f>
        <v>0.61459952566642095</v>
      </c>
      <c r="P53" s="79" cm="1">
        <f t="array" ref="P53">_xlfn.XLOOKUP('% Approved '!$A53,'Applications Denied'!$A$6:$A$56,_xlfn.XLOOKUP('% Approved '!P$4,'Applications Denied'!$B$4:$U$4,'Applications Denied'!$B$6:$U$56))/_xlfn.XLOOKUP($A53,'Applications Received'!$A$6:$A$56,_xlfn.XLOOKUP(P$4,'Applications Received'!$B$4:$U$4,'Applications Received'!$B$6:$U$56))</f>
        <v>0.63593435292530376</v>
      </c>
      <c r="Q53" s="79" cm="1">
        <f t="array" ref="Q53">_xlfn.XLOOKUP('% Approved '!$A53,'Applications Denied'!$A$6:$A$56,_xlfn.XLOOKUP('% Approved '!Q$4,'Applications Denied'!$B$4:$U$4,'Applications Denied'!$B$6:$U$56))/_xlfn.XLOOKUP($A53,'Applications Received'!$A$6:$A$56,_xlfn.XLOOKUP(Q$4,'Applications Received'!$B$4:$U$4,'Applications Received'!$B$6:$U$56))</f>
        <v>0.63905376905181233</v>
      </c>
      <c r="R53" s="79" cm="1">
        <f t="array" ref="R53">_xlfn.XLOOKUP('% Approved '!$A53,'Applications Denied'!$A$6:$A$56,_xlfn.XLOOKUP('% Approved '!R$4,'Applications Denied'!$B$4:$U$4,'Applications Denied'!$B$6:$U$56))/_xlfn.XLOOKUP($A53,'Applications Received'!$A$6:$A$56,_xlfn.XLOOKUP(R$4,'Applications Received'!$B$4:$U$4,'Applications Received'!$B$6:$U$56))</f>
        <v>0.64660372857094173</v>
      </c>
      <c r="S53" s="79" cm="1">
        <f t="array" ref="S53">_xlfn.XLOOKUP('% Approved '!$A53,'Applications Denied'!$A$6:$A$56,_xlfn.XLOOKUP('% Approved '!S$4,'Applications Denied'!$B$4:$U$4,'Applications Denied'!$B$6:$U$56))/_xlfn.XLOOKUP($A53,'Applications Received'!$A$6:$A$56,_xlfn.XLOOKUP(S$4,'Applications Received'!$B$4:$U$4,'Applications Received'!$B$6:$U$56))</f>
        <v>0.64665614820846917</v>
      </c>
      <c r="T53" s="79" cm="1">
        <f t="array" ref="T53">_xlfn.XLOOKUP('% Approved '!$A53,'Applications Denied'!$A$6:$A$56,_xlfn.XLOOKUP('% Approved '!T$4,'Applications Denied'!$B$4:$U$4,'Applications Denied'!$B$6:$U$56))/_xlfn.XLOOKUP($A53,'Applications Received'!$A$6:$A$56,_xlfn.XLOOKUP(T$4,'Applications Received'!$B$4:$U$4,'Applications Received'!$B$6:$U$56))</f>
        <v>0.64775154735170071</v>
      </c>
      <c r="U53" s="79" cm="1">
        <f t="array" ref="U53">_xlfn.XLOOKUP('% Approved '!$A53,'Applications Denied'!$A$6:$A$56,_xlfn.XLOOKUP('% Approved '!U$4,'Applications Denied'!$B$4:$U$4,'Applications Denied'!$B$6:$U$56))/_xlfn.XLOOKUP($A53,'Applications Received'!$A$6:$A$56,_xlfn.XLOOKUP(U$4,'Applications Received'!$B$4:$U$4,'Applications Received'!$B$6:$U$56))</f>
        <v>0.63788374378456081</v>
      </c>
      <c r="V53" s="79" cm="1">
        <f t="array" ref="V53">_xlfn.XLOOKUP('% Approved '!$A53,'Applications Denied'!$A$6:$A$56,_xlfn.XLOOKUP('% Approved '!V$4,'Applications Denied'!$B$4:$V$4,'Applications Denied'!$B$6:$V$56))/_xlfn.XLOOKUP($A53,'Applications Received'!$A$6:$A$56,_xlfn.XLOOKUP(V$4,'Applications Received'!$B$4:$V$4,'Applications Received'!$B$6:$V$56))</f>
        <v>0.66992370959243053</v>
      </c>
      <c r="W53" s="79">
        <f t="shared" si="0"/>
        <v>0.54582976470521694</v>
      </c>
      <c r="X53" s="81">
        <f t="shared" si="1"/>
        <v>0.23700136116146051</v>
      </c>
      <c r="Y53" s="81">
        <f t="shared" si="2"/>
        <v>0.11284988634071889</v>
      </c>
      <c r="Z53" s="99"/>
    </row>
    <row r="54" spans="1:26" s="30" customFormat="1">
      <c r="A54" s="36" t="s">
        <v>79</v>
      </c>
      <c r="B54" s="79" cm="1">
        <f t="array" ref="B54">_xlfn.XLOOKUP('% Approved '!$A54,'Applications Denied'!$A$6:$A$56,_xlfn.XLOOKUP('% Approved '!B$4,'Applications Denied'!$B$4:$U$4,'Applications Denied'!$B$6:$U$56))/_xlfn.XLOOKUP($A54,'Applications Received'!$A$6:$A$56,_xlfn.XLOOKUP(B$4,'Applications Received'!$B$4:$U$4,'Applications Received'!$B$6:$U$56))</f>
        <v>0.15735108458625041</v>
      </c>
      <c r="C54" s="79" cm="1">
        <f t="array" ref="C54">_xlfn.XLOOKUP('% Approved '!$A54,'Applications Denied'!$A$6:$A$56,_xlfn.XLOOKUP('% Approved '!C$4,'Applications Denied'!$B$4:$U$4,'Applications Denied'!$B$6:$U$56))/_xlfn.XLOOKUP($A54,'Applications Received'!$A$6:$A$56,_xlfn.XLOOKUP(C$4,'Applications Received'!$B$4:$U$4,'Applications Received'!$B$6:$U$56))</f>
        <v>0.14050904293331867</v>
      </c>
      <c r="D54" s="79" cm="1">
        <f t="array" ref="D54">_xlfn.XLOOKUP('% Approved '!$A54,'Applications Denied'!$A$6:$A$56,_xlfn.XLOOKUP('% Approved '!D$4,'Applications Denied'!$B$4:$U$4,'Applications Denied'!$B$6:$U$56))/_xlfn.XLOOKUP($A54,'Applications Received'!$A$6:$A$56,_xlfn.XLOOKUP(D$4,'Applications Received'!$B$4:$U$4,'Applications Received'!$B$6:$U$56))</f>
        <v>0.18421602423482714</v>
      </c>
      <c r="E54" s="79" cm="1">
        <f t="array" ref="E54">_xlfn.XLOOKUP('% Approved '!$A54,'Applications Denied'!$A$6:$A$56,_xlfn.XLOOKUP('% Approved '!E$4,'Applications Denied'!$B$4:$U$4,'Applications Denied'!$B$6:$U$56))/_xlfn.XLOOKUP($A54,'Applications Received'!$A$6:$A$56,_xlfn.XLOOKUP(E$4,'Applications Received'!$B$4:$U$4,'Applications Received'!$B$6:$U$56))</f>
        <v>0.13202310829179884</v>
      </c>
      <c r="F54" s="79" cm="1">
        <f t="array" ref="F54">_xlfn.XLOOKUP('% Approved '!$A54,'Applications Denied'!$A$6:$A$56,_xlfn.XLOOKUP('% Approved '!F$4,'Applications Denied'!$B$4:$U$4,'Applications Denied'!$B$6:$U$56))/_xlfn.XLOOKUP($A54,'Applications Received'!$A$6:$A$56,_xlfn.XLOOKUP(F$4,'Applications Received'!$B$4:$U$4,'Applications Received'!$B$6:$U$56))</f>
        <v>0.13860390263528466</v>
      </c>
      <c r="G54" s="79" cm="1">
        <f t="array" ref="G54">_xlfn.XLOOKUP('% Approved '!$A54,'Applications Denied'!$A$6:$A$56,_xlfn.XLOOKUP('% Approved '!G$4,'Applications Denied'!$B$4:$U$4,'Applications Denied'!$B$6:$U$56))/_xlfn.XLOOKUP($A54,'Applications Received'!$A$6:$A$56,_xlfn.XLOOKUP(G$4,'Applications Received'!$B$4:$U$4,'Applications Received'!$B$6:$U$56))</f>
        <v>0.24716002363910963</v>
      </c>
      <c r="H54" s="79" cm="1">
        <f t="array" ref="H54">_xlfn.XLOOKUP('% Approved '!$A54,'Applications Denied'!$A$6:$A$56,_xlfn.XLOOKUP('% Approved '!H$4,'Applications Denied'!$B$4:$U$4,'Applications Denied'!$B$6:$U$56))/_xlfn.XLOOKUP($A54,'Applications Received'!$A$6:$A$56,_xlfn.XLOOKUP(H$4,'Applications Received'!$B$4:$U$4,'Applications Received'!$B$6:$U$56))</f>
        <v>0.36944263717198006</v>
      </c>
      <c r="I54" s="79" cm="1">
        <f t="array" ref="I54">_xlfn.XLOOKUP('% Approved '!$A54,'Applications Denied'!$A$6:$A$56,_xlfn.XLOOKUP('% Approved '!I$4,'Applications Denied'!$B$4:$U$4,'Applications Denied'!$B$6:$U$56))/_xlfn.XLOOKUP($A54,'Applications Received'!$A$6:$A$56,_xlfn.XLOOKUP(I$4,'Applications Received'!$B$4:$U$4,'Applications Received'!$B$6:$U$56))</f>
        <v>0.39186134137151474</v>
      </c>
      <c r="J54" s="79" cm="1">
        <f t="array" ref="J54">_xlfn.XLOOKUP('% Approved '!$A54,'Applications Denied'!$A$6:$A$56,_xlfn.XLOOKUP('% Approved '!J$4,'Applications Denied'!$B$4:$U$4,'Applications Denied'!$B$6:$U$56))/_xlfn.XLOOKUP($A54,'Applications Received'!$A$6:$A$56,_xlfn.XLOOKUP(J$4,'Applications Received'!$B$4:$U$4,'Applications Received'!$B$6:$U$56))</f>
        <v>0.33554687500000002</v>
      </c>
      <c r="K54" s="79" cm="1">
        <f t="array" ref="K54">_xlfn.XLOOKUP('% Approved '!$A54,'Applications Denied'!$A$6:$A$56,_xlfn.XLOOKUP('% Approved '!K$4,'Applications Denied'!$B$4:$U$4,'Applications Denied'!$B$6:$U$56))/_xlfn.XLOOKUP($A54,'Applications Received'!$A$6:$A$56,_xlfn.XLOOKUP(K$4,'Applications Received'!$B$4:$U$4,'Applications Received'!$B$6:$U$56))</f>
        <v>0.31587462082912032</v>
      </c>
      <c r="L54" s="79" cm="1">
        <f t="array" ref="L54">_xlfn.XLOOKUP('% Approved '!$A54,'Applications Denied'!$A$6:$A$56,_xlfn.XLOOKUP('% Approved '!L$4,'Applications Denied'!$B$4:$U$4,'Applications Denied'!$B$6:$U$56))/_xlfn.XLOOKUP($A54,'Applications Received'!$A$6:$A$56,_xlfn.XLOOKUP(L$4,'Applications Received'!$B$4:$U$4,'Applications Received'!$B$6:$U$56))</f>
        <v>0.26063658079927693</v>
      </c>
      <c r="M54" s="79" cm="1">
        <f t="array" ref="M54">_xlfn.XLOOKUP('% Approved '!$A54,'Applications Denied'!$A$6:$A$56,_xlfn.XLOOKUP('% Approved '!M$4,'Applications Denied'!$B$4:$U$4,'Applications Denied'!$B$6:$U$56))/_xlfn.XLOOKUP($A54,'Applications Received'!$A$6:$A$56,_xlfn.XLOOKUP(M$4,'Applications Received'!$B$4:$U$4,'Applications Received'!$B$6:$U$56))</f>
        <v>0.32412394651796467</v>
      </c>
      <c r="N54" s="79" cm="1">
        <f t="array" ref="N54">_xlfn.XLOOKUP('% Approved '!$A54,'Applications Denied'!$A$6:$A$56,_xlfn.XLOOKUP('% Approved '!N$4,'Applications Denied'!$B$4:$U$4,'Applications Denied'!$B$6:$U$56))/_xlfn.XLOOKUP($A54,'Applications Received'!$A$6:$A$56,_xlfn.XLOOKUP(N$4,'Applications Received'!$B$4:$U$4,'Applications Received'!$B$6:$U$56))</f>
        <v>0.31394268562852856</v>
      </c>
      <c r="O54" s="79" cm="1">
        <f t="array" ref="O54">_xlfn.XLOOKUP('% Approved '!$A54,'Applications Denied'!$A$6:$A$56,_xlfn.XLOOKUP('% Approved '!O$4,'Applications Denied'!$B$4:$U$4,'Applications Denied'!$B$6:$U$56))/_xlfn.XLOOKUP($A54,'Applications Received'!$A$6:$A$56,_xlfn.XLOOKUP(O$4,'Applications Received'!$B$4:$U$4,'Applications Received'!$B$6:$U$56))</f>
        <v>0.28146959975557589</v>
      </c>
      <c r="P54" s="79" cm="1">
        <f t="array" ref="P54">_xlfn.XLOOKUP('% Approved '!$A54,'Applications Denied'!$A$6:$A$56,_xlfn.XLOOKUP('% Approved '!P$4,'Applications Denied'!$B$4:$U$4,'Applications Denied'!$B$6:$U$56))/_xlfn.XLOOKUP($A54,'Applications Received'!$A$6:$A$56,_xlfn.XLOOKUP(P$4,'Applications Received'!$B$4:$U$4,'Applications Received'!$B$6:$U$56))</f>
        <v>0.30860753261672275</v>
      </c>
      <c r="Q54" s="79" cm="1">
        <f t="array" ref="Q54">_xlfn.XLOOKUP('% Approved '!$A54,'Applications Denied'!$A$6:$A$56,_xlfn.XLOOKUP('% Approved '!Q$4,'Applications Denied'!$B$4:$U$4,'Applications Denied'!$B$6:$U$56))/_xlfn.XLOOKUP($A54,'Applications Received'!$A$6:$A$56,_xlfn.XLOOKUP(Q$4,'Applications Received'!$B$4:$U$4,'Applications Received'!$B$6:$U$56))</f>
        <v>0.29150072850898495</v>
      </c>
      <c r="R54" s="79" cm="1">
        <f t="array" ref="R54">_xlfn.XLOOKUP('% Approved '!$A54,'Applications Denied'!$A$6:$A$56,_xlfn.XLOOKUP('% Approved '!R$4,'Applications Denied'!$B$4:$U$4,'Applications Denied'!$B$6:$U$56))/_xlfn.XLOOKUP($A54,'Applications Received'!$A$6:$A$56,_xlfn.XLOOKUP(R$4,'Applications Received'!$B$4:$U$4,'Applications Received'!$B$6:$U$56))</f>
        <v>0.30075698757763975</v>
      </c>
      <c r="S54" s="79" cm="1">
        <f t="array" ref="S54">_xlfn.XLOOKUP('% Approved '!$A54,'Applications Denied'!$A$6:$A$56,_xlfn.XLOOKUP('% Approved '!S$4,'Applications Denied'!$B$4:$U$4,'Applications Denied'!$B$6:$U$56))/_xlfn.XLOOKUP($A54,'Applications Received'!$A$6:$A$56,_xlfn.XLOOKUP(S$4,'Applications Received'!$B$4:$U$4,'Applications Received'!$B$6:$U$56))</f>
        <v>0.28823721792216289</v>
      </c>
      <c r="T54" s="79" cm="1">
        <f t="array" ref="T54">_xlfn.XLOOKUP('% Approved '!$A54,'Applications Denied'!$A$6:$A$56,_xlfn.XLOOKUP('% Approved '!T$4,'Applications Denied'!$B$4:$U$4,'Applications Denied'!$B$6:$U$56))/_xlfn.XLOOKUP($A54,'Applications Received'!$A$6:$A$56,_xlfn.XLOOKUP(T$4,'Applications Received'!$B$4:$U$4,'Applications Received'!$B$6:$U$56))</f>
        <v>0.30529758011772401</v>
      </c>
      <c r="U54" s="79" cm="1">
        <f t="array" ref="U54">_xlfn.XLOOKUP('% Approved '!$A54,'Applications Denied'!$A$6:$A$56,_xlfn.XLOOKUP('% Approved '!U$4,'Applications Denied'!$B$4:$U$4,'Applications Denied'!$B$6:$U$56))/_xlfn.XLOOKUP($A54,'Applications Received'!$A$6:$A$56,_xlfn.XLOOKUP(U$4,'Applications Received'!$B$4:$U$4,'Applications Received'!$B$6:$U$56))</f>
        <v>0.30344923893310993</v>
      </c>
      <c r="V54" s="79" cm="1">
        <f t="array" ref="V54">_xlfn.XLOOKUP('% Approved '!$A54,'Applications Denied'!$A$6:$A$56,_xlfn.XLOOKUP('% Approved '!V$4,'Applications Denied'!$B$4:$V$4,'Applications Denied'!$B$6:$V$56))/_xlfn.XLOOKUP($A54,'Applications Received'!$A$6:$A$56,_xlfn.XLOOKUP(V$4,'Applications Received'!$B$4:$V$4,'Applications Received'!$B$6:$V$56))</f>
        <v>0.33544657840760767</v>
      </c>
      <c r="W54" s="79">
        <f t="shared" si="0"/>
        <v>0.92848520701983017</v>
      </c>
      <c r="X54" s="81">
        <f t="shared" si="1"/>
        <v>-0.17862962094477849</v>
      </c>
      <c r="Y54" s="81">
        <f t="shared" si="2"/>
        <v>0.16426189294895699</v>
      </c>
      <c r="Z54" s="99"/>
    </row>
    <row r="55" spans="1:26">
      <c r="A55" s="95" t="s">
        <v>80</v>
      </c>
      <c r="B55" s="79" cm="1">
        <f t="array" ref="B55">_xlfn.XLOOKUP('% Approved '!$A55,'Applications Denied'!$A$6:$A$56,_xlfn.XLOOKUP('% Approved '!B$4,'Applications Denied'!$B$4:$U$4,'Applications Denied'!$B$6:$U$56))/_xlfn.XLOOKUP($A55,'Applications Received'!$A$6:$A$56,_xlfn.XLOOKUP(B$4,'Applications Received'!$B$4:$U$4,'Applications Received'!$B$6:$U$56))</f>
        <v>0.29871091368347708</v>
      </c>
      <c r="C55" s="79" cm="1">
        <f t="array" ref="C55">_xlfn.XLOOKUP('% Approved '!$A55,'Applications Denied'!$A$6:$A$56,_xlfn.XLOOKUP('% Approved '!C$4,'Applications Denied'!$B$4:$U$4,'Applications Denied'!$B$6:$U$56))/_xlfn.XLOOKUP($A55,'Applications Received'!$A$6:$A$56,_xlfn.XLOOKUP(C$4,'Applications Received'!$B$4:$U$4,'Applications Received'!$B$6:$U$56))</f>
        <v>0.43793884160146734</v>
      </c>
      <c r="D55" s="79" cm="1">
        <f t="array" ref="D55">_xlfn.XLOOKUP('% Approved '!$A55,'Applications Denied'!$A$6:$A$56,_xlfn.XLOOKUP('% Approved '!D$4,'Applications Denied'!$B$4:$U$4,'Applications Denied'!$B$6:$U$56))/_xlfn.XLOOKUP($A55,'Applications Received'!$A$6:$A$56,_xlfn.XLOOKUP(D$4,'Applications Received'!$B$4:$U$4,'Applications Received'!$B$6:$U$56))</f>
        <v>0.50322926624542419</v>
      </c>
      <c r="E55" s="79" cm="1">
        <f t="array" ref="E55">_xlfn.XLOOKUP('% Approved '!$A55,'Applications Denied'!$A$6:$A$56,_xlfn.XLOOKUP('% Approved '!E$4,'Applications Denied'!$B$4:$U$4,'Applications Denied'!$B$6:$U$56))/_xlfn.XLOOKUP($A55,'Applications Received'!$A$6:$A$56,_xlfn.XLOOKUP(E$4,'Applications Received'!$B$4:$U$4,'Applications Received'!$B$6:$U$56))</f>
        <v>0.53824795877550058</v>
      </c>
      <c r="F55" s="79" cm="1">
        <f t="array" ref="F55">_xlfn.XLOOKUP('% Approved '!$A55,'Applications Denied'!$A$6:$A$56,_xlfn.XLOOKUP('% Approved '!F$4,'Applications Denied'!$B$4:$U$4,'Applications Denied'!$B$6:$U$56))/_xlfn.XLOOKUP($A55,'Applications Received'!$A$6:$A$56,_xlfn.XLOOKUP(F$4,'Applications Received'!$B$4:$U$4,'Applications Received'!$B$6:$U$56))</f>
        <v>0.58103782989663677</v>
      </c>
      <c r="G55" s="79" cm="1">
        <f t="array" ref="G55">_xlfn.XLOOKUP('% Approved '!$A55,'Applications Denied'!$A$6:$A$56,_xlfn.XLOOKUP('% Approved '!G$4,'Applications Denied'!$B$4:$U$4,'Applications Denied'!$B$6:$U$56))/_xlfn.XLOOKUP($A55,'Applications Received'!$A$6:$A$56,_xlfn.XLOOKUP(G$4,'Applications Received'!$B$4:$U$4,'Applications Received'!$B$6:$U$56))</f>
        <v>0.61734652391923017</v>
      </c>
      <c r="H55" s="79" cm="1">
        <f t="array" ref="H55">_xlfn.XLOOKUP('% Approved '!$A55,'Applications Denied'!$A$6:$A$56,_xlfn.XLOOKUP('% Approved '!H$4,'Applications Denied'!$B$4:$U$4,'Applications Denied'!$B$6:$U$56))/_xlfn.XLOOKUP($A55,'Applications Received'!$A$6:$A$56,_xlfn.XLOOKUP(H$4,'Applications Received'!$B$4:$U$4,'Applications Received'!$B$6:$U$56))</f>
        <v>0.54075471698113209</v>
      </c>
      <c r="I55" s="79" cm="1">
        <f t="array" ref="I55">_xlfn.XLOOKUP('% Approved '!$A55,'Applications Denied'!$A$6:$A$56,_xlfn.XLOOKUP('% Approved '!I$4,'Applications Denied'!$B$4:$U$4,'Applications Denied'!$B$6:$U$56))/_xlfn.XLOOKUP($A55,'Applications Received'!$A$6:$A$56,_xlfn.XLOOKUP(I$4,'Applications Received'!$B$4:$U$4,'Applications Received'!$B$6:$U$56))</f>
        <v>0.47748067518536047</v>
      </c>
      <c r="J55" s="79" cm="1">
        <f t="array" ref="J55">_xlfn.XLOOKUP('% Approved '!$A55,'Applications Denied'!$A$6:$A$56,_xlfn.XLOOKUP('% Approved '!J$4,'Applications Denied'!$B$4:$U$4,'Applications Denied'!$B$6:$U$56))/_xlfn.XLOOKUP($A55,'Applications Received'!$A$6:$A$56,_xlfn.XLOOKUP(J$4,'Applications Received'!$B$4:$U$4,'Applications Received'!$B$6:$U$56))</f>
        <v>0.41481193926846099</v>
      </c>
      <c r="K55" s="79" cm="1">
        <f t="array" ref="K55">_xlfn.XLOOKUP('% Approved '!$A55,'Applications Denied'!$A$6:$A$56,_xlfn.XLOOKUP('% Approved '!K$4,'Applications Denied'!$B$4:$U$4,'Applications Denied'!$B$6:$U$56))/_xlfn.XLOOKUP($A55,'Applications Received'!$A$6:$A$56,_xlfn.XLOOKUP(K$4,'Applications Received'!$B$4:$U$4,'Applications Received'!$B$6:$U$56))</f>
        <v>0.40919961138928335</v>
      </c>
      <c r="L55" s="79" cm="1">
        <f t="array" ref="L55">_xlfn.XLOOKUP('% Approved '!$A55,'Applications Denied'!$A$6:$A$56,_xlfn.XLOOKUP('% Approved '!L$4,'Applications Denied'!$B$4:$U$4,'Applications Denied'!$B$6:$U$56))/_xlfn.XLOOKUP($A55,'Applications Received'!$A$6:$A$56,_xlfn.XLOOKUP(L$4,'Applications Received'!$B$4:$U$4,'Applications Received'!$B$6:$U$56))</f>
        <v>0.35113160609186334</v>
      </c>
      <c r="M55" s="79" cm="1">
        <f t="array" ref="M55">_xlfn.XLOOKUP('% Approved '!$A55,'Applications Denied'!$A$6:$A$56,_xlfn.XLOOKUP('% Approved '!M$4,'Applications Denied'!$B$4:$U$4,'Applications Denied'!$B$6:$U$56))/_xlfn.XLOOKUP($A55,'Applications Received'!$A$6:$A$56,_xlfn.XLOOKUP(M$4,'Applications Received'!$B$4:$U$4,'Applications Received'!$B$6:$U$56))</f>
        <v>0.3214113243993722</v>
      </c>
      <c r="N55" s="79" cm="1">
        <f t="array" ref="N55">_xlfn.XLOOKUP('% Approved '!$A55,'Applications Denied'!$A$6:$A$56,_xlfn.XLOOKUP('% Approved '!N$4,'Applications Denied'!$B$4:$U$4,'Applications Denied'!$B$6:$U$56))/_xlfn.XLOOKUP($A55,'Applications Received'!$A$6:$A$56,_xlfn.XLOOKUP(N$4,'Applications Received'!$B$4:$U$4,'Applications Received'!$B$6:$U$56))</f>
        <v>0.33976882224304905</v>
      </c>
      <c r="O55" s="79" cm="1">
        <f t="array" ref="O55">_xlfn.XLOOKUP('% Approved '!$A55,'Applications Denied'!$A$6:$A$56,_xlfn.XLOOKUP('% Approved '!O$4,'Applications Denied'!$B$4:$U$4,'Applications Denied'!$B$6:$U$56))/_xlfn.XLOOKUP($A55,'Applications Received'!$A$6:$A$56,_xlfn.XLOOKUP(O$4,'Applications Received'!$B$4:$U$4,'Applications Received'!$B$6:$U$56))</f>
        <v>0.29520674758280191</v>
      </c>
      <c r="P55" s="79" cm="1">
        <f t="array" ref="P55">_xlfn.XLOOKUP('% Approved '!$A55,'Applications Denied'!$A$6:$A$56,_xlfn.XLOOKUP('% Approved '!P$4,'Applications Denied'!$B$4:$U$4,'Applications Denied'!$B$6:$U$56))/_xlfn.XLOOKUP($A55,'Applications Received'!$A$6:$A$56,_xlfn.XLOOKUP(P$4,'Applications Received'!$B$4:$U$4,'Applications Received'!$B$6:$U$56))</f>
        <v>0.31745122117614955</v>
      </c>
      <c r="Q55" s="79" cm="1">
        <f t="array" ref="Q55">_xlfn.XLOOKUP('% Approved '!$A55,'Applications Denied'!$A$6:$A$56,_xlfn.XLOOKUP('% Approved '!Q$4,'Applications Denied'!$B$4:$U$4,'Applications Denied'!$B$6:$U$56))/_xlfn.XLOOKUP($A55,'Applications Received'!$A$6:$A$56,_xlfn.XLOOKUP(Q$4,'Applications Received'!$B$4:$U$4,'Applications Received'!$B$6:$U$56))</f>
        <v>0.35288969790317498</v>
      </c>
      <c r="R55" s="79" cm="1">
        <f t="array" ref="R55">_xlfn.XLOOKUP('% Approved '!$A55,'Applications Denied'!$A$6:$A$56,_xlfn.XLOOKUP('% Approved '!R$4,'Applications Denied'!$B$4:$U$4,'Applications Denied'!$B$6:$U$56))/_xlfn.XLOOKUP($A55,'Applications Received'!$A$6:$A$56,_xlfn.XLOOKUP(R$4,'Applications Received'!$B$4:$U$4,'Applications Received'!$B$6:$U$56))</f>
        <v>0.3463732085405089</v>
      </c>
      <c r="S55" s="79" cm="1">
        <f t="array" ref="S55">_xlfn.XLOOKUP('% Approved '!$A55,'Applications Denied'!$A$6:$A$56,_xlfn.XLOOKUP('% Approved '!S$4,'Applications Denied'!$B$4:$U$4,'Applications Denied'!$B$6:$U$56))/_xlfn.XLOOKUP($A55,'Applications Received'!$A$6:$A$56,_xlfn.XLOOKUP(S$4,'Applications Received'!$B$4:$U$4,'Applications Received'!$B$6:$U$56))</f>
        <v>0.30635375410803067</v>
      </c>
      <c r="T55" s="79" cm="1">
        <f t="array" ref="T55">_xlfn.XLOOKUP('% Approved '!$A55,'Applications Denied'!$A$6:$A$56,_xlfn.XLOOKUP('% Approved '!T$4,'Applications Denied'!$B$4:$U$4,'Applications Denied'!$B$6:$U$56))/_xlfn.XLOOKUP($A55,'Applications Received'!$A$6:$A$56,_xlfn.XLOOKUP(T$4,'Applications Received'!$B$4:$U$4,'Applications Received'!$B$6:$U$56))</f>
        <v>0.30999634168648255</v>
      </c>
      <c r="U55" s="79" cm="1">
        <f t="array" ref="U55">_xlfn.XLOOKUP('% Approved '!$A55,'Applications Denied'!$A$6:$A$56,_xlfn.XLOOKUP('% Approved '!U$4,'Applications Denied'!$B$4:$U$4,'Applications Denied'!$B$6:$U$56))/_xlfn.XLOOKUP($A55,'Applications Received'!$A$6:$A$56,_xlfn.XLOOKUP(U$4,'Applications Received'!$B$4:$U$4,'Applications Received'!$B$6:$U$56))</f>
        <v>0.33116440153224536</v>
      </c>
      <c r="V55" s="79" cm="1">
        <f t="array" ref="V55">_xlfn.XLOOKUP('% Approved '!$A55,'Applications Denied'!$A$6:$A$56,_xlfn.XLOOKUP('% Approved '!V$4,'Applications Denied'!$B$4:$V$4,'Applications Denied'!$B$6:$V$56))/_xlfn.XLOOKUP($A55,'Applications Received'!$A$6:$A$56,_xlfn.XLOOKUP(V$4,'Applications Received'!$B$4:$V$4,'Applications Received'!$B$6:$V$56))</f>
        <v>0.30884088762983947</v>
      </c>
      <c r="W55" s="79">
        <f t="shared" si="0"/>
        <v>0.10864513602324205</v>
      </c>
      <c r="X55" s="81">
        <f t="shared" si="1"/>
        <v>-0.38758851077428458</v>
      </c>
      <c r="Y55" s="81">
        <f t="shared" si="2"/>
        <v>-5.686530125230066E-2</v>
      </c>
      <c r="Z55" s="99"/>
    </row>
    <row r="56" spans="1:26">
      <c r="A56" s="84" t="s">
        <v>81</v>
      </c>
      <c r="B56" s="79" cm="1">
        <f t="array" ref="B56">_xlfn.XLOOKUP('% Approved '!$A56,'Applications Denied'!$A$6:$A$56,_xlfn.XLOOKUP('% Approved '!B$4,'Applications Denied'!$B$4:$U$4,'Applications Denied'!$B$6:$U$56))/_xlfn.XLOOKUP($A56,'Applications Received'!$A$6:$A$56,_xlfn.XLOOKUP(B$4,'Applications Received'!$B$4:$U$4,'Applications Received'!$B$6:$U$56))</f>
        <v>0.29204265791632489</v>
      </c>
      <c r="C56" s="79" cm="1">
        <f t="array" ref="C56">_xlfn.XLOOKUP('% Approved '!$A56,'Applications Denied'!$A$6:$A$56,_xlfn.XLOOKUP('% Approved '!C$4,'Applications Denied'!$B$4:$U$4,'Applications Denied'!$B$6:$U$56))/_xlfn.XLOOKUP($A56,'Applications Received'!$A$6:$A$56,_xlfn.XLOOKUP(C$4,'Applications Received'!$B$4:$U$4,'Applications Received'!$B$6:$U$56))</f>
        <v>0.25618374558303891</v>
      </c>
      <c r="D56" s="79" cm="1">
        <f t="array" ref="D56">_xlfn.XLOOKUP('% Approved '!$A56,'Applications Denied'!$A$6:$A$56,_xlfn.XLOOKUP('% Approved '!D$4,'Applications Denied'!$B$4:$U$4,'Applications Denied'!$B$6:$U$56))/_xlfn.XLOOKUP($A56,'Applications Received'!$A$6:$A$56,_xlfn.XLOOKUP(D$4,'Applications Received'!$B$4:$U$4,'Applications Received'!$B$6:$U$56))</f>
        <v>0.37189440993788819</v>
      </c>
      <c r="E56" s="79" cm="1">
        <f t="array" ref="E56">_xlfn.XLOOKUP('% Approved '!$A56,'Applications Denied'!$A$6:$A$56,_xlfn.XLOOKUP('% Approved '!E$4,'Applications Denied'!$B$4:$U$4,'Applications Denied'!$B$6:$U$56))/_xlfn.XLOOKUP($A56,'Applications Received'!$A$6:$A$56,_xlfn.XLOOKUP(E$4,'Applications Received'!$B$4:$U$4,'Applications Received'!$B$6:$U$56))</f>
        <v>0.49083665338645421</v>
      </c>
      <c r="F56" s="79" cm="1">
        <f t="array" ref="F56">_xlfn.XLOOKUP('% Approved '!$A56,'Applications Denied'!$A$6:$A$56,_xlfn.XLOOKUP('% Approved '!F$4,'Applications Denied'!$B$4:$U$4,'Applications Denied'!$B$6:$U$56))/_xlfn.XLOOKUP($A56,'Applications Received'!$A$6:$A$56,_xlfn.XLOOKUP(F$4,'Applications Received'!$B$4:$U$4,'Applications Received'!$B$6:$U$56))</f>
        <v>0.51004016064257029</v>
      </c>
      <c r="G56" s="79" cm="1">
        <f t="array" ref="G56">_xlfn.XLOOKUP('% Approved '!$A56,'Applications Denied'!$A$6:$A$56,_xlfn.XLOOKUP('% Approved '!G$4,'Applications Denied'!$B$4:$U$4,'Applications Denied'!$B$6:$U$56))/_xlfn.XLOOKUP($A56,'Applications Received'!$A$6:$A$56,_xlfn.XLOOKUP(G$4,'Applications Received'!$B$4:$U$4,'Applications Received'!$B$6:$U$56))</f>
        <v>0.57968620974401319</v>
      </c>
      <c r="H56" s="79" cm="1">
        <f t="array" ref="H56">_xlfn.XLOOKUP('% Approved '!$A56,'Applications Denied'!$A$6:$A$56,_xlfn.XLOOKUP('% Approved '!H$4,'Applications Denied'!$B$4:$U$4,'Applications Denied'!$B$6:$U$56))/_xlfn.XLOOKUP($A56,'Applications Received'!$A$6:$A$56,_xlfn.XLOOKUP(H$4,'Applications Received'!$B$4:$U$4,'Applications Received'!$B$6:$U$56))</f>
        <v>0.66101694915254239</v>
      </c>
      <c r="I56" s="79" cm="1">
        <f t="array" ref="I56">_xlfn.XLOOKUP('% Approved '!$A56,'Applications Denied'!$A$6:$A$56,_xlfn.XLOOKUP('% Approved '!I$4,'Applications Denied'!$B$4:$U$4,'Applications Denied'!$B$6:$U$56))/_xlfn.XLOOKUP($A56,'Applications Received'!$A$6:$A$56,_xlfn.XLOOKUP(I$4,'Applications Received'!$B$4:$U$4,'Applications Received'!$B$6:$U$56))</f>
        <v>0.63147792706333983</v>
      </c>
      <c r="J56" s="79" cm="1">
        <f t="array" ref="J56">_xlfn.XLOOKUP('% Approved '!$A56,'Applications Denied'!$A$6:$A$56,_xlfn.XLOOKUP('% Approved '!J$4,'Applications Denied'!$B$4:$U$4,'Applications Denied'!$B$6:$U$56))/_xlfn.XLOOKUP($A56,'Applications Received'!$A$6:$A$56,_xlfn.XLOOKUP(J$4,'Applications Received'!$B$4:$U$4,'Applications Received'!$B$6:$U$56))</f>
        <v>0.54435831180017225</v>
      </c>
      <c r="K56" s="79" cm="1">
        <f t="array" ref="K56">_xlfn.XLOOKUP('% Approved '!$A56,'Applications Denied'!$A$6:$A$56,_xlfn.XLOOKUP('% Approved '!K$4,'Applications Denied'!$B$4:$U$4,'Applications Denied'!$B$6:$U$56))/_xlfn.XLOOKUP($A56,'Applications Received'!$A$6:$A$56,_xlfn.XLOOKUP(K$4,'Applications Received'!$B$4:$U$4,'Applications Received'!$B$6:$U$56))</f>
        <v>0.62235855487389224</v>
      </c>
      <c r="L56" s="79" cm="1">
        <f t="array" ref="L56">_xlfn.XLOOKUP('% Approved '!$A56,'Applications Denied'!$A$6:$A$56,_xlfn.XLOOKUP('% Approved '!L$4,'Applications Denied'!$B$4:$U$4,'Applications Denied'!$B$6:$U$56))/_xlfn.XLOOKUP($A56,'Applications Received'!$A$6:$A$56,_xlfn.XLOOKUP(L$4,'Applications Received'!$B$4:$U$4,'Applications Received'!$B$6:$U$56))</f>
        <v>0.60832137733142044</v>
      </c>
      <c r="M56" s="79" cm="1">
        <f t="array" ref="M56">_xlfn.XLOOKUP('% Approved '!$A56,'Applications Denied'!$A$6:$A$56,_xlfn.XLOOKUP('% Approved '!M$4,'Applications Denied'!$B$4:$U$4,'Applications Denied'!$B$6:$U$56))/_xlfn.XLOOKUP($A56,'Applications Received'!$A$6:$A$56,_xlfn.XLOOKUP(M$4,'Applications Received'!$B$4:$U$4,'Applications Received'!$B$6:$U$56))</f>
        <v>0.61674718196457334</v>
      </c>
      <c r="N56" s="79" cm="1">
        <f t="array" ref="N56">_xlfn.XLOOKUP('% Approved '!$A56,'Applications Denied'!$A$6:$A$56,_xlfn.XLOOKUP('% Approved '!N$4,'Applications Denied'!$B$4:$U$4,'Applications Denied'!$B$6:$U$56))/_xlfn.XLOOKUP($A56,'Applications Received'!$A$6:$A$56,_xlfn.XLOOKUP(N$4,'Applications Received'!$B$4:$U$4,'Applications Received'!$B$6:$U$56))</f>
        <v>0.5493630573248407</v>
      </c>
      <c r="O56" s="79" cm="1">
        <f t="array" ref="O56">_xlfn.XLOOKUP('% Approved '!$A56,'Applications Denied'!$A$6:$A$56,_xlfn.XLOOKUP('% Approved '!O$4,'Applications Denied'!$B$4:$U$4,'Applications Denied'!$B$6:$U$56))/_xlfn.XLOOKUP($A56,'Applications Received'!$A$6:$A$56,_xlfn.XLOOKUP(O$4,'Applications Received'!$B$4:$U$4,'Applications Received'!$B$6:$U$56))</f>
        <v>0.51424050632911389</v>
      </c>
      <c r="P56" s="79" cm="1">
        <f t="array" ref="P56">_xlfn.XLOOKUP('% Approved '!$A56,'Applications Denied'!$A$6:$A$56,_xlfn.XLOOKUP('% Approved '!P$4,'Applications Denied'!$B$4:$U$4,'Applications Denied'!$B$6:$U$56))/_xlfn.XLOOKUP($A56,'Applications Received'!$A$6:$A$56,_xlfn.XLOOKUP(P$4,'Applications Received'!$B$4:$U$4,'Applications Received'!$B$6:$U$56))</f>
        <v>0.55916305916305908</v>
      </c>
      <c r="Q56" s="79" cm="1">
        <f t="array" ref="Q56">_xlfn.XLOOKUP('% Approved '!$A56,'Applications Denied'!$A$6:$A$56,_xlfn.XLOOKUP('% Approved '!Q$4,'Applications Denied'!$B$4:$U$4,'Applications Denied'!$B$6:$U$56))/_xlfn.XLOOKUP($A56,'Applications Received'!$A$6:$A$56,_xlfn.XLOOKUP(Q$4,'Applications Received'!$B$4:$U$4,'Applications Received'!$B$6:$U$56))</f>
        <v>0.56828478964401297</v>
      </c>
      <c r="R56" s="79" cm="1">
        <f t="array" ref="R56">_xlfn.XLOOKUP('% Approved '!$A56,'Applications Denied'!$A$6:$A$56,_xlfn.XLOOKUP('% Approved '!R$4,'Applications Denied'!$B$4:$U$4,'Applications Denied'!$B$6:$U$56))/_xlfn.XLOOKUP($A56,'Applications Received'!$A$6:$A$56,_xlfn.XLOOKUP(R$4,'Applications Received'!$B$4:$U$4,'Applications Received'!$B$6:$U$56))</f>
        <v>0.44386873920552677</v>
      </c>
      <c r="S56" s="79" cm="1">
        <f t="array" ref="S56">_xlfn.XLOOKUP('% Approved '!$A56,'Applications Denied'!$A$6:$A$56,_xlfn.XLOOKUP('% Approved '!S$4,'Applications Denied'!$B$4:$U$4,'Applications Denied'!$B$6:$U$56))/_xlfn.XLOOKUP($A56,'Applications Received'!$A$6:$A$56,_xlfn.XLOOKUP(S$4,'Applications Received'!$B$4:$U$4,'Applications Received'!$B$6:$U$56))</f>
        <v>0.39420608727539419</v>
      </c>
      <c r="T56" s="79" cm="1">
        <f t="array" ref="T56">_xlfn.XLOOKUP('% Approved '!$A56,'Applications Denied'!$A$6:$A$56,_xlfn.XLOOKUP('% Approved '!T$4,'Applications Denied'!$B$4:$U$4,'Applications Denied'!$B$6:$U$56))/_xlfn.XLOOKUP($A56,'Applications Received'!$A$6:$A$56,_xlfn.XLOOKUP(T$4,'Applications Received'!$B$4:$U$4,'Applications Received'!$B$6:$U$56))</f>
        <v>0.3754058441558441</v>
      </c>
      <c r="U56" s="79" cm="1">
        <f t="array" ref="U56">_xlfn.XLOOKUP('% Approved '!$A56,'Applications Denied'!$A$6:$A$56,_xlfn.XLOOKUP('% Approved '!U$4,'Applications Denied'!$B$4:$U$4,'Applications Denied'!$B$6:$U$56))/_xlfn.XLOOKUP($A56,'Applications Received'!$A$6:$A$56,_xlfn.XLOOKUP(U$4,'Applications Received'!$B$4:$U$4,'Applications Received'!$B$6:$U$56))</f>
        <v>0.36916099773242628</v>
      </c>
      <c r="V56" s="79" cm="1">
        <f t="array" ref="V56">_xlfn.XLOOKUP('% Approved '!$A56,'Applications Denied'!$A$6:$A$56,_xlfn.XLOOKUP('% Approved '!V$4,'Applications Denied'!$B$4:$V$4,'Applications Denied'!$B$6:$V$56))/_xlfn.XLOOKUP($A56,'Applications Received'!$A$6:$A$56,_xlfn.XLOOKUP(V$4,'Applications Received'!$B$4:$V$4,'Applications Received'!$B$6:$V$56))</f>
        <v>0.40931049626701804</v>
      </c>
      <c r="W56" s="79">
        <f t="shared" si="0"/>
        <v>0.26406532650513365</v>
      </c>
      <c r="X56" s="81">
        <f t="shared" si="1"/>
        <v>-0.4415256700970987</v>
      </c>
      <c r="Y56" s="81">
        <f t="shared" si="2"/>
        <v>-0.39314807684079933</v>
      </c>
      <c r="Z56" s="100"/>
    </row>
    <row r="57" spans="1:26" ht="15.95">
      <c r="A57" s="121" t="s">
        <v>92</v>
      </c>
      <c r="B57" s="121"/>
      <c r="C57" s="121"/>
      <c r="D57" s="121"/>
      <c r="E57" s="121"/>
      <c r="F57" s="121"/>
      <c r="G57" s="121"/>
      <c r="H57" s="121"/>
      <c r="I57" s="121"/>
      <c r="J57" s="121"/>
      <c r="K57" s="121"/>
    </row>
    <row r="58" spans="1:26">
      <c r="A58" s="122" t="s">
        <v>122</v>
      </c>
      <c r="B58" s="122"/>
      <c r="C58" s="122"/>
      <c r="D58" s="122"/>
      <c r="E58" s="122"/>
      <c r="F58" s="122"/>
      <c r="G58" s="122"/>
      <c r="H58" s="122"/>
      <c r="I58" s="122"/>
      <c r="J58" s="122"/>
      <c r="K58" s="122"/>
    </row>
    <row r="59" spans="1:26">
      <c r="A59" s="45" t="s">
        <v>84</v>
      </c>
      <c r="B59" s="43">
        <f>AVERAGE('Apps Denied by Month'!B2:M2)</f>
        <v>123096.83333333333</v>
      </c>
      <c r="C59" s="43">
        <f>AVERAGE('Apps Denied by Month'!N2:Y2)</f>
        <v>122899.08333333333</v>
      </c>
      <c r="D59" s="43">
        <f>AVERAGE('Apps Denied by Month'!Z2:AK2)</f>
        <v>137501.08333333334</v>
      </c>
      <c r="E59" s="43">
        <f>AVERAGE('Apps Denied by Month'!AL2:AW2)</f>
        <v>149284.66666666666</v>
      </c>
      <c r="F59" s="43">
        <f>AVERAGE('Apps Denied by Month'!AX2:BI2)</f>
        <v>155017.5</v>
      </c>
      <c r="G59" s="43">
        <f>AVERAGE('Apps Denied by Month'!BJ2:BU2)</f>
        <v>154363.08333333334</v>
      </c>
      <c r="H59" s="43">
        <f>AVERAGE('Apps Denied by Month'!BV2:CG2)</f>
        <v>156487.66666666666</v>
      </c>
      <c r="I59" s="43">
        <f>AVERAGE('Apps Denied by Month'!CH2:CS2)</f>
        <v>159398.91666666666</v>
      </c>
      <c r="J59" s="43">
        <f>AVERAGE('Apps Denied by Month'!CT2:DE2)</f>
        <v>162541.58333333334</v>
      </c>
      <c r="K59" s="43">
        <f>AVERAGE('Apps Denied by Month'!DF2:DQ2)</f>
        <v>181979.58333333334</v>
      </c>
      <c r="L59" s="44">
        <f>AVERAGE('Apps Denied by Month'!DR2:EC2)</f>
        <v>190826.08333333334</v>
      </c>
      <c r="M59" s="44">
        <f>AVERAGE('Apps Denied by Month'!ED2:EO2)</f>
        <v>175458.66666666666</v>
      </c>
      <c r="N59" s="46">
        <f>AVERAGE('Apps Denied by Month'!EP2:FA2)</f>
        <v>192364.5</v>
      </c>
      <c r="O59" s="47">
        <f>AVERAGE('Apps Denied by Month'!FB2:FM2)</f>
        <v>180512.16666666666</v>
      </c>
      <c r="P59" s="62">
        <f>AVERAGE('Apps Denied by Month'!FN2:FY2)</f>
        <v>168482.75</v>
      </c>
      <c r="Q59" s="62">
        <f>AVERAGE('Apps Denied by Month'!FZ2:GK2)</f>
        <v>170526</v>
      </c>
      <c r="R59" s="62">
        <f>AVERAGE('Apps Denied by Month'!GL2:GW2)</f>
        <v>165451.33333333334</v>
      </c>
      <c r="S59" s="62">
        <f>AVERAGE('Apps Denied by Month'!GX2:HI2)</f>
        <v>154868.91666666666</v>
      </c>
      <c r="T59" s="62">
        <f>AVERAGE('Apps Denied by Month'!HJ2:HU2)</f>
        <v>150518.41666666666</v>
      </c>
      <c r="U59" s="62">
        <f>AVERAGE('Apps Denied by Month'!HV2:IG2)</f>
        <v>139844.41666666666</v>
      </c>
      <c r="V59" s="62"/>
      <c r="W59" s="80">
        <f>(U59-B59)/B59</f>
        <v>0.13605210532087877</v>
      </c>
      <c r="X59" s="82">
        <f>(U59-H59)/H59</f>
        <v>-0.1063550269137291</v>
      </c>
      <c r="Y59" s="82">
        <f>(U59-L59)/L59</f>
        <v>-0.26716298828820145</v>
      </c>
    </row>
    <row r="60" spans="1:26" ht="45.95">
      <c r="A60" s="1" t="s">
        <v>0</v>
      </c>
      <c r="B60" s="1" t="s">
        <v>123</v>
      </c>
      <c r="C60" s="1" t="s">
        <v>124</v>
      </c>
      <c r="D60" s="1" t="s">
        <v>125</v>
      </c>
      <c r="E60" s="1" t="s">
        <v>126</v>
      </c>
      <c r="F60" s="1" t="s">
        <v>127</v>
      </c>
      <c r="G60" s="1" t="s">
        <v>128</v>
      </c>
      <c r="H60" s="1" t="s">
        <v>129</v>
      </c>
      <c r="I60" s="1" t="s">
        <v>130</v>
      </c>
      <c r="J60" s="1" t="s">
        <v>131</v>
      </c>
      <c r="K60" s="1" t="s">
        <v>132</v>
      </c>
      <c r="L60" s="1" t="s">
        <v>133</v>
      </c>
      <c r="M60" s="1" t="s">
        <v>134</v>
      </c>
      <c r="N60" s="1" t="s">
        <v>135</v>
      </c>
      <c r="O60" s="1" t="s">
        <v>136</v>
      </c>
      <c r="P60" s="1" t="s">
        <v>137</v>
      </c>
      <c r="Q60" s="1" t="s">
        <v>138</v>
      </c>
      <c r="R60" s="1" t="s">
        <v>139</v>
      </c>
      <c r="S60" s="1" t="s">
        <v>140</v>
      </c>
      <c r="T60" s="1" t="s">
        <v>141</v>
      </c>
      <c r="U60" s="1" t="s">
        <v>142</v>
      </c>
      <c r="V60" s="1" t="s">
        <v>143</v>
      </c>
      <c r="W60" s="27" t="s">
        <v>115</v>
      </c>
      <c r="X60" s="4" t="s">
        <v>116</v>
      </c>
      <c r="Y60" s="4" t="s">
        <v>117</v>
      </c>
    </row>
    <row r="61" spans="1:26" s="31" customFormat="1" ht="14.1">
      <c r="A61" s="32" t="s">
        <v>3</v>
      </c>
      <c r="B61" s="79" cm="1">
        <f t="array" ref="B61">_xlfn.XLOOKUP($A61,'Applications Denied'!$A$62:$A$112,_xlfn.XLOOKUP(B$4,'Applications Denied'!$B$4:$U$4,'Applications Denied'!$B$62:$U$112))/_xlfn.XLOOKUP($A61,'Applications Received'!$A$62:$A$112,_xlfn.XLOOKUP(B$4,'Applications Received'!$B$4:$U$4,'Applications Received'!$B$62:$U$112))</f>
        <v>5.4634111617312069E-2</v>
      </c>
      <c r="C61" s="79" cm="1">
        <f t="array" ref="C61">_xlfn.XLOOKUP($A61,'Applications Denied'!$A$62:$A$112,_xlfn.XLOOKUP(C$4,'Applications Denied'!$B$4:$U$4,'Applications Denied'!$B$62:$U$112))/_xlfn.XLOOKUP($A61,'Applications Received'!$A$62:$A$112,_xlfn.XLOOKUP(C$4,'Applications Received'!$B$4:$U$4,'Applications Received'!$B$62:$U$112))</f>
        <v>5.2889828670570377E-2</v>
      </c>
      <c r="D61" s="79" cm="1">
        <f t="array" ref="D61">_xlfn.XLOOKUP($A61,'Applications Denied'!$A$62:$A$112,_xlfn.XLOOKUP(D$4,'Applications Denied'!$B$4:$U$4,'Applications Denied'!$B$62:$U$112))/_xlfn.XLOOKUP($A61,'Applications Received'!$A$62:$A$112,_xlfn.XLOOKUP(D$4,'Applications Received'!$B$4:$U$4,'Applications Received'!$B$62:$U$112))</f>
        <v>3.3672949566989303E-2</v>
      </c>
      <c r="E61" s="79" cm="1">
        <f t="array" ref="E61">_xlfn.XLOOKUP($A61,'Applications Denied'!$A$62:$A$112,_xlfn.XLOOKUP(E$4,'Applications Denied'!$B$4:$U$4,'Applications Denied'!$B$62:$U$112))/_xlfn.XLOOKUP($A61,'Applications Received'!$A$62:$A$112,_xlfn.XLOOKUP(E$4,'Applications Received'!$B$4:$U$4,'Applications Received'!$B$62:$U$112))</f>
        <v>2.8570228141674717E-2</v>
      </c>
      <c r="F61" s="79" cm="1">
        <f t="array" ref="F61">_xlfn.XLOOKUP($A61,'Applications Denied'!$A$62:$A$112,_xlfn.XLOOKUP(F$4,'Applications Denied'!$B$4:$U$4,'Applications Denied'!$B$62:$U$112))/_xlfn.XLOOKUP($A61,'Applications Received'!$A$62:$A$112,_xlfn.XLOOKUP(F$4,'Applications Received'!$B$4:$U$4,'Applications Received'!$B$62:$U$112))</f>
        <v>2.8835114368983481E-2</v>
      </c>
      <c r="G61" s="79" cm="1">
        <f t="array" ref="G61">_xlfn.XLOOKUP($A61,'Applications Denied'!$A$62:$A$112,_xlfn.XLOOKUP(G$4,'Applications Denied'!$B$4:$U$4,'Applications Denied'!$B$62:$U$112))/_xlfn.XLOOKUP($A61,'Applications Received'!$A$62:$A$112,_xlfn.XLOOKUP(G$4,'Applications Received'!$B$4:$U$4,'Applications Received'!$B$62:$U$112))</f>
        <v>1.9871058906650179E-2</v>
      </c>
      <c r="H61" s="79" cm="1">
        <f t="array" ref="H61">_xlfn.XLOOKUP($A61,'Applications Denied'!$A$62:$A$112,_xlfn.XLOOKUP(H$4,'Applications Denied'!$B$4:$U$4,'Applications Denied'!$B$62:$U$112))/_xlfn.XLOOKUP($A61,'Applications Received'!$A$62:$A$112,_xlfn.XLOOKUP(H$4,'Applications Received'!$B$4:$U$4,'Applications Received'!$B$62:$U$112))</f>
        <v>2.0116163762572602E-2</v>
      </c>
      <c r="I61" s="79" cm="1">
        <f t="array" ref="I61">_xlfn.XLOOKUP($A61,'Applications Denied'!$A$62:$A$112,_xlfn.XLOOKUP(I$4,'Applications Denied'!$B$4:$U$4,'Applications Denied'!$B$62:$U$112))/_xlfn.XLOOKUP($A61,'Applications Received'!$A$62:$A$112,_xlfn.XLOOKUP(I$4,'Applications Received'!$B$4:$U$4,'Applications Received'!$B$62:$U$112))</f>
        <v>2.7104277547802091E-2</v>
      </c>
      <c r="J61" s="79" cm="1">
        <f t="array" ref="J61">_xlfn.XLOOKUP($A61,'Applications Denied'!$A$62:$A$112,_xlfn.XLOOKUP(J$4,'Applications Denied'!$B$4:$U$4,'Applications Denied'!$B$62:$U$112))/_xlfn.XLOOKUP($A61,'Applications Received'!$A$62:$A$112,_xlfn.XLOOKUP(J$4,'Applications Received'!$B$4:$U$4,'Applications Received'!$B$62:$U$112))</f>
        <v>2.5795644891122276E-2</v>
      </c>
      <c r="K61" s="79" cm="1">
        <f t="array" ref="K61">_xlfn.XLOOKUP($A61,'Applications Denied'!$A$62:$A$112,_xlfn.XLOOKUP(K$4,'Applications Denied'!$B$4:$U$4,'Applications Denied'!$B$62:$U$112))/_xlfn.XLOOKUP($A61,'Applications Received'!$A$62:$A$112,_xlfn.XLOOKUP(K$4,'Applications Received'!$B$4:$U$4,'Applications Received'!$B$62:$U$112))</f>
        <v>2.7929155313351498E-2</v>
      </c>
      <c r="L61" s="79" cm="1">
        <f t="array" ref="L61">_xlfn.XLOOKUP($A61,'Applications Denied'!$A$62:$A$112,_xlfn.XLOOKUP(L$4,'Applications Denied'!$B$4:$U$4,'Applications Denied'!$B$62:$U$112))/_xlfn.XLOOKUP($A61,'Applications Received'!$A$62:$A$112,_xlfn.XLOOKUP(L$4,'Applications Received'!$B$4:$U$4,'Applications Received'!$B$62:$U$112))</f>
        <v>2.8825637102942954E-2</v>
      </c>
      <c r="M61" s="79" cm="1">
        <f t="array" ref="M61">_xlfn.XLOOKUP($A61,'Applications Denied'!$A$62:$A$112,_xlfn.XLOOKUP(M$4,'Applications Denied'!$B$4:$U$4,'Applications Denied'!$B$62:$U$112))/_xlfn.XLOOKUP($A61,'Applications Received'!$A$62:$A$112,_xlfn.XLOOKUP(M$4,'Applications Received'!$B$4:$U$4,'Applications Received'!$B$62:$U$112))</f>
        <v>2.3475295423903562E-2</v>
      </c>
      <c r="N61" s="79" cm="1">
        <f t="array" ref="N61">_xlfn.XLOOKUP($A61,'Applications Denied'!$A$62:$A$112,_xlfn.XLOOKUP(N$4,'Applications Denied'!$B$4:$U$4,'Applications Denied'!$B$62:$U$112))/_xlfn.XLOOKUP($A61,'Applications Received'!$A$62:$A$112,_xlfn.XLOOKUP(N$4,'Applications Received'!$B$4:$U$4,'Applications Received'!$B$62:$U$112))</f>
        <v>0.36254000237051082</v>
      </c>
      <c r="O61" s="79" cm="1">
        <f t="array" ref="O61">_xlfn.XLOOKUP($A61,'Applications Denied'!$A$62:$A$112,_xlfn.XLOOKUP(O$4,'Applications Denied'!$B$4:$U$4,'Applications Denied'!$B$62:$U$112))/_xlfn.XLOOKUP($A61,'Applications Received'!$A$62:$A$112,_xlfn.XLOOKUP(O$4,'Applications Received'!$B$4:$U$4,'Applications Received'!$B$62:$U$112))</f>
        <v>0.44812772133526846</v>
      </c>
      <c r="P61" s="79" cm="1">
        <f t="array" ref="P61">_xlfn.XLOOKUP($A61,'Applications Denied'!$A$62:$A$112,_xlfn.XLOOKUP(P$4,'Applications Denied'!$B$4:$U$4,'Applications Denied'!$B$62:$U$112))/_xlfn.XLOOKUP($A61,'Applications Received'!$A$62:$A$112,_xlfn.XLOOKUP(P$4,'Applications Received'!$B$4:$U$4,'Applications Received'!$B$62:$U$112))</f>
        <v>0.51310307754334095</v>
      </c>
      <c r="Q61" s="79" cm="1">
        <f t="array" ref="Q61">_xlfn.XLOOKUP($A61,'Applications Denied'!$A$62:$A$112,_xlfn.XLOOKUP(Q$4,'Applications Denied'!$B$4:$U$4,'Applications Denied'!$B$62:$U$112))/_xlfn.XLOOKUP($A61,'Applications Received'!$A$62:$A$112,_xlfn.XLOOKUP(Q$4,'Applications Received'!$B$4:$U$4,'Applications Received'!$B$62:$U$112))</f>
        <v>0.56358178699516615</v>
      </c>
      <c r="R61" s="79" cm="1">
        <f t="array" ref="R61">_xlfn.XLOOKUP($A61,'Applications Denied'!$A$62:$A$112,_xlfn.XLOOKUP(R$4,'Applications Denied'!$B$4:$U$4,'Applications Denied'!$B$62:$U$112))/_xlfn.XLOOKUP($A61,'Applications Received'!$A$62:$A$112,_xlfn.XLOOKUP(R$4,'Applications Received'!$B$4:$U$4,'Applications Received'!$B$62:$U$112))</f>
        <v>0.60509334939344406</v>
      </c>
      <c r="S61" s="79" cm="1">
        <f t="array" ref="S61">_xlfn.XLOOKUP($A61,'Applications Denied'!$A$62:$A$112,_xlfn.XLOOKUP(S$4,'Applications Denied'!$B$4:$U$4,'Applications Denied'!$B$62:$U$112))/_xlfn.XLOOKUP($A61,'Applications Received'!$A$62:$A$112,_xlfn.XLOOKUP(S$4,'Applications Received'!$B$4:$U$4,'Applications Received'!$B$62:$U$112))</f>
        <v>0.60760260487657125</v>
      </c>
      <c r="T61" s="79" cm="1">
        <f t="array" ref="T61">_xlfn.XLOOKUP($A61,'Applications Denied'!$A$62:$A$112,_xlfn.XLOOKUP(T$4,'Applications Denied'!$B$4:$U$4,'Applications Denied'!$B$62:$U$112))/_xlfn.XLOOKUP($A61,'Applications Received'!$A$62:$A$112,_xlfn.XLOOKUP(T$4,'Applications Received'!$B$4:$U$4,'Applications Received'!$B$62:$U$112))</f>
        <v>0.61636800089320609</v>
      </c>
      <c r="U61" s="79" cm="1">
        <f t="array" ref="U61">_xlfn.XLOOKUP($A61,'Applications Denied'!$A$62:$A$112,_xlfn.XLOOKUP(U$4,'Applications Denied'!$B$4:$U$4,'Applications Denied'!$B$62:$U$112))/_xlfn.XLOOKUP($A61,'Applications Received'!$A$62:$A$112,_xlfn.XLOOKUP(U$4,'Applications Received'!$B$4:$U$4,'Applications Received'!$B$62:$U$112))</f>
        <v>0.59901614530776992</v>
      </c>
      <c r="V61" s="79" t="e" cm="1">
        <f t="array" ref="V61">_xlfn.XLOOKUP($A61,'Applications Denied'!$A$62:$A$112,_xlfn.XLOOKUP(V$4,'Applications Denied'!$B$4:V$4,'Applications Denied'!$B$62:V$112))/_xlfn.XLOOKUP($A61,'Applications Received'!$A$62:$A$112,_xlfn.XLOOKUP(V$4,'Applications Received'!$B$4:W$4,'Applications Received'!$B$62:V$112))</f>
        <v>#VALUE!</v>
      </c>
      <c r="W61" s="79">
        <f>(U61-B61)/B61</f>
        <v>9.9641417710534892</v>
      </c>
      <c r="X61" s="81">
        <f>(U61-H61)/H61</f>
        <v>28.777851899489772</v>
      </c>
      <c r="Y61" s="81">
        <f>(U61-L61)/L61</f>
        <v>19.780673230865499</v>
      </c>
    </row>
    <row r="62" spans="1:26" s="30" customFormat="1">
      <c r="A62" s="32" t="s">
        <v>5</v>
      </c>
      <c r="B62" s="79" cm="1">
        <f t="array" ref="B62">_xlfn.XLOOKUP($A62,'Applications Denied'!$A$62:$A$112,_xlfn.XLOOKUP(B$4,'Applications Denied'!$B$4:$U$4,'Applications Denied'!$B$62:$U$112))/_xlfn.XLOOKUP($A62,'Applications Received'!$A$62:$A$112,_xlfn.XLOOKUP(B$4,'Applications Received'!$B$4:$U$4,'Applications Received'!$B$62:$U$112))</f>
        <v>0.35854194115063681</v>
      </c>
      <c r="C62" s="79" cm="1">
        <f t="array" ref="C62">_xlfn.XLOOKUP($A62,'Applications Denied'!$A$62:$A$112,_xlfn.XLOOKUP(C$4,'Applications Denied'!$B$4:$U$4,'Applications Denied'!$B$62:$U$112))/_xlfn.XLOOKUP($A62,'Applications Received'!$A$62:$A$112,_xlfn.XLOOKUP(C$4,'Applications Received'!$B$4:$U$4,'Applications Received'!$B$62:$U$112))</f>
        <v>0.39266962843295633</v>
      </c>
      <c r="D62" s="79" cm="1">
        <f t="array" ref="D62">_xlfn.XLOOKUP($A62,'Applications Denied'!$A$62:$A$112,_xlfn.XLOOKUP(D$4,'Applications Denied'!$B$4:$U$4,'Applications Denied'!$B$62:$U$112))/_xlfn.XLOOKUP($A62,'Applications Received'!$A$62:$A$112,_xlfn.XLOOKUP(D$4,'Applications Received'!$B$4:$U$4,'Applications Received'!$B$62:$U$112))</f>
        <v>0.50099189948751854</v>
      </c>
      <c r="E62" s="79" cm="1">
        <f t="array" ref="E62">_xlfn.XLOOKUP($A62,'Applications Denied'!$A$62:$A$112,_xlfn.XLOOKUP(E$4,'Applications Denied'!$B$4:$U$4,'Applications Denied'!$B$62:$U$112))/_xlfn.XLOOKUP($A62,'Applications Received'!$A$62:$A$112,_xlfn.XLOOKUP(E$4,'Applications Received'!$B$4:$U$4,'Applications Received'!$B$62:$U$112))</f>
        <v>0.52467356282855682</v>
      </c>
      <c r="F62" s="79" cm="1">
        <f t="array" ref="F62">_xlfn.XLOOKUP($A62,'Applications Denied'!$A$62:$A$112,_xlfn.XLOOKUP(F$4,'Applications Denied'!$B$4:$U$4,'Applications Denied'!$B$62:$U$112))/_xlfn.XLOOKUP($A62,'Applications Received'!$A$62:$A$112,_xlfn.XLOOKUP(F$4,'Applications Received'!$B$4:$U$4,'Applications Received'!$B$62:$U$112))</f>
        <v>0.51898515705902659</v>
      </c>
      <c r="G62" s="79" cm="1">
        <f t="array" ref="G62">_xlfn.XLOOKUP($A62,'Applications Denied'!$A$62:$A$112,_xlfn.XLOOKUP(G$4,'Applications Denied'!$B$4:$U$4,'Applications Denied'!$B$62:$U$112))/_xlfn.XLOOKUP($A62,'Applications Received'!$A$62:$A$112,_xlfn.XLOOKUP(G$4,'Applications Received'!$B$4:$U$4,'Applications Received'!$B$62:$U$112))</f>
        <v>0.53132550914739396</v>
      </c>
      <c r="H62" s="79" cm="1">
        <f t="array" ref="H62">_xlfn.XLOOKUP($A62,'Applications Denied'!$A$62:$A$112,_xlfn.XLOOKUP(H$4,'Applications Denied'!$B$4:$U$4,'Applications Denied'!$B$62:$U$112))/_xlfn.XLOOKUP($A62,'Applications Received'!$A$62:$A$112,_xlfn.XLOOKUP(H$4,'Applications Received'!$B$4:$U$4,'Applications Received'!$B$62:$U$112))</f>
        <v>0.57197281713344317</v>
      </c>
      <c r="I62" s="79" cm="1">
        <f t="array" ref="I62">_xlfn.XLOOKUP($A62,'Applications Denied'!$A$62:$A$112,_xlfn.XLOOKUP(I$4,'Applications Denied'!$B$4:$U$4,'Applications Denied'!$B$62:$U$112))/_xlfn.XLOOKUP($A62,'Applications Received'!$A$62:$A$112,_xlfn.XLOOKUP(I$4,'Applications Received'!$B$4:$U$4,'Applications Received'!$B$62:$U$112))</f>
        <v>0.58045483801759279</v>
      </c>
      <c r="J62" s="79" cm="1">
        <f t="array" ref="J62">_xlfn.XLOOKUP($A62,'Applications Denied'!$A$62:$A$112,_xlfn.XLOOKUP(J$4,'Applications Denied'!$B$4:$U$4,'Applications Denied'!$B$62:$U$112))/_xlfn.XLOOKUP($A62,'Applications Received'!$A$62:$A$112,_xlfn.XLOOKUP(J$4,'Applications Received'!$B$4:$U$4,'Applications Received'!$B$62:$U$112))</f>
        <v>0.59694323144104799</v>
      </c>
      <c r="K62" s="79" cm="1">
        <f t="array" ref="K62">_xlfn.XLOOKUP($A62,'Applications Denied'!$A$62:$A$112,_xlfn.XLOOKUP(K$4,'Applications Denied'!$B$4:$U$4,'Applications Denied'!$B$62:$U$112))/_xlfn.XLOOKUP($A62,'Applications Received'!$A$62:$A$112,_xlfn.XLOOKUP(K$4,'Applications Received'!$B$4:$U$4,'Applications Received'!$B$62:$U$112))</f>
        <v>0.6003569179088809</v>
      </c>
      <c r="L62" s="79" cm="1">
        <f t="array" ref="L62">_xlfn.XLOOKUP($A62,'Applications Denied'!$A$62:$A$112,_xlfn.XLOOKUP(L$4,'Applications Denied'!$B$4:$U$4,'Applications Denied'!$B$62:$U$112))/_xlfn.XLOOKUP($A62,'Applications Received'!$A$62:$A$112,_xlfn.XLOOKUP(L$4,'Applications Received'!$B$4:$U$4,'Applications Received'!$B$62:$U$112))</f>
        <v>0.57935604099803295</v>
      </c>
      <c r="M62" s="79" cm="1">
        <f t="array" ref="M62">_xlfn.XLOOKUP($A62,'Applications Denied'!$A$62:$A$112,_xlfn.XLOOKUP(M$4,'Applications Denied'!$B$4:$U$4,'Applications Denied'!$B$62:$U$112))/_xlfn.XLOOKUP($A62,'Applications Received'!$A$62:$A$112,_xlfn.XLOOKUP(M$4,'Applications Received'!$B$4:$U$4,'Applications Received'!$B$62:$U$112))</f>
        <v>0.5797382005899705</v>
      </c>
      <c r="N62" s="79" cm="1">
        <f t="array" ref="N62">_xlfn.XLOOKUP($A62,'Applications Denied'!$A$62:$A$112,_xlfn.XLOOKUP(N$4,'Applications Denied'!$B$4:$U$4,'Applications Denied'!$B$62:$U$112))/_xlfn.XLOOKUP($A62,'Applications Received'!$A$62:$A$112,_xlfn.XLOOKUP(N$4,'Applications Received'!$B$4:$U$4,'Applications Received'!$B$62:$U$112))</f>
        <v>0.62257422458119094</v>
      </c>
      <c r="O62" s="79" cm="1">
        <f t="array" ref="O62">_xlfn.XLOOKUP($A62,'Applications Denied'!$A$62:$A$112,_xlfn.XLOOKUP(O$4,'Applications Denied'!$B$4:$U$4,'Applications Denied'!$B$62:$U$112))/_xlfn.XLOOKUP($A62,'Applications Received'!$A$62:$A$112,_xlfn.XLOOKUP(O$4,'Applications Received'!$B$4:$U$4,'Applications Received'!$B$62:$U$112))</f>
        <v>0.62645568494977333</v>
      </c>
      <c r="P62" s="79" cm="1">
        <f t="array" ref="P62">_xlfn.XLOOKUP($A62,'Applications Denied'!$A$62:$A$112,_xlfn.XLOOKUP(P$4,'Applications Denied'!$B$4:$U$4,'Applications Denied'!$B$62:$U$112))/_xlfn.XLOOKUP($A62,'Applications Received'!$A$62:$A$112,_xlfn.XLOOKUP(P$4,'Applications Received'!$B$4:$U$4,'Applications Received'!$B$62:$U$112))</f>
        <v>0.57301555241365376</v>
      </c>
      <c r="Q62" s="79" cm="1">
        <f t="array" ref="Q62">_xlfn.XLOOKUP($A62,'Applications Denied'!$A$62:$A$112,_xlfn.XLOOKUP(Q$4,'Applications Denied'!$B$4:$U$4,'Applications Denied'!$B$62:$U$112))/_xlfn.XLOOKUP($A62,'Applications Received'!$A$62:$A$112,_xlfn.XLOOKUP(Q$4,'Applications Received'!$B$4:$U$4,'Applications Received'!$B$62:$U$112))</f>
        <v>0.57910870077811827</v>
      </c>
      <c r="R62" s="79" cm="1">
        <f t="array" ref="R62">_xlfn.XLOOKUP($A62,'Applications Denied'!$A$62:$A$112,_xlfn.XLOOKUP(R$4,'Applications Denied'!$B$4:$U$4,'Applications Denied'!$B$62:$U$112))/_xlfn.XLOOKUP($A62,'Applications Received'!$A$62:$A$112,_xlfn.XLOOKUP(R$4,'Applications Received'!$B$4:$U$4,'Applications Received'!$B$62:$U$112))</f>
        <v>0.55719692345256988</v>
      </c>
      <c r="S62" s="79" cm="1">
        <f t="array" ref="S62">_xlfn.XLOOKUP($A62,'Applications Denied'!$A$62:$A$112,_xlfn.XLOOKUP(S$4,'Applications Denied'!$B$4:$U$4,'Applications Denied'!$B$62:$U$112))/_xlfn.XLOOKUP($A62,'Applications Received'!$A$62:$A$112,_xlfn.XLOOKUP(S$4,'Applications Received'!$B$4:$U$4,'Applications Received'!$B$62:$U$112))</f>
        <v>0.5807355516637478</v>
      </c>
      <c r="T62" s="79" cm="1">
        <f t="array" ref="T62">_xlfn.XLOOKUP($A62,'Applications Denied'!$A$62:$A$112,_xlfn.XLOOKUP(T$4,'Applications Denied'!$B$4:$U$4,'Applications Denied'!$B$62:$U$112))/_xlfn.XLOOKUP($A62,'Applications Received'!$A$62:$A$112,_xlfn.XLOOKUP(T$4,'Applications Received'!$B$4:$U$4,'Applications Received'!$B$62:$U$112))</f>
        <v>0.61413043478260865</v>
      </c>
      <c r="U62" s="79" cm="1">
        <f t="array" ref="U62">_xlfn.XLOOKUP($A62,'Applications Denied'!$A$62:$A$112,_xlfn.XLOOKUP(U$4,'Applications Denied'!$B$4:$U$4,'Applications Denied'!$B$62:$U$112))/_xlfn.XLOOKUP($A62,'Applications Received'!$A$62:$A$112,_xlfn.XLOOKUP(U$4,'Applications Received'!$B$4:$U$4,'Applications Received'!$B$62:$U$112))</f>
        <v>0.64110127826941987</v>
      </c>
      <c r="V62" s="79" t="e" cm="1">
        <f t="array" ref="V62">_xlfn.XLOOKUP($A62,'Applications Denied'!$A$62:$A$112,_xlfn.XLOOKUP(V$4,'Applications Denied'!$B$4:V$4,'Applications Denied'!$B$62:V$112))/_xlfn.XLOOKUP($A62,'Applications Received'!$A$62:$A$112,_xlfn.XLOOKUP(V$4,'Applications Received'!$B$4:W$4,'Applications Received'!$B$62:V$112))</f>
        <v>#VALUE!</v>
      </c>
      <c r="W62" s="79">
        <f t="shared" ref="W62:W111" si="6">(U62-B62)/B62</f>
        <v>0.78807889590821778</v>
      </c>
      <c r="X62" s="81">
        <f t="shared" ref="X62:X111" si="7">(U62-H62)/H62</f>
        <v>0.12085969658912794</v>
      </c>
      <c r="Y62" s="81">
        <f t="shared" ref="Y62:Y111" si="8">(U62-L62)/L62</f>
        <v>0.10657563381063728</v>
      </c>
    </row>
    <row r="63" spans="1:26" s="30" customFormat="1">
      <c r="A63" s="32" t="s">
        <v>6</v>
      </c>
      <c r="B63" s="79" cm="1">
        <f t="array" ref="B63">_xlfn.XLOOKUP($A63,'Applications Denied'!$A$62:$A$112,_xlfn.XLOOKUP(B$4,'Applications Denied'!$B$4:$U$4,'Applications Denied'!$B$62:$U$112))/_xlfn.XLOOKUP($A63,'Applications Received'!$A$62:$A$112,_xlfn.XLOOKUP(B$4,'Applications Received'!$B$4:$U$4,'Applications Received'!$B$62:$U$112))</f>
        <v>0.5634565330557002</v>
      </c>
      <c r="C63" s="79" cm="1">
        <f t="array" ref="C63">_xlfn.XLOOKUP($A63,'Applications Denied'!$A$62:$A$112,_xlfn.XLOOKUP(C$4,'Applications Denied'!$B$4:$U$4,'Applications Denied'!$B$62:$U$112))/_xlfn.XLOOKUP($A63,'Applications Received'!$A$62:$A$112,_xlfn.XLOOKUP(C$4,'Applications Received'!$B$4:$U$4,'Applications Received'!$B$62:$U$112))</f>
        <v>0.59083328028518678</v>
      </c>
      <c r="D63" s="79" cm="1">
        <f t="array" ref="D63">_xlfn.XLOOKUP($A63,'Applications Denied'!$A$62:$A$112,_xlfn.XLOOKUP(D$4,'Applications Denied'!$B$4:$U$4,'Applications Denied'!$B$62:$U$112))/_xlfn.XLOOKUP($A63,'Applications Received'!$A$62:$A$112,_xlfn.XLOOKUP(D$4,'Applications Received'!$B$4:$U$4,'Applications Received'!$B$62:$U$112))</f>
        <v>0.64979845654015511</v>
      </c>
      <c r="E63" s="79" cm="1">
        <f t="array" ref="E63">_xlfn.XLOOKUP($A63,'Applications Denied'!$A$62:$A$112,_xlfn.XLOOKUP(E$4,'Applications Denied'!$B$4:$U$4,'Applications Denied'!$B$62:$U$112))/_xlfn.XLOOKUP($A63,'Applications Received'!$A$62:$A$112,_xlfn.XLOOKUP(E$4,'Applications Received'!$B$4:$U$4,'Applications Received'!$B$62:$U$112))</f>
        <v>0.51637130801687758</v>
      </c>
      <c r="F63" s="79" cm="1">
        <f t="array" ref="F63">_xlfn.XLOOKUP($A63,'Applications Denied'!$A$62:$A$112,_xlfn.XLOOKUP(F$4,'Applications Denied'!$B$4:$U$4,'Applications Denied'!$B$62:$U$112))/_xlfn.XLOOKUP($A63,'Applications Received'!$A$62:$A$112,_xlfn.XLOOKUP(F$4,'Applications Received'!$B$4:$U$4,'Applications Received'!$B$62:$U$112))</f>
        <v>0.66504737395059221</v>
      </c>
      <c r="G63" s="79" cm="1">
        <f t="array" ref="G63">_xlfn.XLOOKUP($A63,'Applications Denied'!$A$62:$A$112,_xlfn.XLOOKUP(G$4,'Applications Denied'!$B$4:$U$4,'Applications Denied'!$B$62:$U$112))/_xlfn.XLOOKUP($A63,'Applications Received'!$A$62:$A$112,_xlfn.XLOOKUP(G$4,'Applications Received'!$B$4:$U$4,'Applications Received'!$B$62:$U$112))</f>
        <v>0.76586762282046095</v>
      </c>
      <c r="H63" s="79" cm="1">
        <f t="array" ref="H63">_xlfn.XLOOKUP($A63,'Applications Denied'!$A$62:$A$112,_xlfn.XLOOKUP(H$4,'Applications Denied'!$B$4:$U$4,'Applications Denied'!$B$62:$U$112))/_xlfn.XLOOKUP($A63,'Applications Received'!$A$62:$A$112,_xlfn.XLOOKUP(H$4,'Applications Received'!$B$4:$U$4,'Applications Received'!$B$62:$U$112))</f>
        <v>0.81521945184431344</v>
      </c>
      <c r="I63" s="79" cm="1">
        <f t="array" ref="I63">_xlfn.XLOOKUP($A63,'Applications Denied'!$A$62:$A$112,_xlfn.XLOOKUP(I$4,'Applications Denied'!$B$4:$U$4,'Applications Denied'!$B$62:$U$112))/_xlfn.XLOOKUP($A63,'Applications Received'!$A$62:$A$112,_xlfn.XLOOKUP(I$4,'Applications Received'!$B$4:$U$4,'Applications Received'!$B$62:$U$112))</f>
        <v>0.84011988622262956</v>
      </c>
      <c r="J63" s="79" cm="1">
        <f t="array" ref="J63">_xlfn.XLOOKUP($A63,'Applications Denied'!$A$62:$A$112,_xlfn.XLOOKUP(J$4,'Applications Denied'!$B$4:$U$4,'Applications Denied'!$B$62:$U$112))/_xlfn.XLOOKUP($A63,'Applications Received'!$A$62:$A$112,_xlfn.XLOOKUP(J$4,'Applications Received'!$B$4:$U$4,'Applications Received'!$B$62:$U$112))</f>
        <v>0.72801962778235119</v>
      </c>
      <c r="K63" s="79" cm="1">
        <f t="array" ref="K63">_xlfn.XLOOKUP($A63,'Applications Denied'!$A$62:$A$112,_xlfn.XLOOKUP(K$4,'Applications Denied'!$B$4:$U$4,'Applications Denied'!$B$62:$U$112))/_xlfn.XLOOKUP($A63,'Applications Received'!$A$62:$A$112,_xlfn.XLOOKUP(K$4,'Applications Received'!$B$4:$U$4,'Applications Received'!$B$62:$U$112))</f>
        <v>0.73812902521558776</v>
      </c>
      <c r="L63" s="79" cm="1">
        <f t="array" ref="L63">_xlfn.XLOOKUP($A63,'Applications Denied'!$A$62:$A$112,_xlfn.XLOOKUP(L$4,'Applications Denied'!$B$4:$U$4,'Applications Denied'!$B$62:$U$112))/_xlfn.XLOOKUP($A63,'Applications Received'!$A$62:$A$112,_xlfn.XLOOKUP(L$4,'Applications Received'!$B$4:$U$4,'Applications Received'!$B$62:$U$112))</f>
        <v>0.83949817138095462</v>
      </c>
      <c r="M63" s="79" cm="1">
        <f t="array" ref="M63">_xlfn.XLOOKUP($A63,'Applications Denied'!$A$62:$A$112,_xlfn.XLOOKUP(M$4,'Applications Denied'!$B$4:$U$4,'Applications Denied'!$B$62:$U$112))/_xlfn.XLOOKUP($A63,'Applications Received'!$A$62:$A$112,_xlfn.XLOOKUP(M$4,'Applications Received'!$B$4:$U$4,'Applications Received'!$B$62:$U$112))</f>
        <v>0.86629788122325435</v>
      </c>
      <c r="N63" s="79" cm="1">
        <f t="array" ref="N63">_xlfn.XLOOKUP($A63,'Applications Denied'!$A$62:$A$112,_xlfn.XLOOKUP(N$4,'Applications Denied'!$B$4:$U$4,'Applications Denied'!$B$62:$U$112))/_xlfn.XLOOKUP($A63,'Applications Received'!$A$62:$A$112,_xlfn.XLOOKUP(N$4,'Applications Received'!$B$4:$U$4,'Applications Received'!$B$62:$U$112))</f>
        <v>0.84552670870167679</v>
      </c>
      <c r="O63" s="79" cm="1">
        <f t="array" ref="O63">_xlfn.XLOOKUP($A63,'Applications Denied'!$A$62:$A$112,_xlfn.XLOOKUP(O$4,'Applications Denied'!$B$4:$U$4,'Applications Denied'!$B$62:$U$112))/_xlfn.XLOOKUP($A63,'Applications Received'!$A$62:$A$112,_xlfn.XLOOKUP(O$4,'Applications Received'!$B$4:$U$4,'Applications Received'!$B$62:$U$112))</f>
        <v>0.85626095129791013</v>
      </c>
      <c r="P63" s="79" cm="1">
        <f t="array" ref="P63">_xlfn.XLOOKUP($A63,'Applications Denied'!$A$62:$A$112,_xlfn.XLOOKUP(P$4,'Applications Denied'!$B$4:$U$4,'Applications Denied'!$B$62:$U$112))/_xlfn.XLOOKUP($A63,'Applications Received'!$A$62:$A$112,_xlfn.XLOOKUP(P$4,'Applications Received'!$B$4:$U$4,'Applications Received'!$B$62:$U$112))</f>
        <v>0.86389214040926854</v>
      </c>
      <c r="Q63" s="79" cm="1">
        <f t="array" ref="Q63">_xlfn.XLOOKUP($A63,'Applications Denied'!$A$62:$A$112,_xlfn.XLOOKUP(Q$4,'Applications Denied'!$B$4:$U$4,'Applications Denied'!$B$62:$U$112))/_xlfn.XLOOKUP($A63,'Applications Received'!$A$62:$A$112,_xlfn.XLOOKUP(Q$4,'Applications Received'!$B$4:$U$4,'Applications Received'!$B$62:$U$112))</f>
        <v>0.85799787473434175</v>
      </c>
      <c r="R63" s="79" cm="1">
        <f t="array" ref="R63">_xlfn.XLOOKUP($A63,'Applications Denied'!$A$62:$A$112,_xlfn.XLOOKUP(R$4,'Applications Denied'!$B$4:$U$4,'Applications Denied'!$B$62:$U$112))/_xlfn.XLOOKUP($A63,'Applications Received'!$A$62:$A$112,_xlfn.XLOOKUP(R$4,'Applications Received'!$B$4:$U$4,'Applications Received'!$B$62:$U$112))</f>
        <v>0.84940665503915724</v>
      </c>
      <c r="S63" s="79" cm="1">
        <f t="array" ref="S63">_xlfn.XLOOKUP($A63,'Applications Denied'!$A$62:$A$112,_xlfn.XLOOKUP(S$4,'Applications Denied'!$B$4:$U$4,'Applications Denied'!$B$62:$U$112))/_xlfn.XLOOKUP($A63,'Applications Received'!$A$62:$A$112,_xlfn.XLOOKUP(S$4,'Applications Received'!$B$4:$U$4,'Applications Received'!$B$62:$U$112))</f>
        <v>0.85181004132863924</v>
      </c>
      <c r="T63" s="79" cm="1">
        <f t="array" ref="T63">_xlfn.XLOOKUP($A63,'Applications Denied'!$A$62:$A$112,_xlfn.XLOOKUP(T$4,'Applications Denied'!$B$4:$U$4,'Applications Denied'!$B$62:$U$112))/_xlfn.XLOOKUP($A63,'Applications Received'!$A$62:$A$112,_xlfn.XLOOKUP(T$4,'Applications Received'!$B$4:$U$4,'Applications Received'!$B$62:$U$112))</f>
        <v>0.8616267784500381</v>
      </c>
      <c r="U63" s="79" cm="1">
        <f t="array" ref="U63">_xlfn.XLOOKUP($A63,'Applications Denied'!$A$62:$A$112,_xlfn.XLOOKUP(U$4,'Applications Denied'!$B$4:$U$4,'Applications Denied'!$B$62:$U$112))/_xlfn.XLOOKUP($A63,'Applications Received'!$A$62:$A$112,_xlfn.XLOOKUP(U$4,'Applications Received'!$B$4:$U$4,'Applications Received'!$B$62:$U$112))</f>
        <v>0.84362604925744866</v>
      </c>
      <c r="V63" s="79" t="e" cm="1">
        <f t="array" ref="V63">_xlfn.XLOOKUP($A63,'Applications Denied'!$A$62:$A$112,_xlfn.XLOOKUP(V$4,'Applications Denied'!$B$4:V$4,'Applications Denied'!$B$62:V$112))/_xlfn.XLOOKUP($A63,'Applications Received'!$A$62:$A$112,_xlfn.XLOOKUP(V$4,'Applications Received'!$B$4:W$4,'Applications Received'!$B$62:V$112))</f>
        <v>#VALUE!</v>
      </c>
      <c r="W63" s="79">
        <f t="shared" si="6"/>
        <v>0.49723359259382738</v>
      </c>
      <c r="X63" s="81">
        <f t="shared" si="7"/>
        <v>3.4845338085186146E-2</v>
      </c>
      <c r="Y63" s="81">
        <f t="shared" si="8"/>
        <v>4.917077865343988E-3</v>
      </c>
    </row>
    <row r="64" spans="1:26" s="30" customFormat="1">
      <c r="A64" s="32" t="s">
        <v>8</v>
      </c>
      <c r="B64" s="79" cm="1">
        <f t="array" ref="B64">_xlfn.XLOOKUP($A64,'Applications Denied'!$A$62:$A$112,_xlfn.XLOOKUP(B$4,'Applications Denied'!$B$4:$U$4,'Applications Denied'!$B$62:$U$112))/_xlfn.XLOOKUP($A64,'Applications Received'!$A$62:$A$112,_xlfn.XLOOKUP(B$4,'Applications Received'!$B$4:$U$4,'Applications Received'!$B$62:$U$112))</f>
        <v>0.49159370467851965</v>
      </c>
      <c r="C64" s="79" cm="1">
        <f t="array" ref="C64">_xlfn.XLOOKUP($A64,'Applications Denied'!$A$62:$A$112,_xlfn.XLOOKUP(C$4,'Applications Denied'!$B$4:$U$4,'Applications Denied'!$B$62:$U$112))/_xlfn.XLOOKUP($A64,'Applications Received'!$A$62:$A$112,_xlfn.XLOOKUP(C$4,'Applications Received'!$B$4:$U$4,'Applications Received'!$B$62:$U$112))</f>
        <v>0.64132991516240712</v>
      </c>
      <c r="D64" s="79" cm="1">
        <f t="array" ref="D64">_xlfn.XLOOKUP($A64,'Applications Denied'!$A$62:$A$112,_xlfn.XLOOKUP(D$4,'Applications Denied'!$B$4:$U$4,'Applications Denied'!$B$62:$U$112))/_xlfn.XLOOKUP($A64,'Applications Received'!$A$62:$A$112,_xlfn.XLOOKUP(D$4,'Applications Received'!$B$4:$U$4,'Applications Received'!$B$62:$U$112))</f>
        <v>0.64171530735657567</v>
      </c>
      <c r="E64" s="79" cm="1">
        <f t="array" ref="E64">_xlfn.XLOOKUP($A64,'Applications Denied'!$A$62:$A$112,_xlfn.XLOOKUP(E$4,'Applications Denied'!$B$4:$U$4,'Applications Denied'!$B$62:$U$112))/_xlfn.XLOOKUP($A64,'Applications Received'!$A$62:$A$112,_xlfn.XLOOKUP(E$4,'Applications Received'!$B$4:$U$4,'Applications Received'!$B$62:$U$112))</f>
        <v>0.66612266385891028</v>
      </c>
      <c r="F64" s="79" cm="1">
        <f t="array" ref="F64">_xlfn.XLOOKUP($A64,'Applications Denied'!$A$62:$A$112,_xlfn.XLOOKUP(F$4,'Applications Denied'!$B$4:$U$4,'Applications Denied'!$B$62:$U$112))/_xlfn.XLOOKUP($A64,'Applications Received'!$A$62:$A$112,_xlfn.XLOOKUP(F$4,'Applications Received'!$B$4:$U$4,'Applications Received'!$B$62:$U$112))</f>
        <v>0.7228406909788867</v>
      </c>
      <c r="G64" s="79" cm="1">
        <f t="array" ref="G64">_xlfn.XLOOKUP($A64,'Applications Denied'!$A$62:$A$112,_xlfn.XLOOKUP(G$4,'Applications Denied'!$B$4:$U$4,'Applications Denied'!$B$62:$U$112))/_xlfn.XLOOKUP($A64,'Applications Received'!$A$62:$A$112,_xlfn.XLOOKUP(G$4,'Applications Received'!$B$4:$U$4,'Applications Received'!$B$62:$U$112))</f>
        <v>0.70890299719474381</v>
      </c>
      <c r="H64" s="79" cm="1">
        <f t="array" ref="H64">_xlfn.XLOOKUP($A64,'Applications Denied'!$A$62:$A$112,_xlfn.XLOOKUP(H$4,'Applications Denied'!$B$4:$U$4,'Applications Denied'!$B$62:$U$112))/_xlfn.XLOOKUP($A64,'Applications Received'!$A$62:$A$112,_xlfn.XLOOKUP(H$4,'Applications Received'!$B$4:$U$4,'Applications Received'!$B$62:$U$112))</f>
        <v>0.67175066312997345</v>
      </c>
      <c r="I64" s="79" cm="1">
        <f t="array" ref="I64">_xlfn.XLOOKUP($A64,'Applications Denied'!$A$62:$A$112,_xlfn.XLOOKUP(I$4,'Applications Denied'!$B$4:$U$4,'Applications Denied'!$B$62:$U$112))/_xlfn.XLOOKUP($A64,'Applications Received'!$A$62:$A$112,_xlfn.XLOOKUP(I$4,'Applications Received'!$B$4:$U$4,'Applications Received'!$B$62:$U$112))</f>
        <v>0.66723881828684595</v>
      </c>
      <c r="J64" s="79" cm="1">
        <f t="array" ref="J64">_xlfn.XLOOKUP($A64,'Applications Denied'!$A$62:$A$112,_xlfn.XLOOKUP(J$4,'Applications Denied'!$B$4:$U$4,'Applications Denied'!$B$62:$U$112))/_xlfn.XLOOKUP($A64,'Applications Received'!$A$62:$A$112,_xlfn.XLOOKUP(J$4,'Applications Received'!$B$4:$U$4,'Applications Received'!$B$62:$U$112))</f>
        <v>0.69233552631578943</v>
      </c>
      <c r="K64" s="79" cm="1">
        <f t="array" ref="K64">_xlfn.XLOOKUP($A64,'Applications Denied'!$A$62:$A$112,_xlfn.XLOOKUP(K$4,'Applications Denied'!$B$4:$U$4,'Applications Denied'!$B$62:$U$112))/_xlfn.XLOOKUP($A64,'Applications Received'!$A$62:$A$112,_xlfn.XLOOKUP(K$4,'Applications Received'!$B$4:$U$4,'Applications Received'!$B$62:$U$112))</f>
        <v>0.6965362586745053</v>
      </c>
      <c r="L64" s="79" cm="1">
        <f t="array" ref="L64">_xlfn.XLOOKUP($A64,'Applications Denied'!$A$62:$A$112,_xlfn.XLOOKUP(L$4,'Applications Denied'!$B$4:$U$4,'Applications Denied'!$B$62:$U$112))/_xlfn.XLOOKUP($A64,'Applications Received'!$A$62:$A$112,_xlfn.XLOOKUP(L$4,'Applications Received'!$B$4:$U$4,'Applications Received'!$B$62:$U$112))</f>
        <v>0.72154110486618706</v>
      </c>
      <c r="M64" s="79" cm="1">
        <f t="array" ref="M64">_xlfn.XLOOKUP($A64,'Applications Denied'!$A$62:$A$112,_xlfn.XLOOKUP(M$4,'Applications Denied'!$B$4:$U$4,'Applications Denied'!$B$62:$U$112))/_xlfn.XLOOKUP($A64,'Applications Received'!$A$62:$A$112,_xlfn.XLOOKUP(M$4,'Applications Received'!$B$4:$U$4,'Applications Received'!$B$62:$U$112))</f>
        <v>0.72827115533507292</v>
      </c>
      <c r="N64" s="79" cm="1">
        <f t="array" ref="N64">_xlfn.XLOOKUP($A64,'Applications Denied'!$A$62:$A$112,_xlfn.XLOOKUP(N$4,'Applications Denied'!$B$4:$U$4,'Applications Denied'!$B$62:$U$112))/_xlfn.XLOOKUP($A64,'Applications Received'!$A$62:$A$112,_xlfn.XLOOKUP(N$4,'Applications Received'!$B$4:$U$4,'Applications Received'!$B$62:$U$112))</f>
        <v>0.72131877923813759</v>
      </c>
      <c r="O64" s="79" cm="1">
        <f t="array" ref="O64">_xlfn.XLOOKUP($A64,'Applications Denied'!$A$62:$A$112,_xlfn.XLOOKUP(O$4,'Applications Denied'!$B$4:$U$4,'Applications Denied'!$B$62:$U$112))/_xlfn.XLOOKUP($A64,'Applications Received'!$A$62:$A$112,_xlfn.XLOOKUP(O$4,'Applications Received'!$B$4:$U$4,'Applications Received'!$B$62:$U$112))</f>
        <v>0.69258285113098372</v>
      </c>
      <c r="P64" s="79" cm="1">
        <f t="array" ref="P64">_xlfn.XLOOKUP($A64,'Applications Denied'!$A$62:$A$112,_xlfn.XLOOKUP(P$4,'Applications Denied'!$B$4:$U$4,'Applications Denied'!$B$62:$U$112))/_xlfn.XLOOKUP($A64,'Applications Received'!$A$62:$A$112,_xlfn.XLOOKUP(P$4,'Applications Received'!$B$4:$U$4,'Applications Received'!$B$62:$U$112))</f>
        <v>0.72219147758716107</v>
      </c>
      <c r="Q64" s="79" cm="1">
        <f t="array" ref="Q64">_xlfn.XLOOKUP($A64,'Applications Denied'!$A$62:$A$112,_xlfn.XLOOKUP(Q$4,'Applications Denied'!$B$4:$U$4,'Applications Denied'!$B$62:$U$112))/_xlfn.XLOOKUP($A64,'Applications Received'!$A$62:$A$112,_xlfn.XLOOKUP(Q$4,'Applications Received'!$B$4:$U$4,'Applications Received'!$B$62:$U$112))</f>
        <v>0.74277378815080786</v>
      </c>
      <c r="R64" s="79" cm="1">
        <f t="array" ref="R64">_xlfn.XLOOKUP($A64,'Applications Denied'!$A$62:$A$112,_xlfn.XLOOKUP(R$4,'Applications Denied'!$B$4:$U$4,'Applications Denied'!$B$62:$U$112))/_xlfn.XLOOKUP($A64,'Applications Received'!$A$62:$A$112,_xlfn.XLOOKUP(R$4,'Applications Received'!$B$4:$U$4,'Applications Received'!$B$62:$U$112))</f>
        <v>0.77651306222734795</v>
      </c>
      <c r="S64" s="79" cm="1">
        <f t="array" ref="S64">_xlfn.XLOOKUP($A64,'Applications Denied'!$A$62:$A$112,_xlfn.XLOOKUP(S$4,'Applications Denied'!$B$4:$U$4,'Applications Denied'!$B$62:$U$112))/_xlfn.XLOOKUP($A64,'Applications Received'!$A$62:$A$112,_xlfn.XLOOKUP(S$4,'Applications Received'!$B$4:$U$4,'Applications Received'!$B$62:$U$112))</f>
        <v>0.78926299627111207</v>
      </c>
      <c r="T64" s="79" cm="1">
        <f t="array" ref="T64">_xlfn.XLOOKUP($A64,'Applications Denied'!$A$62:$A$112,_xlfn.XLOOKUP(T$4,'Applications Denied'!$B$4:$U$4,'Applications Denied'!$B$62:$U$112))/_xlfn.XLOOKUP($A64,'Applications Received'!$A$62:$A$112,_xlfn.XLOOKUP(T$4,'Applications Received'!$B$4:$U$4,'Applications Received'!$B$62:$U$112))</f>
        <v>0.7933614966807484</v>
      </c>
      <c r="U64" s="79" cm="1">
        <f t="array" ref="U64">_xlfn.XLOOKUP($A64,'Applications Denied'!$A$62:$A$112,_xlfn.XLOOKUP(U$4,'Applications Denied'!$B$4:$U$4,'Applications Denied'!$B$62:$U$112))/_xlfn.XLOOKUP($A64,'Applications Received'!$A$62:$A$112,_xlfn.XLOOKUP(U$4,'Applications Received'!$B$4:$U$4,'Applications Received'!$B$62:$U$112))</f>
        <v>0.85689028086482111</v>
      </c>
      <c r="V64" s="79" t="e" cm="1">
        <f t="array" ref="V64">_xlfn.XLOOKUP($A64,'Applications Denied'!$A$62:$A$112,_xlfn.XLOOKUP(V$4,'Applications Denied'!$B$4:V$4,'Applications Denied'!$B$62:V$112))/_xlfn.XLOOKUP($A64,'Applications Received'!$A$62:$A$112,_xlfn.XLOOKUP(V$4,'Applications Received'!$B$4:W$4,'Applications Received'!$B$62:V$112))</f>
        <v>#VALUE!</v>
      </c>
      <c r="W64" s="79">
        <f t="shared" si="6"/>
        <v>0.74308635914121224</v>
      </c>
      <c r="X64" s="81">
        <f t="shared" si="7"/>
        <v>0.27560764416994105</v>
      </c>
      <c r="Y64" s="81">
        <f t="shared" si="8"/>
        <v>0.18758345863571438</v>
      </c>
    </row>
    <row r="65" spans="1:25" s="30" customFormat="1">
      <c r="A65" s="32" t="s">
        <v>10</v>
      </c>
      <c r="B65" s="79" cm="1">
        <f t="array" ref="B65">_xlfn.XLOOKUP($A65,'Applications Denied'!$A$62:$A$112,_xlfn.XLOOKUP(B$4,'Applications Denied'!$B$4:$U$4,'Applications Denied'!$B$62:$U$112))/_xlfn.XLOOKUP($A65,'Applications Received'!$A$62:$A$112,_xlfn.XLOOKUP(B$4,'Applications Received'!$B$4:$U$4,'Applications Received'!$B$62:$U$112))</f>
        <v>0.39609117081639433</v>
      </c>
      <c r="C65" s="79" cm="1">
        <f t="array" ref="C65">_xlfn.XLOOKUP($A65,'Applications Denied'!$A$62:$A$112,_xlfn.XLOOKUP(C$4,'Applications Denied'!$B$4:$U$4,'Applications Denied'!$B$62:$U$112))/_xlfn.XLOOKUP($A65,'Applications Received'!$A$62:$A$112,_xlfn.XLOOKUP(C$4,'Applications Received'!$B$4:$U$4,'Applications Received'!$B$62:$U$112))</f>
        <v>0.41421974700548531</v>
      </c>
      <c r="D65" s="79" cm="1">
        <f t="array" ref="D65">_xlfn.XLOOKUP($A65,'Applications Denied'!$A$62:$A$112,_xlfn.XLOOKUP(D$4,'Applications Denied'!$B$4:$U$4,'Applications Denied'!$B$62:$U$112))/_xlfn.XLOOKUP($A65,'Applications Received'!$A$62:$A$112,_xlfn.XLOOKUP(D$4,'Applications Received'!$B$4:$U$4,'Applications Received'!$B$62:$U$112))</f>
        <v>0.44566284447772975</v>
      </c>
      <c r="E65" s="79" cm="1">
        <f t="array" ref="E65">_xlfn.XLOOKUP($A65,'Applications Denied'!$A$62:$A$112,_xlfn.XLOOKUP(E$4,'Applications Denied'!$B$4:$U$4,'Applications Denied'!$B$62:$U$112))/_xlfn.XLOOKUP($A65,'Applications Received'!$A$62:$A$112,_xlfn.XLOOKUP(E$4,'Applications Received'!$B$4:$U$4,'Applications Received'!$B$62:$U$112))</f>
        <v>0.44939714483121029</v>
      </c>
      <c r="F65" s="79" cm="1">
        <f t="array" ref="F65">_xlfn.XLOOKUP($A65,'Applications Denied'!$A$62:$A$112,_xlfn.XLOOKUP(F$4,'Applications Denied'!$B$4:$U$4,'Applications Denied'!$B$62:$U$112))/_xlfn.XLOOKUP($A65,'Applications Received'!$A$62:$A$112,_xlfn.XLOOKUP(F$4,'Applications Received'!$B$4:$U$4,'Applications Received'!$B$62:$U$112))</f>
        <v>0.45455331573352048</v>
      </c>
      <c r="G65" s="79" cm="1">
        <f t="array" ref="G65">_xlfn.XLOOKUP($A65,'Applications Denied'!$A$62:$A$112,_xlfn.XLOOKUP(G$4,'Applications Denied'!$B$4:$U$4,'Applications Denied'!$B$62:$U$112))/_xlfn.XLOOKUP($A65,'Applications Received'!$A$62:$A$112,_xlfn.XLOOKUP(G$4,'Applications Received'!$B$4:$U$4,'Applications Received'!$B$62:$U$112))</f>
        <v>0.41865427558458335</v>
      </c>
      <c r="H65" s="79" cm="1">
        <f t="array" ref="H65">_xlfn.XLOOKUP($A65,'Applications Denied'!$A$62:$A$112,_xlfn.XLOOKUP(H$4,'Applications Denied'!$B$4:$U$4,'Applications Denied'!$B$62:$U$112))/_xlfn.XLOOKUP($A65,'Applications Received'!$A$62:$A$112,_xlfn.XLOOKUP(H$4,'Applications Received'!$B$4:$U$4,'Applications Received'!$B$62:$U$112))</f>
        <v>0.45647250566184894</v>
      </c>
      <c r="I65" s="79" cm="1">
        <f t="array" ref="I65">_xlfn.XLOOKUP($A65,'Applications Denied'!$A$62:$A$112,_xlfn.XLOOKUP(I$4,'Applications Denied'!$B$4:$U$4,'Applications Denied'!$B$62:$U$112))/_xlfn.XLOOKUP($A65,'Applications Received'!$A$62:$A$112,_xlfn.XLOOKUP(I$4,'Applications Received'!$B$4:$U$4,'Applications Received'!$B$62:$U$112))</f>
        <v>0.46601618778770804</v>
      </c>
      <c r="J65" s="79" cm="1">
        <f t="array" ref="J65">_xlfn.XLOOKUP($A65,'Applications Denied'!$A$62:$A$112,_xlfn.XLOOKUP(J$4,'Applications Denied'!$B$4:$U$4,'Applications Denied'!$B$62:$U$112))/_xlfn.XLOOKUP($A65,'Applications Received'!$A$62:$A$112,_xlfn.XLOOKUP(J$4,'Applications Received'!$B$4:$U$4,'Applications Received'!$B$62:$U$112))</f>
        <v>0.47927047294277347</v>
      </c>
      <c r="K65" s="79" cm="1">
        <f t="array" ref="K65">_xlfn.XLOOKUP($A65,'Applications Denied'!$A$62:$A$112,_xlfn.XLOOKUP(K$4,'Applications Denied'!$B$4:$U$4,'Applications Denied'!$B$62:$U$112))/_xlfn.XLOOKUP($A65,'Applications Received'!$A$62:$A$112,_xlfn.XLOOKUP(K$4,'Applications Received'!$B$4:$U$4,'Applications Received'!$B$62:$U$112))</f>
        <v>0.47802140987335845</v>
      </c>
      <c r="L65" s="79" cm="1">
        <f t="array" ref="L65">_xlfn.XLOOKUP($A65,'Applications Denied'!$A$62:$A$112,_xlfn.XLOOKUP(L$4,'Applications Denied'!$B$4:$U$4,'Applications Denied'!$B$62:$U$112))/_xlfn.XLOOKUP($A65,'Applications Received'!$A$62:$A$112,_xlfn.XLOOKUP(L$4,'Applications Received'!$B$4:$U$4,'Applications Received'!$B$62:$U$112))</f>
        <v>0.46527356624917598</v>
      </c>
      <c r="M65" s="79" cm="1">
        <f t="array" ref="M65">_xlfn.XLOOKUP($A65,'Applications Denied'!$A$62:$A$112,_xlfn.XLOOKUP(M$4,'Applications Denied'!$B$4:$U$4,'Applications Denied'!$B$62:$U$112))/_xlfn.XLOOKUP($A65,'Applications Received'!$A$62:$A$112,_xlfn.XLOOKUP(M$4,'Applications Received'!$B$4:$U$4,'Applications Received'!$B$62:$U$112))</f>
        <v>0.46617474134169518</v>
      </c>
      <c r="N65" s="79" cm="1">
        <f t="array" ref="N65">_xlfn.XLOOKUP($A65,'Applications Denied'!$A$62:$A$112,_xlfn.XLOOKUP(N$4,'Applications Denied'!$B$4:$U$4,'Applications Denied'!$B$62:$U$112))/_xlfn.XLOOKUP($A65,'Applications Received'!$A$62:$A$112,_xlfn.XLOOKUP(N$4,'Applications Received'!$B$4:$U$4,'Applications Received'!$B$62:$U$112))</f>
        <v>0.49123927168314857</v>
      </c>
      <c r="O65" s="79" cm="1">
        <f t="array" ref="O65">_xlfn.XLOOKUP($A65,'Applications Denied'!$A$62:$A$112,_xlfn.XLOOKUP(O$4,'Applications Denied'!$B$4:$U$4,'Applications Denied'!$B$62:$U$112))/_xlfn.XLOOKUP($A65,'Applications Received'!$A$62:$A$112,_xlfn.XLOOKUP(O$4,'Applications Received'!$B$4:$U$4,'Applications Received'!$B$62:$U$112))</f>
        <v>0.50601989697055627</v>
      </c>
      <c r="P65" s="79" cm="1">
        <f t="array" ref="P65">_xlfn.XLOOKUP($A65,'Applications Denied'!$A$62:$A$112,_xlfn.XLOOKUP(P$4,'Applications Denied'!$B$4:$U$4,'Applications Denied'!$B$62:$U$112))/_xlfn.XLOOKUP($A65,'Applications Received'!$A$62:$A$112,_xlfn.XLOOKUP(P$4,'Applications Received'!$B$4:$U$4,'Applications Received'!$B$62:$U$112))</f>
        <v>0.49391221096010157</v>
      </c>
      <c r="Q65" s="79" cm="1">
        <f t="array" ref="Q65">_xlfn.XLOOKUP($A65,'Applications Denied'!$A$62:$A$112,_xlfn.XLOOKUP(Q$4,'Applications Denied'!$B$4:$U$4,'Applications Denied'!$B$62:$U$112))/_xlfn.XLOOKUP($A65,'Applications Received'!$A$62:$A$112,_xlfn.XLOOKUP(Q$4,'Applications Received'!$B$4:$U$4,'Applications Received'!$B$62:$U$112))</f>
        <v>0.49502978449366364</v>
      </c>
      <c r="R65" s="79" cm="1">
        <f t="array" ref="R65">_xlfn.XLOOKUP($A65,'Applications Denied'!$A$62:$A$112,_xlfn.XLOOKUP(R$4,'Applications Denied'!$B$4:$U$4,'Applications Denied'!$B$62:$U$112))/_xlfn.XLOOKUP($A65,'Applications Received'!$A$62:$A$112,_xlfn.XLOOKUP(R$4,'Applications Received'!$B$4:$U$4,'Applications Received'!$B$62:$U$112))</f>
        <v>0.48845767987889011</v>
      </c>
      <c r="S65" s="79" cm="1">
        <f t="array" ref="S65">_xlfn.XLOOKUP($A65,'Applications Denied'!$A$62:$A$112,_xlfn.XLOOKUP(S$4,'Applications Denied'!$B$4:$U$4,'Applications Denied'!$B$62:$U$112))/_xlfn.XLOOKUP($A65,'Applications Received'!$A$62:$A$112,_xlfn.XLOOKUP(S$4,'Applications Received'!$B$4:$U$4,'Applications Received'!$B$62:$U$112))</f>
        <v>0.53366772174864485</v>
      </c>
      <c r="T65" s="79" cm="1">
        <f t="array" ref="T65">_xlfn.XLOOKUP($A65,'Applications Denied'!$A$62:$A$112,_xlfn.XLOOKUP(T$4,'Applications Denied'!$B$4:$U$4,'Applications Denied'!$B$62:$U$112))/_xlfn.XLOOKUP($A65,'Applications Received'!$A$62:$A$112,_xlfn.XLOOKUP(T$4,'Applications Received'!$B$4:$U$4,'Applications Received'!$B$62:$U$112))</f>
        <v>0.55509199358054684</v>
      </c>
      <c r="U65" s="79" cm="1">
        <f t="array" ref="U65">_xlfn.XLOOKUP($A65,'Applications Denied'!$A$62:$A$112,_xlfn.XLOOKUP(U$4,'Applications Denied'!$B$4:$U$4,'Applications Denied'!$B$62:$U$112))/_xlfn.XLOOKUP($A65,'Applications Received'!$A$62:$A$112,_xlfn.XLOOKUP(U$4,'Applications Received'!$B$4:$U$4,'Applications Received'!$B$62:$U$112))</f>
        <v>0.57666706421988778</v>
      </c>
      <c r="V65" s="79" t="e" cm="1">
        <f t="array" ref="V65">_xlfn.XLOOKUP($A65,'Applications Denied'!$A$62:$A$112,_xlfn.XLOOKUP(V$4,'Applications Denied'!$B$4:V$4,'Applications Denied'!$B$62:V$112))/_xlfn.XLOOKUP($A65,'Applications Received'!$A$62:$A$112,_xlfn.XLOOKUP(V$4,'Applications Received'!$B$4:W$4,'Applications Received'!$B$62:V$112))</f>
        <v>#VALUE!</v>
      </c>
      <c r="W65" s="79">
        <f t="shared" si="6"/>
        <v>0.45589477046737381</v>
      </c>
      <c r="X65" s="81">
        <f t="shared" si="7"/>
        <v>0.26331171552986804</v>
      </c>
      <c r="Y65" s="81">
        <f t="shared" si="8"/>
        <v>0.23941505826070358</v>
      </c>
    </row>
    <row r="66" spans="1:25" s="30" customFormat="1">
      <c r="A66" s="32" t="s">
        <v>12</v>
      </c>
      <c r="B66" s="79" cm="1">
        <f t="array" ref="B66">_xlfn.XLOOKUP($A66,'Applications Denied'!$A$62:$A$112,_xlfn.XLOOKUP(B$4,'Applications Denied'!$B$4:$U$4,'Applications Denied'!$B$62:$U$112))/_xlfn.XLOOKUP($A66,'Applications Received'!$A$62:$A$112,_xlfn.XLOOKUP(B$4,'Applications Received'!$B$4:$U$4,'Applications Received'!$B$62:$U$112))</f>
        <v>0.30679748545913871</v>
      </c>
      <c r="C66" s="79" cm="1">
        <f t="array" ref="C66">_xlfn.XLOOKUP($A66,'Applications Denied'!$A$62:$A$112,_xlfn.XLOOKUP(C$4,'Applications Denied'!$B$4:$U$4,'Applications Denied'!$B$62:$U$112))/_xlfn.XLOOKUP($A66,'Applications Received'!$A$62:$A$112,_xlfn.XLOOKUP(C$4,'Applications Received'!$B$4:$U$4,'Applications Received'!$B$62:$U$112))</f>
        <v>0.32577237844419898</v>
      </c>
      <c r="D66" s="79" cm="1">
        <f t="array" ref="D66">_xlfn.XLOOKUP($A66,'Applications Denied'!$A$62:$A$112,_xlfn.XLOOKUP(D$4,'Applications Denied'!$B$4:$U$4,'Applications Denied'!$B$62:$U$112))/_xlfn.XLOOKUP($A66,'Applications Received'!$A$62:$A$112,_xlfn.XLOOKUP(D$4,'Applications Received'!$B$4:$U$4,'Applications Received'!$B$62:$U$112))</f>
        <v>0.32597236073514746</v>
      </c>
      <c r="E66" s="79" cm="1">
        <f t="array" ref="E66">_xlfn.XLOOKUP($A66,'Applications Denied'!$A$62:$A$112,_xlfn.XLOOKUP(E$4,'Applications Denied'!$B$4:$U$4,'Applications Denied'!$B$62:$U$112))/_xlfn.XLOOKUP($A66,'Applications Received'!$A$62:$A$112,_xlfn.XLOOKUP(E$4,'Applications Received'!$B$4:$U$4,'Applications Received'!$B$62:$U$112))</f>
        <v>0.34142990115686361</v>
      </c>
      <c r="F66" s="79" cm="1">
        <f t="array" ref="F66">_xlfn.XLOOKUP($A66,'Applications Denied'!$A$62:$A$112,_xlfn.XLOOKUP(F$4,'Applications Denied'!$B$4:$U$4,'Applications Denied'!$B$62:$U$112))/_xlfn.XLOOKUP($A66,'Applications Received'!$A$62:$A$112,_xlfn.XLOOKUP(F$4,'Applications Received'!$B$4:$U$4,'Applications Received'!$B$62:$U$112))</f>
        <v>1.6428292809777665</v>
      </c>
      <c r="G66" s="79" cm="1">
        <f t="array" ref="G66">_xlfn.XLOOKUP($A66,'Applications Denied'!$A$62:$A$112,_xlfn.XLOOKUP(G$4,'Applications Denied'!$B$4:$U$4,'Applications Denied'!$B$62:$U$112))/_xlfn.XLOOKUP($A66,'Applications Received'!$A$62:$A$112,_xlfn.XLOOKUP(G$4,'Applications Received'!$B$4:$U$4,'Applications Received'!$B$62:$U$112))</f>
        <v>0.23534000780132625</v>
      </c>
      <c r="H66" s="79" cm="1">
        <f t="array" ref="H66">_xlfn.XLOOKUP($A66,'Applications Denied'!$A$62:$A$112,_xlfn.XLOOKUP(H$4,'Applications Denied'!$B$4:$U$4,'Applications Denied'!$B$62:$U$112))/_xlfn.XLOOKUP($A66,'Applications Received'!$A$62:$A$112,_xlfn.XLOOKUP(H$4,'Applications Received'!$B$4:$U$4,'Applications Received'!$B$62:$U$112))</f>
        <v>0.41506757261255883</v>
      </c>
      <c r="I66" s="79" cm="1">
        <f t="array" ref="I66">_xlfn.XLOOKUP($A66,'Applications Denied'!$A$62:$A$112,_xlfn.XLOOKUP(I$4,'Applications Denied'!$B$4:$U$4,'Applications Denied'!$B$62:$U$112))/_xlfn.XLOOKUP($A66,'Applications Received'!$A$62:$A$112,_xlfn.XLOOKUP(I$4,'Applications Received'!$B$4:$U$4,'Applications Received'!$B$62:$U$112))</f>
        <v>0.58330888823701976</v>
      </c>
      <c r="J66" s="79" cm="1">
        <f t="array" ref="J66">_xlfn.XLOOKUP($A66,'Applications Denied'!$A$62:$A$112,_xlfn.XLOOKUP(J$4,'Applications Denied'!$B$4:$U$4,'Applications Denied'!$B$62:$U$112))/_xlfn.XLOOKUP($A66,'Applications Received'!$A$62:$A$112,_xlfn.XLOOKUP(J$4,'Applications Received'!$B$4:$U$4,'Applications Received'!$B$62:$U$112))</f>
        <v>0.62486256688411634</v>
      </c>
      <c r="K66" s="79" cm="1">
        <f t="array" ref="K66">_xlfn.XLOOKUP($A66,'Applications Denied'!$A$62:$A$112,_xlfn.XLOOKUP(K$4,'Applications Denied'!$B$4:$U$4,'Applications Denied'!$B$62:$U$112))/_xlfn.XLOOKUP($A66,'Applications Received'!$A$62:$A$112,_xlfn.XLOOKUP(K$4,'Applications Received'!$B$4:$U$4,'Applications Received'!$B$62:$U$112))</f>
        <v>0.64609352768204376</v>
      </c>
      <c r="L66" s="79" cm="1">
        <f t="array" ref="L66">_xlfn.XLOOKUP($A66,'Applications Denied'!$A$62:$A$112,_xlfn.XLOOKUP(L$4,'Applications Denied'!$B$4:$U$4,'Applications Denied'!$B$62:$U$112))/_xlfn.XLOOKUP($A66,'Applications Received'!$A$62:$A$112,_xlfn.XLOOKUP(L$4,'Applications Received'!$B$4:$U$4,'Applications Received'!$B$62:$U$112))</f>
        <v>0.64657450076804912</v>
      </c>
      <c r="M66" s="79" cm="1">
        <f t="array" ref="M66">_xlfn.XLOOKUP($A66,'Applications Denied'!$A$62:$A$112,_xlfn.XLOOKUP(M$4,'Applications Denied'!$B$4:$U$4,'Applications Denied'!$B$62:$U$112))/_xlfn.XLOOKUP($A66,'Applications Received'!$A$62:$A$112,_xlfn.XLOOKUP(M$4,'Applications Received'!$B$4:$U$4,'Applications Received'!$B$62:$U$112))</f>
        <v>0.61969993476842788</v>
      </c>
      <c r="N66" s="79" cm="1">
        <f t="array" ref="N66">_xlfn.XLOOKUP($A66,'Applications Denied'!$A$62:$A$112,_xlfn.XLOOKUP(N$4,'Applications Denied'!$B$4:$U$4,'Applications Denied'!$B$62:$U$112))/_xlfn.XLOOKUP($A66,'Applications Received'!$A$62:$A$112,_xlfn.XLOOKUP(N$4,'Applications Received'!$B$4:$U$4,'Applications Received'!$B$62:$U$112))</f>
        <v>0.62616542852869317</v>
      </c>
      <c r="O66" s="79" cm="1">
        <f t="array" ref="O66">_xlfn.XLOOKUP($A66,'Applications Denied'!$A$62:$A$112,_xlfn.XLOOKUP(O$4,'Applications Denied'!$B$4:$U$4,'Applications Denied'!$B$62:$U$112))/_xlfn.XLOOKUP($A66,'Applications Received'!$A$62:$A$112,_xlfn.XLOOKUP(O$4,'Applications Received'!$B$4:$U$4,'Applications Received'!$B$62:$U$112))</f>
        <v>0.5475885511601557</v>
      </c>
      <c r="P66" s="79" cm="1">
        <f t="array" ref="P66">_xlfn.XLOOKUP($A66,'Applications Denied'!$A$62:$A$112,_xlfn.XLOOKUP(P$4,'Applications Denied'!$B$4:$U$4,'Applications Denied'!$B$62:$U$112))/_xlfn.XLOOKUP($A66,'Applications Received'!$A$62:$A$112,_xlfn.XLOOKUP(P$4,'Applications Received'!$B$4:$U$4,'Applications Received'!$B$62:$U$112))</f>
        <v>0.57287585487423209</v>
      </c>
      <c r="Q66" s="79" cm="1">
        <f t="array" ref="Q66">_xlfn.XLOOKUP($A66,'Applications Denied'!$A$62:$A$112,_xlfn.XLOOKUP(Q$4,'Applications Denied'!$B$4:$U$4,'Applications Denied'!$B$62:$U$112))/_xlfn.XLOOKUP($A66,'Applications Received'!$A$62:$A$112,_xlfn.XLOOKUP(Q$4,'Applications Received'!$B$4:$U$4,'Applications Received'!$B$62:$U$112))</f>
        <v>0.51772698875468559</v>
      </c>
      <c r="R66" s="79" cm="1">
        <f t="array" ref="R66">_xlfn.XLOOKUP($A66,'Applications Denied'!$A$62:$A$112,_xlfn.XLOOKUP(R$4,'Applications Denied'!$B$4:$U$4,'Applications Denied'!$B$62:$U$112))/_xlfn.XLOOKUP($A66,'Applications Received'!$A$62:$A$112,_xlfn.XLOOKUP(R$4,'Applications Received'!$B$4:$U$4,'Applications Received'!$B$62:$U$112))</f>
        <v>0.53265640700195671</v>
      </c>
      <c r="S66" s="79" cm="1">
        <f t="array" ref="S66">_xlfn.XLOOKUP($A66,'Applications Denied'!$A$62:$A$112,_xlfn.XLOOKUP(S$4,'Applications Denied'!$B$4:$U$4,'Applications Denied'!$B$62:$U$112))/_xlfn.XLOOKUP($A66,'Applications Received'!$A$62:$A$112,_xlfn.XLOOKUP(S$4,'Applications Received'!$B$4:$U$4,'Applications Received'!$B$62:$U$112))</f>
        <v>0.5465171378929079</v>
      </c>
      <c r="T66" s="79" cm="1">
        <f t="array" ref="T66">_xlfn.XLOOKUP($A66,'Applications Denied'!$A$62:$A$112,_xlfn.XLOOKUP(T$4,'Applications Denied'!$B$4:$U$4,'Applications Denied'!$B$62:$U$112))/_xlfn.XLOOKUP($A66,'Applications Received'!$A$62:$A$112,_xlfn.XLOOKUP(T$4,'Applications Received'!$B$4:$U$4,'Applications Received'!$B$62:$U$112))</f>
        <v>0.48935300903672369</v>
      </c>
      <c r="U66" s="79" cm="1">
        <f t="array" ref="U66">_xlfn.XLOOKUP($A66,'Applications Denied'!$A$62:$A$112,_xlfn.XLOOKUP(U$4,'Applications Denied'!$B$4:$U$4,'Applications Denied'!$B$62:$U$112))/_xlfn.XLOOKUP($A66,'Applications Received'!$A$62:$A$112,_xlfn.XLOOKUP(U$4,'Applications Received'!$B$4:$U$4,'Applications Received'!$B$62:$U$112))</f>
        <v>0.47389994791312812</v>
      </c>
      <c r="V66" s="79" t="e" cm="1">
        <f t="array" ref="V66">_xlfn.XLOOKUP($A66,'Applications Denied'!$A$62:$A$112,_xlfn.XLOOKUP(V$4,'Applications Denied'!$B$4:V$4,'Applications Denied'!$B$62:V$112))/_xlfn.XLOOKUP($A66,'Applications Received'!$A$62:$A$112,_xlfn.XLOOKUP(V$4,'Applications Received'!$B$4:W$4,'Applications Received'!$B$62:V$112))</f>
        <v>#VALUE!</v>
      </c>
      <c r="W66" s="79">
        <f t="shared" si="6"/>
        <v>0.54466698840087202</v>
      </c>
      <c r="X66" s="81">
        <f t="shared" si="7"/>
        <v>0.14174168059012851</v>
      </c>
      <c r="Y66" s="81">
        <f t="shared" si="8"/>
        <v>-0.26706056711145487</v>
      </c>
    </row>
    <row r="67" spans="1:25" s="30" customFormat="1">
      <c r="A67" s="32" t="s">
        <v>15</v>
      </c>
      <c r="B67" s="79" cm="1">
        <f t="array" ref="B67">_xlfn.XLOOKUP($A67,'Applications Denied'!$A$62:$A$112,_xlfn.XLOOKUP(B$4,'Applications Denied'!$B$4:$U$4,'Applications Denied'!$B$62:$U$112))/_xlfn.XLOOKUP($A67,'Applications Received'!$A$62:$A$112,_xlfn.XLOOKUP(B$4,'Applications Received'!$B$4:$U$4,'Applications Received'!$B$62:$U$112))</f>
        <v>0.3495661716794129</v>
      </c>
      <c r="C67" s="79" cm="1">
        <f t="array" ref="C67">_xlfn.XLOOKUP($A67,'Applications Denied'!$A$62:$A$112,_xlfn.XLOOKUP(C$4,'Applications Denied'!$B$4:$U$4,'Applications Denied'!$B$62:$U$112))/_xlfn.XLOOKUP($A67,'Applications Received'!$A$62:$A$112,_xlfn.XLOOKUP(C$4,'Applications Received'!$B$4:$U$4,'Applications Received'!$B$62:$U$112))</f>
        <v>0.3459252823631625</v>
      </c>
      <c r="D67" s="79" cm="1">
        <f t="array" ref="D67">_xlfn.XLOOKUP($A67,'Applications Denied'!$A$62:$A$112,_xlfn.XLOOKUP(D$4,'Applications Denied'!$B$4:$U$4,'Applications Denied'!$B$62:$U$112))/_xlfn.XLOOKUP($A67,'Applications Received'!$A$62:$A$112,_xlfn.XLOOKUP(D$4,'Applications Received'!$B$4:$U$4,'Applications Received'!$B$62:$U$112))</f>
        <v>0.37156363636363637</v>
      </c>
      <c r="E67" s="79" cm="1">
        <f t="array" ref="E67">_xlfn.XLOOKUP($A67,'Applications Denied'!$A$62:$A$112,_xlfn.XLOOKUP(E$4,'Applications Denied'!$B$4:$U$4,'Applications Denied'!$B$62:$U$112))/_xlfn.XLOOKUP($A67,'Applications Received'!$A$62:$A$112,_xlfn.XLOOKUP(E$4,'Applications Received'!$B$4:$U$4,'Applications Received'!$B$62:$U$112))</f>
        <v>0.37188671386922117</v>
      </c>
      <c r="F67" s="79" cm="1">
        <f t="array" ref="F67">_xlfn.XLOOKUP($A67,'Applications Denied'!$A$62:$A$112,_xlfn.XLOOKUP(F$4,'Applications Denied'!$B$4:$U$4,'Applications Denied'!$B$62:$U$112))/_xlfn.XLOOKUP($A67,'Applications Received'!$A$62:$A$112,_xlfn.XLOOKUP(F$4,'Applications Received'!$B$4:$U$4,'Applications Received'!$B$62:$U$112))</f>
        <v>0.39083075135553835</v>
      </c>
      <c r="G67" s="79" cm="1">
        <f t="array" ref="G67">_xlfn.XLOOKUP($A67,'Applications Denied'!$A$62:$A$112,_xlfn.XLOOKUP(G$4,'Applications Denied'!$B$4:$U$4,'Applications Denied'!$B$62:$U$112))/_xlfn.XLOOKUP($A67,'Applications Received'!$A$62:$A$112,_xlfn.XLOOKUP(G$4,'Applications Received'!$B$4:$U$4,'Applications Received'!$B$62:$U$112))</f>
        <v>0.3651723470178157</v>
      </c>
      <c r="H67" s="79" cm="1">
        <f t="array" ref="H67">_xlfn.XLOOKUP($A67,'Applications Denied'!$A$62:$A$112,_xlfn.XLOOKUP(H$4,'Applications Denied'!$B$4:$U$4,'Applications Denied'!$B$62:$U$112))/_xlfn.XLOOKUP($A67,'Applications Received'!$A$62:$A$112,_xlfn.XLOOKUP(H$4,'Applications Received'!$B$4:$U$4,'Applications Received'!$B$62:$U$112))</f>
        <v>0.38937703623259945</v>
      </c>
      <c r="I67" s="79" cm="1">
        <f t="array" ref="I67">_xlfn.XLOOKUP($A67,'Applications Denied'!$A$62:$A$112,_xlfn.XLOOKUP(I$4,'Applications Denied'!$B$4:$U$4,'Applications Denied'!$B$62:$U$112))/_xlfn.XLOOKUP($A67,'Applications Received'!$A$62:$A$112,_xlfn.XLOOKUP(I$4,'Applications Received'!$B$4:$U$4,'Applications Received'!$B$62:$U$112))</f>
        <v>0.39476485388039478</v>
      </c>
      <c r="J67" s="79" cm="1">
        <f t="array" ref="J67">_xlfn.XLOOKUP($A67,'Applications Denied'!$A$62:$A$112,_xlfn.XLOOKUP(J$4,'Applications Denied'!$B$4:$U$4,'Applications Denied'!$B$62:$U$112))/_xlfn.XLOOKUP($A67,'Applications Received'!$A$62:$A$112,_xlfn.XLOOKUP(J$4,'Applications Received'!$B$4:$U$4,'Applications Received'!$B$62:$U$112))</f>
        <v>0.44594836538117233</v>
      </c>
      <c r="K67" s="79" cm="1">
        <f t="array" ref="K67">_xlfn.XLOOKUP($A67,'Applications Denied'!$A$62:$A$112,_xlfn.XLOOKUP(K$4,'Applications Denied'!$B$4:$U$4,'Applications Denied'!$B$62:$U$112))/_xlfn.XLOOKUP($A67,'Applications Received'!$A$62:$A$112,_xlfn.XLOOKUP(K$4,'Applications Received'!$B$4:$U$4,'Applications Received'!$B$62:$U$112))</f>
        <v>0.46536918537183786</v>
      </c>
      <c r="L67" s="79" cm="1">
        <f t="array" ref="L67">_xlfn.XLOOKUP($A67,'Applications Denied'!$A$62:$A$112,_xlfn.XLOOKUP(L$4,'Applications Denied'!$B$4:$U$4,'Applications Denied'!$B$62:$U$112))/_xlfn.XLOOKUP($A67,'Applications Received'!$A$62:$A$112,_xlfn.XLOOKUP(L$4,'Applications Received'!$B$4:$U$4,'Applications Received'!$B$62:$U$112))</f>
        <v>0.49204172380833644</v>
      </c>
      <c r="M67" s="79" cm="1">
        <f t="array" ref="M67">_xlfn.XLOOKUP($A67,'Applications Denied'!$A$62:$A$112,_xlfn.XLOOKUP(M$4,'Applications Denied'!$B$4:$U$4,'Applications Denied'!$B$62:$U$112))/_xlfn.XLOOKUP($A67,'Applications Received'!$A$62:$A$112,_xlfn.XLOOKUP(M$4,'Applications Received'!$B$4:$U$4,'Applications Received'!$B$62:$U$112))</f>
        <v>0.50382046020172033</v>
      </c>
      <c r="N67" s="79" cm="1">
        <f t="array" ref="N67">_xlfn.XLOOKUP($A67,'Applications Denied'!$A$62:$A$112,_xlfn.XLOOKUP(N$4,'Applications Denied'!$B$4:$U$4,'Applications Denied'!$B$62:$U$112))/_xlfn.XLOOKUP($A67,'Applications Received'!$A$62:$A$112,_xlfn.XLOOKUP(N$4,'Applications Received'!$B$4:$U$4,'Applications Received'!$B$62:$U$112))</f>
        <v>0.51696889416708536</v>
      </c>
      <c r="O67" s="79" cm="1">
        <f t="array" ref="O67">_xlfn.XLOOKUP($A67,'Applications Denied'!$A$62:$A$112,_xlfn.XLOOKUP(O$4,'Applications Denied'!$B$4:$U$4,'Applications Denied'!$B$62:$U$112))/_xlfn.XLOOKUP($A67,'Applications Received'!$A$62:$A$112,_xlfn.XLOOKUP(O$4,'Applications Received'!$B$4:$U$4,'Applications Received'!$B$62:$U$112))</f>
        <v>0.51241810892734918</v>
      </c>
      <c r="P67" s="79" cm="1">
        <f t="array" ref="P67">_xlfn.XLOOKUP($A67,'Applications Denied'!$A$62:$A$112,_xlfn.XLOOKUP(P$4,'Applications Denied'!$B$4:$U$4,'Applications Denied'!$B$62:$U$112))/_xlfn.XLOOKUP($A67,'Applications Received'!$A$62:$A$112,_xlfn.XLOOKUP(P$4,'Applications Received'!$B$4:$U$4,'Applications Received'!$B$62:$U$112))</f>
        <v>0.4736790892283741</v>
      </c>
      <c r="Q67" s="79" cm="1">
        <f t="array" ref="Q67">_xlfn.XLOOKUP($A67,'Applications Denied'!$A$62:$A$112,_xlfn.XLOOKUP(Q$4,'Applications Denied'!$B$4:$U$4,'Applications Denied'!$B$62:$U$112))/_xlfn.XLOOKUP($A67,'Applications Received'!$A$62:$A$112,_xlfn.XLOOKUP(Q$4,'Applications Received'!$B$4:$U$4,'Applications Received'!$B$62:$U$112))</f>
        <v>0.5017746000720128</v>
      </c>
      <c r="R67" s="79" cm="1">
        <f t="array" ref="R67">_xlfn.XLOOKUP($A67,'Applications Denied'!$A$62:$A$112,_xlfn.XLOOKUP(R$4,'Applications Denied'!$B$4:$U$4,'Applications Denied'!$B$62:$U$112))/_xlfn.XLOOKUP($A67,'Applications Received'!$A$62:$A$112,_xlfn.XLOOKUP(R$4,'Applications Received'!$B$4:$U$4,'Applications Received'!$B$62:$U$112))</f>
        <v>0.51815667117885933</v>
      </c>
      <c r="S67" s="79" cm="1">
        <f t="array" ref="S67">_xlfn.XLOOKUP($A67,'Applications Denied'!$A$62:$A$112,_xlfn.XLOOKUP(S$4,'Applications Denied'!$B$4:$U$4,'Applications Denied'!$B$62:$U$112))/_xlfn.XLOOKUP($A67,'Applications Received'!$A$62:$A$112,_xlfn.XLOOKUP(S$4,'Applications Received'!$B$4:$U$4,'Applications Received'!$B$62:$U$112))</f>
        <v>0.49255387490509839</v>
      </c>
      <c r="T67" s="79" cm="1">
        <f t="array" ref="T67">_xlfn.XLOOKUP($A67,'Applications Denied'!$A$62:$A$112,_xlfn.XLOOKUP(T$4,'Applications Denied'!$B$4:$U$4,'Applications Denied'!$B$62:$U$112))/_xlfn.XLOOKUP($A67,'Applications Received'!$A$62:$A$112,_xlfn.XLOOKUP(T$4,'Applications Received'!$B$4:$U$4,'Applications Received'!$B$62:$U$112))</f>
        <v>0.62670565302144254</v>
      </c>
      <c r="U67" s="79" cm="1">
        <f t="array" ref="U67">_xlfn.XLOOKUP($A67,'Applications Denied'!$A$62:$A$112,_xlfn.XLOOKUP(U$4,'Applications Denied'!$B$4:$U$4,'Applications Denied'!$B$62:$U$112))/_xlfn.XLOOKUP($A67,'Applications Received'!$A$62:$A$112,_xlfn.XLOOKUP(U$4,'Applications Received'!$B$4:$U$4,'Applications Received'!$B$62:$U$112))</f>
        <v>0.63603502698299563</v>
      </c>
      <c r="V67" s="79" t="e" cm="1">
        <f t="array" ref="V67">_xlfn.XLOOKUP($A67,'Applications Denied'!$A$62:$A$112,_xlfn.XLOOKUP(V$4,'Applications Denied'!$B$4:V$4,'Applications Denied'!$B$62:V$112))/_xlfn.XLOOKUP($A67,'Applications Received'!$A$62:$A$112,_xlfn.XLOOKUP(V$4,'Applications Received'!$B$4:W$4,'Applications Received'!$B$62:V$112))</f>
        <v>#VALUE!</v>
      </c>
      <c r="W67" s="79">
        <f t="shared" si="6"/>
        <v>0.81949821954254576</v>
      </c>
      <c r="X67" s="81">
        <f t="shared" si="7"/>
        <v>0.63346825261429085</v>
      </c>
      <c r="Y67" s="81">
        <f t="shared" si="8"/>
        <v>0.29264449782870139</v>
      </c>
    </row>
    <row r="68" spans="1:25" s="30" customFormat="1">
      <c r="A68" s="32" t="s">
        <v>16</v>
      </c>
      <c r="B68" s="79" cm="1">
        <f t="array" ref="B68">_xlfn.XLOOKUP($A68,'Applications Denied'!$A$62:$A$112,_xlfn.XLOOKUP(B$4,'Applications Denied'!$B$4:$U$4,'Applications Denied'!$B$62:$U$112))/_xlfn.XLOOKUP($A68,'Applications Received'!$A$62:$A$112,_xlfn.XLOOKUP(B$4,'Applications Received'!$B$4:$U$4,'Applications Received'!$B$62:$U$112))</f>
        <v>0.42294019238812208</v>
      </c>
      <c r="C68" s="79" cm="1">
        <f t="array" ref="C68">_xlfn.XLOOKUP($A68,'Applications Denied'!$A$62:$A$112,_xlfn.XLOOKUP(C$4,'Applications Denied'!$B$4:$U$4,'Applications Denied'!$B$62:$U$112))/_xlfn.XLOOKUP($A68,'Applications Received'!$A$62:$A$112,_xlfn.XLOOKUP(C$4,'Applications Received'!$B$4:$U$4,'Applications Received'!$B$62:$U$112))</f>
        <v>0.44968164971966168</v>
      </c>
      <c r="D68" s="79" cm="1">
        <f t="array" ref="D68">_xlfn.XLOOKUP($A68,'Applications Denied'!$A$62:$A$112,_xlfn.XLOOKUP(D$4,'Applications Denied'!$B$4:$U$4,'Applications Denied'!$B$62:$U$112))/_xlfn.XLOOKUP($A68,'Applications Received'!$A$62:$A$112,_xlfn.XLOOKUP(D$4,'Applications Received'!$B$4:$U$4,'Applications Received'!$B$62:$U$112))</f>
        <v>0.40880380915362935</v>
      </c>
      <c r="E68" s="79" cm="1">
        <f t="array" ref="E68">_xlfn.XLOOKUP($A68,'Applications Denied'!$A$62:$A$112,_xlfn.XLOOKUP(E$4,'Applications Denied'!$B$4:$U$4,'Applications Denied'!$B$62:$U$112))/_xlfn.XLOOKUP($A68,'Applications Received'!$A$62:$A$112,_xlfn.XLOOKUP(E$4,'Applications Received'!$B$4:$U$4,'Applications Received'!$B$62:$U$112))</f>
        <v>0.36037102822182748</v>
      </c>
      <c r="F68" s="79" cm="1">
        <f t="array" ref="F68">_xlfn.XLOOKUP($A68,'Applications Denied'!$A$62:$A$112,_xlfn.XLOOKUP(F$4,'Applications Denied'!$B$4:$U$4,'Applications Denied'!$B$62:$U$112))/_xlfn.XLOOKUP($A68,'Applications Received'!$A$62:$A$112,_xlfn.XLOOKUP(F$4,'Applications Received'!$B$4:$U$4,'Applications Received'!$B$62:$U$112))</f>
        <v>0.31632200230762403</v>
      </c>
      <c r="G68" s="79" cm="1">
        <f t="array" ref="G68">_xlfn.XLOOKUP($A68,'Applications Denied'!$A$62:$A$112,_xlfn.XLOOKUP(G$4,'Applications Denied'!$B$4:$U$4,'Applications Denied'!$B$62:$U$112))/_xlfn.XLOOKUP($A68,'Applications Received'!$A$62:$A$112,_xlfn.XLOOKUP(G$4,'Applications Received'!$B$4:$U$4,'Applications Received'!$B$62:$U$112))</f>
        <v>0.3382444306381468</v>
      </c>
      <c r="H68" s="79" cm="1">
        <f t="array" ref="H68">_xlfn.XLOOKUP($A68,'Applications Denied'!$A$62:$A$112,_xlfn.XLOOKUP(H$4,'Applications Denied'!$B$4:$U$4,'Applications Denied'!$B$62:$U$112))/_xlfn.XLOOKUP($A68,'Applications Received'!$A$62:$A$112,_xlfn.XLOOKUP(H$4,'Applications Received'!$B$4:$U$4,'Applications Received'!$B$62:$U$112))</f>
        <v>0.34597309998379516</v>
      </c>
      <c r="I68" s="79" cm="1">
        <f t="array" ref="I68">_xlfn.XLOOKUP($A68,'Applications Denied'!$A$62:$A$112,_xlfn.XLOOKUP(I$4,'Applications Denied'!$B$4:$U$4,'Applications Denied'!$B$62:$U$112))/_xlfn.XLOOKUP($A68,'Applications Received'!$A$62:$A$112,_xlfn.XLOOKUP(I$4,'Applications Received'!$B$4:$U$4,'Applications Received'!$B$62:$U$112))</f>
        <v>0.40465943113772457</v>
      </c>
      <c r="J68" s="79" cm="1">
        <f t="array" ref="J68">_xlfn.XLOOKUP($A68,'Applications Denied'!$A$62:$A$112,_xlfn.XLOOKUP(J$4,'Applications Denied'!$B$4:$U$4,'Applications Denied'!$B$62:$U$112))/_xlfn.XLOOKUP($A68,'Applications Received'!$A$62:$A$112,_xlfn.XLOOKUP(J$4,'Applications Received'!$B$4:$U$4,'Applications Received'!$B$62:$U$112))</f>
        <v>0.5748544021925317</v>
      </c>
      <c r="K68" s="79" cm="1">
        <f t="array" ref="K68">_xlfn.XLOOKUP($A68,'Applications Denied'!$A$62:$A$112,_xlfn.XLOOKUP(K$4,'Applications Denied'!$B$4:$U$4,'Applications Denied'!$B$62:$U$112))/_xlfn.XLOOKUP($A68,'Applications Received'!$A$62:$A$112,_xlfn.XLOOKUP(K$4,'Applications Received'!$B$4:$U$4,'Applications Received'!$B$62:$U$112))</f>
        <v>0.55613193696779883</v>
      </c>
      <c r="L68" s="79" cm="1">
        <f t="array" ref="L68">_xlfn.XLOOKUP($A68,'Applications Denied'!$A$62:$A$112,_xlfn.XLOOKUP(L$4,'Applications Denied'!$B$4:$U$4,'Applications Denied'!$B$62:$U$112))/_xlfn.XLOOKUP($A68,'Applications Received'!$A$62:$A$112,_xlfn.XLOOKUP(L$4,'Applications Received'!$B$4:$U$4,'Applications Received'!$B$62:$U$112))</f>
        <v>0.57710664911125742</v>
      </c>
      <c r="M68" s="79" cm="1">
        <f t="array" ref="M68">_xlfn.XLOOKUP($A68,'Applications Denied'!$A$62:$A$112,_xlfn.XLOOKUP(M$4,'Applications Denied'!$B$4:$U$4,'Applications Denied'!$B$62:$U$112))/_xlfn.XLOOKUP($A68,'Applications Received'!$A$62:$A$112,_xlfn.XLOOKUP(M$4,'Applications Received'!$B$4:$U$4,'Applications Received'!$B$62:$U$112))</f>
        <v>0.57218658430347669</v>
      </c>
      <c r="N68" s="79" cm="1">
        <f t="array" ref="N68">_xlfn.XLOOKUP($A68,'Applications Denied'!$A$62:$A$112,_xlfn.XLOOKUP(N$4,'Applications Denied'!$B$4:$U$4,'Applications Denied'!$B$62:$U$112))/_xlfn.XLOOKUP($A68,'Applications Received'!$A$62:$A$112,_xlfn.XLOOKUP(N$4,'Applications Received'!$B$4:$U$4,'Applications Received'!$B$62:$U$112))</f>
        <v>0.62063072860027968</v>
      </c>
      <c r="O68" s="79" cm="1">
        <f t="array" ref="O68">_xlfn.XLOOKUP($A68,'Applications Denied'!$A$62:$A$112,_xlfn.XLOOKUP(O$4,'Applications Denied'!$B$4:$U$4,'Applications Denied'!$B$62:$U$112))/_xlfn.XLOOKUP($A68,'Applications Received'!$A$62:$A$112,_xlfn.XLOOKUP(O$4,'Applications Received'!$B$4:$U$4,'Applications Received'!$B$62:$U$112))</f>
        <v>0.62122276879831351</v>
      </c>
      <c r="P68" s="79" cm="1">
        <f t="array" ref="P68">_xlfn.XLOOKUP($A68,'Applications Denied'!$A$62:$A$112,_xlfn.XLOOKUP(P$4,'Applications Denied'!$B$4:$U$4,'Applications Denied'!$B$62:$U$112))/_xlfn.XLOOKUP($A68,'Applications Received'!$A$62:$A$112,_xlfn.XLOOKUP(P$4,'Applications Received'!$B$4:$U$4,'Applications Received'!$B$62:$U$112))</f>
        <v>0.62495919921662502</v>
      </c>
      <c r="Q68" s="79" cm="1">
        <f t="array" ref="Q68">_xlfn.XLOOKUP($A68,'Applications Denied'!$A$62:$A$112,_xlfn.XLOOKUP(Q$4,'Applications Denied'!$B$4:$U$4,'Applications Denied'!$B$62:$U$112))/_xlfn.XLOOKUP($A68,'Applications Received'!$A$62:$A$112,_xlfn.XLOOKUP(Q$4,'Applications Received'!$B$4:$U$4,'Applications Received'!$B$62:$U$112))</f>
        <v>0.64011084170419119</v>
      </c>
      <c r="R68" s="79" cm="1">
        <f t="array" ref="R68">_xlfn.XLOOKUP($A68,'Applications Denied'!$A$62:$A$112,_xlfn.XLOOKUP(R$4,'Applications Denied'!$B$4:$U$4,'Applications Denied'!$B$62:$U$112))/_xlfn.XLOOKUP($A68,'Applications Received'!$A$62:$A$112,_xlfn.XLOOKUP(R$4,'Applications Received'!$B$4:$U$4,'Applications Received'!$B$62:$U$112))</f>
        <v>0.61212316620989848</v>
      </c>
      <c r="S68" s="79" cm="1">
        <f t="array" ref="S68">_xlfn.XLOOKUP($A68,'Applications Denied'!$A$62:$A$112,_xlfn.XLOOKUP(S$4,'Applications Denied'!$B$4:$U$4,'Applications Denied'!$B$62:$U$112))/_xlfn.XLOOKUP($A68,'Applications Received'!$A$62:$A$112,_xlfn.XLOOKUP(S$4,'Applications Received'!$B$4:$U$4,'Applications Received'!$B$62:$U$112))</f>
        <v>0.67022049915192627</v>
      </c>
      <c r="T68" s="79" cm="1">
        <f t="array" ref="T68">_xlfn.XLOOKUP($A68,'Applications Denied'!$A$62:$A$112,_xlfn.XLOOKUP(T$4,'Applications Denied'!$B$4:$U$4,'Applications Denied'!$B$62:$U$112))/_xlfn.XLOOKUP($A68,'Applications Received'!$A$62:$A$112,_xlfn.XLOOKUP(T$4,'Applications Received'!$B$4:$U$4,'Applications Received'!$B$62:$U$112))</f>
        <v>0.69989165763813654</v>
      </c>
      <c r="U68" s="79" cm="1">
        <f t="array" ref="U68">_xlfn.XLOOKUP($A68,'Applications Denied'!$A$62:$A$112,_xlfn.XLOOKUP(U$4,'Applications Denied'!$B$4:$U$4,'Applications Denied'!$B$62:$U$112))/_xlfn.XLOOKUP($A68,'Applications Received'!$A$62:$A$112,_xlfn.XLOOKUP(U$4,'Applications Received'!$B$4:$U$4,'Applications Received'!$B$62:$U$112))</f>
        <v>0.70187229956793085</v>
      </c>
      <c r="V68" s="79" t="e" cm="1">
        <f t="array" ref="V68">_xlfn.XLOOKUP($A68,'Applications Denied'!$A$62:$A$112,_xlfn.XLOOKUP(V$4,'Applications Denied'!$B$4:V$4,'Applications Denied'!$B$62:V$112))/_xlfn.XLOOKUP($A68,'Applications Received'!$A$62:$A$112,_xlfn.XLOOKUP(V$4,'Applications Received'!$B$4:W$4,'Applications Received'!$B$62:V$112))</f>
        <v>#VALUE!</v>
      </c>
      <c r="W68" s="79">
        <f t="shared" si="6"/>
        <v>0.65950721213045516</v>
      </c>
      <c r="X68" s="81">
        <f t="shared" si="7"/>
        <v>1.0286903796879163</v>
      </c>
      <c r="Y68" s="81">
        <f t="shared" si="8"/>
        <v>0.2161916703763718</v>
      </c>
    </row>
    <row r="69" spans="1:25" s="30" customFormat="1">
      <c r="A69" s="32" t="s">
        <v>17</v>
      </c>
      <c r="B69" s="79" cm="1">
        <f t="array" ref="B69">_xlfn.XLOOKUP($A69,'Applications Denied'!$A$62:$A$112,_xlfn.XLOOKUP(B$4,'Applications Denied'!$B$4:$U$4,'Applications Denied'!$B$62:$U$112))/_xlfn.XLOOKUP($A69,'Applications Received'!$A$62:$A$112,_xlfn.XLOOKUP(B$4,'Applications Received'!$B$4:$U$4,'Applications Received'!$B$62:$U$112))</f>
        <v>0.3</v>
      </c>
      <c r="C69" s="79" cm="1">
        <f t="array" ref="C69">_xlfn.XLOOKUP($A69,'Applications Denied'!$A$62:$A$112,_xlfn.XLOOKUP(C$4,'Applications Denied'!$B$4:$U$4,'Applications Denied'!$B$62:$U$112))/_xlfn.XLOOKUP($A69,'Applications Received'!$A$62:$A$112,_xlfn.XLOOKUP(C$4,'Applications Received'!$B$4:$U$4,'Applications Received'!$B$62:$U$112))</f>
        <v>0.25685052334470188</v>
      </c>
      <c r="D69" s="79" cm="1">
        <f t="array" ref="D69">_xlfn.XLOOKUP($A69,'Applications Denied'!$A$62:$A$112,_xlfn.XLOOKUP(D$4,'Applications Denied'!$B$4:$U$4,'Applications Denied'!$B$62:$U$112))/_xlfn.XLOOKUP($A69,'Applications Received'!$A$62:$A$112,_xlfn.XLOOKUP(D$4,'Applications Received'!$B$4:$U$4,'Applications Received'!$B$62:$U$112))</f>
        <v>0.28831286948613005</v>
      </c>
      <c r="E69" s="79" cm="1">
        <f t="array" ref="E69">_xlfn.XLOOKUP($A69,'Applications Denied'!$A$62:$A$112,_xlfn.XLOOKUP(E$4,'Applications Denied'!$B$4:$U$4,'Applications Denied'!$B$62:$U$112))/_xlfn.XLOOKUP($A69,'Applications Received'!$A$62:$A$112,_xlfn.XLOOKUP(E$4,'Applications Received'!$B$4:$U$4,'Applications Received'!$B$62:$U$112))</f>
        <v>0.26636103151862461</v>
      </c>
      <c r="F69" s="79" cm="1">
        <f t="array" ref="F69">_xlfn.XLOOKUP($A69,'Applications Denied'!$A$62:$A$112,_xlfn.XLOOKUP(F$4,'Applications Denied'!$B$4:$U$4,'Applications Denied'!$B$62:$U$112))/_xlfn.XLOOKUP($A69,'Applications Received'!$A$62:$A$112,_xlfn.XLOOKUP(F$4,'Applications Received'!$B$4:$U$4,'Applications Received'!$B$62:$U$112))</f>
        <v>0.31267441860465117</v>
      </c>
      <c r="G69" s="79" cm="1">
        <f t="array" ref="G69">_xlfn.XLOOKUP($A69,'Applications Denied'!$A$62:$A$112,_xlfn.XLOOKUP(G$4,'Applications Denied'!$B$4:$U$4,'Applications Denied'!$B$62:$U$112))/_xlfn.XLOOKUP($A69,'Applications Received'!$A$62:$A$112,_xlfn.XLOOKUP(G$4,'Applications Received'!$B$4:$U$4,'Applications Received'!$B$62:$U$112))</f>
        <v>0.30569767441860468</v>
      </c>
      <c r="H69" s="79" cm="1">
        <f t="array" ref="H69">_xlfn.XLOOKUP($A69,'Applications Denied'!$A$62:$A$112,_xlfn.XLOOKUP(H$4,'Applications Denied'!$B$4:$U$4,'Applications Denied'!$B$62:$U$112))/_xlfn.XLOOKUP($A69,'Applications Received'!$A$62:$A$112,_xlfn.XLOOKUP(H$4,'Applications Received'!$B$4:$U$4,'Applications Received'!$B$62:$U$112))</f>
        <v>0.36464595007641365</v>
      </c>
      <c r="I69" s="79" cm="1">
        <f t="array" ref="I69">_xlfn.XLOOKUP($A69,'Applications Denied'!$A$62:$A$112,_xlfn.XLOOKUP(I$4,'Applications Denied'!$B$4:$U$4,'Applications Denied'!$B$62:$U$112))/_xlfn.XLOOKUP($A69,'Applications Received'!$A$62:$A$112,_xlfn.XLOOKUP(I$4,'Applications Received'!$B$4:$U$4,'Applications Received'!$B$62:$U$112))</f>
        <v>0.31912939014910607</v>
      </c>
      <c r="J69" s="79" cm="1">
        <f t="array" ref="J69">_xlfn.XLOOKUP($A69,'Applications Denied'!$A$62:$A$112,_xlfn.XLOOKUP(J$4,'Applications Denied'!$B$4:$U$4,'Applications Denied'!$B$62:$U$112))/_xlfn.XLOOKUP($A69,'Applications Received'!$A$62:$A$112,_xlfn.XLOOKUP(J$4,'Applications Received'!$B$4:$U$4,'Applications Received'!$B$62:$U$112))</f>
        <v>0.36009242695289206</v>
      </c>
      <c r="K69" s="79" cm="1">
        <f t="array" ref="K69">_xlfn.XLOOKUP($A69,'Applications Denied'!$A$62:$A$112,_xlfn.XLOOKUP(K$4,'Applications Denied'!$B$4:$U$4,'Applications Denied'!$B$62:$U$112))/_xlfn.XLOOKUP($A69,'Applications Received'!$A$62:$A$112,_xlfn.XLOOKUP(K$4,'Applications Received'!$B$4:$U$4,'Applications Received'!$B$62:$U$112))</f>
        <v>0.32398654061849064</v>
      </c>
      <c r="L69" s="79" cm="1">
        <f t="array" ref="L69">_xlfn.XLOOKUP($A69,'Applications Denied'!$A$62:$A$112,_xlfn.XLOOKUP(L$4,'Applications Denied'!$B$4:$U$4,'Applications Denied'!$B$62:$U$112))/_xlfn.XLOOKUP($A69,'Applications Received'!$A$62:$A$112,_xlfn.XLOOKUP(L$4,'Applications Received'!$B$4:$U$4,'Applications Received'!$B$62:$U$112))</f>
        <v>0.1038619556285949</v>
      </c>
      <c r="M69" s="79" cm="1">
        <f t="array" ref="M69">_xlfn.XLOOKUP($A69,'Applications Denied'!$A$62:$A$112,_xlfn.XLOOKUP(M$4,'Applications Denied'!$B$4:$U$4,'Applications Denied'!$B$62:$U$112))/_xlfn.XLOOKUP($A69,'Applications Received'!$A$62:$A$112,_xlfn.XLOOKUP(M$4,'Applications Received'!$B$4:$U$4,'Applications Received'!$B$62:$U$112))</f>
        <v>0.21615982803312894</v>
      </c>
      <c r="N69" s="79" cm="1">
        <f t="array" ref="N69">_xlfn.XLOOKUP($A69,'Applications Denied'!$A$62:$A$112,_xlfn.XLOOKUP(N$4,'Applications Denied'!$B$4:$U$4,'Applications Denied'!$B$62:$U$112))/_xlfn.XLOOKUP($A69,'Applications Received'!$A$62:$A$112,_xlfn.XLOOKUP(N$4,'Applications Received'!$B$4:$U$4,'Applications Received'!$B$62:$U$112))</f>
        <v>0.29604593690943454</v>
      </c>
      <c r="O69" s="79" cm="1">
        <f t="array" ref="O69">_xlfn.XLOOKUP($A69,'Applications Denied'!$A$62:$A$112,_xlfn.XLOOKUP(O$4,'Applications Denied'!$B$4:$U$4,'Applications Denied'!$B$62:$U$112))/_xlfn.XLOOKUP($A69,'Applications Received'!$A$62:$A$112,_xlfn.XLOOKUP(O$4,'Applications Received'!$B$4:$U$4,'Applications Received'!$B$62:$U$112))</f>
        <v>0.26957966899799185</v>
      </c>
      <c r="P69" s="79" cm="1">
        <f t="array" ref="P69">_xlfn.XLOOKUP($A69,'Applications Denied'!$A$62:$A$112,_xlfn.XLOOKUP(P$4,'Applications Denied'!$B$4:$U$4,'Applications Denied'!$B$62:$U$112))/_xlfn.XLOOKUP($A69,'Applications Received'!$A$62:$A$112,_xlfn.XLOOKUP(P$4,'Applications Received'!$B$4:$U$4,'Applications Received'!$B$62:$U$112))</f>
        <v>0.24330882877738919</v>
      </c>
      <c r="Q69" s="79" cm="1">
        <f t="array" ref="Q69">_xlfn.XLOOKUP($A69,'Applications Denied'!$A$62:$A$112,_xlfn.XLOOKUP(Q$4,'Applications Denied'!$B$4:$U$4,'Applications Denied'!$B$62:$U$112))/_xlfn.XLOOKUP($A69,'Applications Received'!$A$62:$A$112,_xlfn.XLOOKUP(Q$4,'Applications Received'!$B$4:$U$4,'Applications Received'!$B$62:$U$112))</f>
        <v>0.18675435913123278</v>
      </c>
      <c r="R69" s="79" cm="1">
        <f t="array" ref="R69">_xlfn.XLOOKUP($A69,'Applications Denied'!$A$62:$A$112,_xlfn.XLOOKUP(R$4,'Applications Denied'!$B$4:$U$4,'Applications Denied'!$B$62:$U$112))/_xlfn.XLOOKUP($A69,'Applications Received'!$A$62:$A$112,_xlfn.XLOOKUP(R$4,'Applications Received'!$B$4:$U$4,'Applications Received'!$B$62:$U$112))</f>
        <v>0.22596870342771982</v>
      </c>
      <c r="S69" s="79" cm="1">
        <f t="array" ref="S69">_xlfn.XLOOKUP($A69,'Applications Denied'!$A$62:$A$112,_xlfn.XLOOKUP(S$4,'Applications Denied'!$B$4:$U$4,'Applications Denied'!$B$62:$U$112))/_xlfn.XLOOKUP($A69,'Applications Received'!$A$62:$A$112,_xlfn.XLOOKUP(S$4,'Applications Received'!$B$4:$U$4,'Applications Received'!$B$62:$U$112))</f>
        <v>0.46900470219435736</v>
      </c>
      <c r="T69" s="79" cm="1">
        <f t="array" ref="T69">_xlfn.XLOOKUP($A69,'Applications Denied'!$A$62:$A$112,_xlfn.XLOOKUP(T$4,'Applications Denied'!$B$4:$U$4,'Applications Denied'!$B$62:$U$112))/_xlfn.XLOOKUP($A69,'Applications Received'!$A$62:$A$112,_xlfn.XLOOKUP(T$4,'Applications Received'!$B$4:$U$4,'Applications Received'!$B$62:$U$112))</f>
        <v>0.23227606628324127</v>
      </c>
      <c r="U69" s="79" cm="1">
        <f t="array" ref="U69">_xlfn.XLOOKUP($A69,'Applications Denied'!$A$62:$A$112,_xlfn.XLOOKUP(U$4,'Applications Denied'!$B$4:$U$4,'Applications Denied'!$B$62:$U$112))/_xlfn.XLOOKUP($A69,'Applications Received'!$A$62:$A$112,_xlfn.XLOOKUP(U$4,'Applications Received'!$B$4:$U$4,'Applications Received'!$B$62:$U$112))</f>
        <v>0.32975989426536456</v>
      </c>
      <c r="V69" s="79" t="e" cm="1">
        <f t="array" ref="V69">_xlfn.XLOOKUP($A69,'Applications Denied'!$A$62:$A$112,_xlfn.XLOOKUP(V$4,'Applications Denied'!$B$4:V$4,'Applications Denied'!$B$62:V$112))/_xlfn.XLOOKUP($A69,'Applications Received'!$A$62:$A$112,_xlfn.XLOOKUP(V$4,'Applications Received'!$B$4:W$4,'Applications Received'!$B$62:V$112))</f>
        <v>#VALUE!</v>
      </c>
      <c r="W69" s="79">
        <f t="shared" si="6"/>
        <v>9.9199647551215242E-2</v>
      </c>
      <c r="X69" s="81">
        <f t="shared" si="7"/>
        <v>-9.5671035983639782E-2</v>
      </c>
      <c r="Y69" s="81">
        <f t="shared" si="8"/>
        <v>2.174982526273328</v>
      </c>
    </row>
    <row r="70" spans="1:25" s="30" customFormat="1">
      <c r="A70" s="32" t="s">
        <v>19</v>
      </c>
      <c r="B70" s="79" cm="1">
        <f t="array" ref="B70">_xlfn.XLOOKUP($A70,'Applications Denied'!$A$62:$A$112,_xlfn.XLOOKUP(B$4,'Applications Denied'!$B$4:$U$4,'Applications Denied'!$B$62:$U$112))/_xlfn.XLOOKUP($A70,'Applications Received'!$A$62:$A$112,_xlfn.XLOOKUP(B$4,'Applications Received'!$B$4:$U$4,'Applications Received'!$B$62:$U$112))</f>
        <v>0.55716359940469706</v>
      </c>
      <c r="C70" s="79" cm="1">
        <f t="array" ref="C70">_xlfn.XLOOKUP($A70,'Applications Denied'!$A$62:$A$112,_xlfn.XLOOKUP(C$4,'Applications Denied'!$B$4:$U$4,'Applications Denied'!$B$62:$U$112))/_xlfn.XLOOKUP($A70,'Applications Received'!$A$62:$A$112,_xlfn.XLOOKUP(C$4,'Applications Received'!$B$4:$U$4,'Applications Received'!$B$62:$U$112))</f>
        <v>0.53292607165044525</v>
      </c>
      <c r="D70" s="79" cm="1">
        <f t="array" ref="D70">_xlfn.XLOOKUP($A70,'Applications Denied'!$A$62:$A$112,_xlfn.XLOOKUP(D$4,'Applications Denied'!$B$4:$U$4,'Applications Denied'!$B$62:$U$112))/_xlfn.XLOOKUP($A70,'Applications Received'!$A$62:$A$112,_xlfn.XLOOKUP(D$4,'Applications Received'!$B$4:$U$4,'Applications Received'!$B$62:$U$112))</f>
        <v>0.54913714083622645</v>
      </c>
      <c r="E70" s="79" cm="1">
        <f t="array" ref="E70">_xlfn.XLOOKUP($A70,'Applications Denied'!$A$62:$A$112,_xlfn.XLOOKUP(E$4,'Applications Denied'!$B$4:$U$4,'Applications Denied'!$B$62:$U$112))/_xlfn.XLOOKUP($A70,'Applications Received'!$A$62:$A$112,_xlfn.XLOOKUP(E$4,'Applications Received'!$B$4:$U$4,'Applications Received'!$B$62:$U$112))</f>
        <v>0.58515795038689433</v>
      </c>
      <c r="F70" s="79" cm="1">
        <f t="array" ref="F70">_xlfn.XLOOKUP($A70,'Applications Denied'!$A$62:$A$112,_xlfn.XLOOKUP(F$4,'Applications Denied'!$B$4:$U$4,'Applications Denied'!$B$62:$U$112))/_xlfn.XLOOKUP($A70,'Applications Received'!$A$62:$A$112,_xlfn.XLOOKUP(F$4,'Applications Received'!$B$4:$U$4,'Applications Received'!$B$62:$U$112))</f>
        <v>0.65885004627280064</v>
      </c>
      <c r="G70" s="79" cm="1">
        <f t="array" ref="G70">_xlfn.XLOOKUP($A70,'Applications Denied'!$A$62:$A$112,_xlfn.XLOOKUP(G$4,'Applications Denied'!$B$4:$U$4,'Applications Denied'!$B$62:$U$112))/_xlfn.XLOOKUP($A70,'Applications Received'!$A$62:$A$112,_xlfn.XLOOKUP(G$4,'Applications Received'!$B$4:$U$4,'Applications Received'!$B$62:$U$112))</f>
        <v>0.63457548437173483</v>
      </c>
      <c r="H70" s="79" cm="1">
        <f t="array" ref="H70">_xlfn.XLOOKUP($A70,'Applications Denied'!$A$62:$A$112,_xlfn.XLOOKUP(H$4,'Applications Denied'!$B$4:$U$4,'Applications Denied'!$B$62:$U$112))/_xlfn.XLOOKUP($A70,'Applications Received'!$A$62:$A$112,_xlfn.XLOOKUP(H$4,'Applications Received'!$B$4:$U$4,'Applications Received'!$B$62:$U$112))</f>
        <v>0.72988072148595784</v>
      </c>
      <c r="I70" s="79" cm="1">
        <f t="array" ref="I70">_xlfn.XLOOKUP($A70,'Applications Denied'!$A$62:$A$112,_xlfn.XLOOKUP(I$4,'Applications Denied'!$B$4:$U$4,'Applications Denied'!$B$62:$U$112))/_xlfn.XLOOKUP($A70,'Applications Received'!$A$62:$A$112,_xlfn.XLOOKUP(I$4,'Applications Received'!$B$4:$U$4,'Applications Received'!$B$62:$U$112))</f>
        <v>0.76375777520869836</v>
      </c>
      <c r="J70" s="79" cm="1">
        <f t="array" ref="J70">_xlfn.XLOOKUP($A70,'Applications Denied'!$A$62:$A$112,_xlfn.XLOOKUP(J$4,'Applications Denied'!$B$4:$U$4,'Applications Denied'!$B$62:$U$112))/_xlfn.XLOOKUP($A70,'Applications Received'!$A$62:$A$112,_xlfn.XLOOKUP(J$4,'Applications Received'!$B$4:$U$4,'Applications Received'!$B$62:$U$112))</f>
        <v>0.78903825349814671</v>
      </c>
      <c r="K70" s="79" cm="1">
        <f t="array" ref="K70">_xlfn.XLOOKUP($A70,'Applications Denied'!$A$62:$A$112,_xlfn.XLOOKUP(K$4,'Applications Denied'!$B$4:$U$4,'Applications Denied'!$B$62:$U$112))/_xlfn.XLOOKUP($A70,'Applications Received'!$A$62:$A$112,_xlfn.XLOOKUP(K$4,'Applications Received'!$B$4:$U$4,'Applications Received'!$B$62:$U$112))</f>
        <v>0.82471451945167396</v>
      </c>
      <c r="L70" s="79" cm="1">
        <f t="array" ref="L70">_xlfn.XLOOKUP($A70,'Applications Denied'!$A$62:$A$112,_xlfn.XLOOKUP(L$4,'Applications Denied'!$B$4:$U$4,'Applications Denied'!$B$62:$U$112))/_xlfn.XLOOKUP($A70,'Applications Received'!$A$62:$A$112,_xlfn.XLOOKUP(L$4,'Applications Received'!$B$4:$U$4,'Applications Received'!$B$62:$U$112))</f>
        <v>0.82808067413089814</v>
      </c>
      <c r="M70" s="79" cm="1">
        <f t="array" ref="M70">_xlfn.XLOOKUP($A70,'Applications Denied'!$A$62:$A$112,_xlfn.XLOOKUP(M$4,'Applications Denied'!$B$4:$U$4,'Applications Denied'!$B$62:$U$112))/_xlfn.XLOOKUP($A70,'Applications Received'!$A$62:$A$112,_xlfn.XLOOKUP(M$4,'Applications Received'!$B$4:$U$4,'Applications Received'!$B$62:$U$112))</f>
        <v>0.83726292301970995</v>
      </c>
      <c r="N70" s="79" cm="1">
        <f t="array" ref="N70">_xlfn.XLOOKUP($A70,'Applications Denied'!$A$62:$A$112,_xlfn.XLOOKUP(N$4,'Applications Denied'!$B$4:$U$4,'Applications Denied'!$B$62:$U$112))/_xlfn.XLOOKUP($A70,'Applications Received'!$A$62:$A$112,_xlfn.XLOOKUP(N$4,'Applications Received'!$B$4:$U$4,'Applications Received'!$B$62:$U$112))</f>
        <v>0.81987801504125823</v>
      </c>
      <c r="O70" s="79" cm="1">
        <f t="array" ref="O70">_xlfn.XLOOKUP($A70,'Applications Denied'!$A$62:$A$112,_xlfn.XLOOKUP(O$4,'Applications Denied'!$B$4:$U$4,'Applications Denied'!$B$62:$U$112))/_xlfn.XLOOKUP($A70,'Applications Received'!$A$62:$A$112,_xlfn.XLOOKUP(O$4,'Applications Received'!$B$4:$U$4,'Applications Received'!$B$62:$U$112))</f>
        <v>0.7558659095513709</v>
      </c>
      <c r="P70" s="79" cm="1">
        <f t="array" ref="P70">_xlfn.XLOOKUP($A70,'Applications Denied'!$A$62:$A$112,_xlfn.XLOOKUP(P$4,'Applications Denied'!$B$4:$U$4,'Applications Denied'!$B$62:$U$112))/_xlfn.XLOOKUP($A70,'Applications Received'!$A$62:$A$112,_xlfn.XLOOKUP(P$4,'Applications Received'!$B$4:$U$4,'Applications Received'!$B$62:$U$112))</f>
        <v>0.74742921830455833</v>
      </c>
      <c r="Q70" s="79" cm="1">
        <f t="array" ref="Q70">_xlfn.XLOOKUP($A70,'Applications Denied'!$A$62:$A$112,_xlfn.XLOOKUP(Q$4,'Applications Denied'!$B$4:$U$4,'Applications Denied'!$B$62:$U$112))/_xlfn.XLOOKUP($A70,'Applications Received'!$A$62:$A$112,_xlfn.XLOOKUP(Q$4,'Applications Received'!$B$4:$U$4,'Applications Received'!$B$62:$U$112))</f>
        <v>0.82021969171569831</v>
      </c>
      <c r="R70" s="79" cm="1">
        <f t="array" ref="R70">_xlfn.XLOOKUP($A70,'Applications Denied'!$A$62:$A$112,_xlfn.XLOOKUP(R$4,'Applications Denied'!$B$4:$U$4,'Applications Denied'!$B$62:$U$112))/_xlfn.XLOOKUP($A70,'Applications Received'!$A$62:$A$112,_xlfn.XLOOKUP(R$4,'Applications Received'!$B$4:$U$4,'Applications Received'!$B$62:$U$112))</f>
        <v>0.84894681960375395</v>
      </c>
      <c r="S70" s="79" cm="1">
        <f t="array" ref="S70">_xlfn.XLOOKUP($A70,'Applications Denied'!$A$62:$A$112,_xlfn.XLOOKUP(S$4,'Applications Denied'!$B$4:$U$4,'Applications Denied'!$B$62:$U$112))/_xlfn.XLOOKUP($A70,'Applications Received'!$A$62:$A$112,_xlfn.XLOOKUP(S$4,'Applications Received'!$B$4:$U$4,'Applications Received'!$B$62:$U$112))</f>
        <v>0.85577313804429478</v>
      </c>
      <c r="T70" s="79" cm="1">
        <f t="array" ref="T70">_xlfn.XLOOKUP($A70,'Applications Denied'!$A$62:$A$112,_xlfn.XLOOKUP(T$4,'Applications Denied'!$B$4:$U$4,'Applications Denied'!$B$62:$U$112))/_xlfn.XLOOKUP($A70,'Applications Received'!$A$62:$A$112,_xlfn.XLOOKUP(T$4,'Applications Received'!$B$4:$U$4,'Applications Received'!$B$62:$U$112))</f>
        <v>0.87367088707109697</v>
      </c>
      <c r="U70" s="79" cm="1">
        <f t="array" ref="U70">_xlfn.XLOOKUP($A70,'Applications Denied'!$A$62:$A$112,_xlfn.XLOOKUP(U$4,'Applications Denied'!$B$4:$U$4,'Applications Denied'!$B$62:$U$112))/_xlfn.XLOOKUP($A70,'Applications Received'!$A$62:$A$112,_xlfn.XLOOKUP(U$4,'Applications Received'!$B$4:$U$4,'Applications Received'!$B$62:$U$112))</f>
        <v>0.85173833245936026</v>
      </c>
      <c r="V70" s="79" t="e" cm="1">
        <f t="array" ref="V70">_xlfn.XLOOKUP($A70,'Applications Denied'!$A$62:$A$112,_xlfn.XLOOKUP(V$4,'Applications Denied'!$B$4:V$4,'Applications Denied'!$B$62:V$112))/_xlfn.XLOOKUP($A70,'Applications Received'!$A$62:$A$112,_xlfn.XLOOKUP(V$4,'Applications Received'!$B$4:W$4,'Applications Received'!$B$62:V$112))</f>
        <v>#VALUE!</v>
      </c>
      <c r="W70" s="79">
        <f t="shared" si="6"/>
        <v>0.52870419634269428</v>
      </c>
      <c r="X70" s="81">
        <f t="shared" si="7"/>
        <v>0.1669555139438586</v>
      </c>
      <c r="Y70" s="81">
        <f t="shared" si="8"/>
        <v>2.8569267545449868E-2</v>
      </c>
    </row>
    <row r="71" spans="1:25" s="30" customFormat="1">
      <c r="A71" s="32" t="s">
        <v>21</v>
      </c>
      <c r="B71" s="79" cm="1">
        <f t="array" ref="B71">_xlfn.XLOOKUP($A71,'Applications Denied'!$A$62:$A$112,_xlfn.XLOOKUP(B$4,'Applications Denied'!$B$4:$U$4,'Applications Denied'!$B$62:$U$112))/_xlfn.XLOOKUP($A71,'Applications Received'!$A$62:$A$112,_xlfn.XLOOKUP(B$4,'Applications Received'!$B$4:$U$4,'Applications Received'!$B$62:$U$112))</f>
        <v>0.60367282917114606</v>
      </c>
      <c r="C71" s="79" cm="1">
        <f t="array" ref="C71">_xlfn.XLOOKUP($A71,'Applications Denied'!$A$62:$A$112,_xlfn.XLOOKUP(C$4,'Applications Denied'!$B$4:$U$4,'Applications Denied'!$B$62:$U$112))/_xlfn.XLOOKUP($A71,'Applications Received'!$A$62:$A$112,_xlfn.XLOOKUP(C$4,'Applications Received'!$B$4:$U$4,'Applications Received'!$B$62:$U$112))</f>
        <v>0.59626785887841383</v>
      </c>
      <c r="D71" s="79" cm="1">
        <f t="array" ref="D71">_xlfn.XLOOKUP($A71,'Applications Denied'!$A$62:$A$112,_xlfn.XLOOKUP(D$4,'Applications Denied'!$B$4:$U$4,'Applications Denied'!$B$62:$U$112))/_xlfn.XLOOKUP($A71,'Applications Received'!$A$62:$A$112,_xlfn.XLOOKUP(D$4,'Applications Received'!$B$4:$U$4,'Applications Received'!$B$62:$U$112))</f>
        <v>0.5937899962269455</v>
      </c>
      <c r="E71" s="79" cm="1">
        <f t="array" ref="E71">_xlfn.XLOOKUP($A71,'Applications Denied'!$A$62:$A$112,_xlfn.XLOOKUP(E$4,'Applications Denied'!$B$4:$U$4,'Applications Denied'!$B$62:$U$112))/_xlfn.XLOOKUP($A71,'Applications Received'!$A$62:$A$112,_xlfn.XLOOKUP(E$4,'Applications Received'!$B$4:$U$4,'Applications Received'!$B$62:$U$112))</f>
        <v>0.60277551361631865</v>
      </c>
      <c r="F71" s="79" cm="1">
        <f t="array" ref="F71">_xlfn.XLOOKUP($A71,'Applications Denied'!$A$62:$A$112,_xlfn.XLOOKUP(F$4,'Applications Denied'!$B$4:$U$4,'Applications Denied'!$B$62:$U$112))/_xlfn.XLOOKUP($A71,'Applications Received'!$A$62:$A$112,_xlfn.XLOOKUP(F$4,'Applications Received'!$B$4:$U$4,'Applications Received'!$B$62:$U$112))</f>
        <v>0.69871818771577909</v>
      </c>
      <c r="G71" s="79" cm="1">
        <f t="array" ref="G71">_xlfn.XLOOKUP($A71,'Applications Denied'!$A$62:$A$112,_xlfn.XLOOKUP(G$4,'Applications Denied'!$B$4:$U$4,'Applications Denied'!$B$62:$U$112))/_xlfn.XLOOKUP($A71,'Applications Received'!$A$62:$A$112,_xlfn.XLOOKUP(G$4,'Applications Received'!$B$4:$U$4,'Applications Received'!$B$62:$U$112))</f>
        <v>0.73694885427308043</v>
      </c>
      <c r="H71" s="79" cm="1">
        <f t="array" ref="H71">_xlfn.XLOOKUP($A71,'Applications Denied'!$A$62:$A$112,_xlfn.XLOOKUP(H$4,'Applications Denied'!$B$4:$U$4,'Applications Denied'!$B$62:$U$112))/_xlfn.XLOOKUP($A71,'Applications Received'!$A$62:$A$112,_xlfn.XLOOKUP(H$4,'Applications Received'!$B$4:$U$4,'Applications Received'!$B$62:$U$112))</f>
        <v>0.82619243185421487</v>
      </c>
      <c r="I71" s="79" cm="1">
        <f t="array" ref="I71">_xlfn.XLOOKUP($A71,'Applications Denied'!$A$62:$A$112,_xlfn.XLOOKUP(I$4,'Applications Denied'!$B$4:$U$4,'Applications Denied'!$B$62:$U$112))/_xlfn.XLOOKUP($A71,'Applications Received'!$A$62:$A$112,_xlfn.XLOOKUP(I$4,'Applications Received'!$B$4:$U$4,'Applications Received'!$B$62:$U$112))</f>
        <v>0.83101571628577742</v>
      </c>
      <c r="J71" s="79" cm="1">
        <f t="array" ref="J71">_xlfn.XLOOKUP($A71,'Applications Denied'!$A$62:$A$112,_xlfn.XLOOKUP(J$4,'Applications Denied'!$B$4:$U$4,'Applications Denied'!$B$62:$U$112))/_xlfn.XLOOKUP($A71,'Applications Received'!$A$62:$A$112,_xlfn.XLOOKUP(J$4,'Applications Received'!$B$4:$U$4,'Applications Received'!$B$62:$U$112))</f>
        <v>0.84471995076057338</v>
      </c>
      <c r="K71" s="79" cm="1">
        <f t="array" ref="K71">_xlfn.XLOOKUP($A71,'Applications Denied'!$A$62:$A$112,_xlfn.XLOOKUP(K$4,'Applications Denied'!$B$4:$U$4,'Applications Denied'!$B$62:$U$112))/_xlfn.XLOOKUP($A71,'Applications Received'!$A$62:$A$112,_xlfn.XLOOKUP(K$4,'Applications Received'!$B$4:$U$4,'Applications Received'!$B$62:$U$112))</f>
        <v>0.85247357119259992</v>
      </c>
      <c r="L71" s="79" cm="1">
        <f t="array" ref="L71">_xlfn.XLOOKUP($A71,'Applications Denied'!$A$62:$A$112,_xlfn.XLOOKUP(L$4,'Applications Denied'!$B$4:$U$4,'Applications Denied'!$B$62:$U$112))/_xlfn.XLOOKUP($A71,'Applications Received'!$A$62:$A$112,_xlfn.XLOOKUP(L$4,'Applications Received'!$B$4:$U$4,'Applications Received'!$B$62:$U$112))</f>
        <v>0.84253003221267342</v>
      </c>
      <c r="M71" s="79" cm="1">
        <f t="array" ref="M71">_xlfn.XLOOKUP($A71,'Applications Denied'!$A$62:$A$112,_xlfn.XLOOKUP(M$4,'Applications Denied'!$B$4:$U$4,'Applications Denied'!$B$62:$U$112))/_xlfn.XLOOKUP($A71,'Applications Received'!$A$62:$A$112,_xlfn.XLOOKUP(M$4,'Applications Received'!$B$4:$U$4,'Applications Received'!$B$62:$U$112))</f>
        <v>0.82010227850812611</v>
      </c>
      <c r="N71" s="79" cm="1">
        <f t="array" ref="N71">_xlfn.XLOOKUP($A71,'Applications Denied'!$A$62:$A$112,_xlfn.XLOOKUP(N$4,'Applications Denied'!$B$4:$U$4,'Applications Denied'!$B$62:$U$112))/_xlfn.XLOOKUP($A71,'Applications Received'!$A$62:$A$112,_xlfn.XLOOKUP(N$4,'Applications Received'!$B$4:$U$4,'Applications Received'!$B$62:$U$112))</f>
        <v>0.80417021276595746</v>
      </c>
      <c r="O71" s="79" cm="1">
        <f t="array" ref="O71">_xlfn.XLOOKUP($A71,'Applications Denied'!$A$62:$A$112,_xlfn.XLOOKUP(O$4,'Applications Denied'!$B$4:$U$4,'Applications Denied'!$B$62:$U$112))/_xlfn.XLOOKUP($A71,'Applications Received'!$A$62:$A$112,_xlfn.XLOOKUP(O$4,'Applications Received'!$B$4:$U$4,'Applications Received'!$B$62:$U$112))</f>
        <v>0.79370369172032218</v>
      </c>
      <c r="P71" s="79" cm="1">
        <f t="array" ref="P71">_xlfn.XLOOKUP($A71,'Applications Denied'!$A$62:$A$112,_xlfn.XLOOKUP(P$4,'Applications Denied'!$B$4:$U$4,'Applications Denied'!$B$62:$U$112))/_xlfn.XLOOKUP($A71,'Applications Received'!$A$62:$A$112,_xlfn.XLOOKUP(P$4,'Applications Received'!$B$4:$U$4,'Applications Received'!$B$62:$U$112))</f>
        <v>0.79574026871732839</v>
      </c>
      <c r="Q71" s="79" cm="1">
        <f t="array" ref="Q71">_xlfn.XLOOKUP($A71,'Applications Denied'!$A$62:$A$112,_xlfn.XLOOKUP(Q$4,'Applications Denied'!$B$4:$U$4,'Applications Denied'!$B$62:$U$112))/_xlfn.XLOOKUP($A71,'Applications Received'!$A$62:$A$112,_xlfn.XLOOKUP(Q$4,'Applications Received'!$B$4:$U$4,'Applications Received'!$B$62:$U$112))</f>
        <v>0.78011231142626003</v>
      </c>
      <c r="R71" s="79" cm="1">
        <f t="array" ref="R71">_xlfn.XLOOKUP($A71,'Applications Denied'!$A$62:$A$112,_xlfn.XLOOKUP(R$4,'Applications Denied'!$B$4:$U$4,'Applications Denied'!$B$62:$U$112))/_xlfn.XLOOKUP($A71,'Applications Received'!$A$62:$A$112,_xlfn.XLOOKUP(R$4,'Applications Received'!$B$4:$U$4,'Applications Received'!$B$62:$U$112))</f>
        <v>0.81647582697201015</v>
      </c>
      <c r="S71" s="79" cm="1">
        <f t="array" ref="S71">_xlfn.XLOOKUP($A71,'Applications Denied'!$A$62:$A$112,_xlfn.XLOOKUP(S$4,'Applications Denied'!$B$4:$U$4,'Applications Denied'!$B$62:$U$112))/_xlfn.XLOOKUP($A71,'Applications Received'!$A$62:$A$112,_xlfn.XLOOKUP(S$4,'Applications Received'!$B$4:$U$4,'Applications Received'!$B$62:$U$112))</f>
        <v>0.8169699282188253</v>
      </c>
      <c r="T71" s="79" cm="1">
        <f t="array" ref="T71">_xlfn.XLOOKUP($A71,'Applications Denied'!$A$62:$A$112,_xlfn.XLOOKUP(T$4,'Applications Denied'!$B$4:$U$4,'Applications Denied'!$B$62:$U$112))/_xlfn.XLOOKUP($A71,'Applications Received'!$A$62:$A$112,_xlfn.XLOOKUP(T$4,'Applications Received'!$B$4:$U$4,'Applications Received'!$B$62:$U$112))</f>
        <v>0.81763624044138994</v>
      </c>
      <c r="U71" s="79" cm="1">
        <f t="array" ref="U71">_xlfn.XLOOKUP($A71,'Applications Denied'!$A$62:$A$112,_xlfn.XLOOKUP(U$4,'Applications Denied'!$B$4:$U$4,'Applications Denied'!$B$62:$U$112))/_xlfn.XLOOKUP($A71,'Applications Received'!$A$62:$A$112,_xlfn.XLOOKUP(U$4,'Applications Received'!$B$4:$U$4,'Applications Received'!$B$62:$U$112))</f>
        <v>0.79798405393141902</v>
      </c>
      <c r="V71" s="79" t="e" cm="1">
        <f t="array" ref="V71">_xlfn.XLOOKUP($A71,'Applications Denied'!$A$62:$A$112,_xlfn.XLOOKUP(V$4,'Applications Denied'!$B$4:V$4,'Applications Denied'!$B$62:V$112))/_xlfn.XLOOKUP($A71,'Applications Received'!$A$62:$A$112,_xlfn.XLOOKUP(V$4,'Applications Received'!$B$4:W$4,'Applications Received'!$B$62:V$112))</f>
        <v>#VALUE!</v>
      </c>
      <c r="W71" s="79">
        <f t="shared" si="6"/>
        <v>0.32188168055710881</v>
      </c>
      <c r="X71" s="81">
        <f t="shared" si="7"/>
        <v>-3.4142624448263326E-2</v>
      </c>
      <c r="Y71" s="81">
        <f t="shared" si="8"/>
        <v>-5.2871680032896433E-2</v>
      </c>
    </row>
    <row r="72" spans="1:25" s="30" customFormat="1">
      <c r="A72" s="32" t="s">
        <v>22</v>
      </c>
      <c r="B72" s="79" cm="1">
        <f t="array" ref="B72">_xlfn.XLOOKUP($A72,'Applications Denied'!$A$62:$A$112,_xlfn.XLOOKUP(B$4,'Applications Denied'!$B$4:$U$4,'Applications Denied'!$B$62:$U$112))/_xlfn.XLOOKUP($A72,'Applications Received'!$A$62:$A$112,_xlfn.XLOOKUP(B$4,'Applications Received'!$B$4:$U$4,'Applications Received'!$B$62:$U$112))</f>
        <v>0.44643240535318113</v>
      </c>
      <c r="C72" s="79" cm="1">
        <f t="array" ref="C72">_xlfn.XLOOKUP($A72,'Applications Denied'!$A$62:$A$112,_xlfn.XLOOKUP(C$4,'Applications Denied'!$B$4:$U$4,'Applications Denied'!$B$62:$U$112))/_xlfn.XLOOKUP($A72,'Applications Received'!$A$62:$A$112,_xlfn.XLOOKUP(C$4,'Applications Received'!$B$4:$U$4,'Applications Received'!$B$62:$U$112))</f>
        <v>0.45059370877022431</v>
      </c>
      <c r="D72" s="79" cm="1">
        <f t="array" ref="D72">_xlfn.XLOOKUP($A72,'Applications Denied'!$A$62:$A$112,_xlfn.XLOOKUP(D$4,'Applications Denied'!$B$4:$U$4,'Applications Denied'!$B$62:$U$112))/_xlfn.XLOOKUP($A72,'Applications Received'!$A$62:$A$112,_xlfn.XLOOKUP(D$4,'Applications Received'!$B$4:$U$4,'Applications Received'!$B$62:$U$112))</f>
        <v>0.48972099853157119</v>
      </c>
      <c r="E72" s="79" cm="1">
        <f t="array" ref="E72">_xlfn.XLOOKUP($A72,'Applications Denied'!$A$62:$A$112,_xlfn.XLOOKUP(E$4,'Applications Denied'!$B$4:$U$4,'Applications Denied'!$B$62:$U$112))/_xlfn.XLOOKUP($A72,'Applications Received'!$A$62:$A$112,_xlfn.XLOOKUP(E$4,'Applications Received'!$B$4:$U$4,'Applications Received'!$B$62:$U$112))</f>
        <v>0.50855551134102661</v>
      </c>
      <c r="F72" s="79" cm="1">
        <f t="array" ref="F72">_xlfn.XLOOKUP($A72,'Applications Denied'!$A$62:$A$112,_xlfn.XLOOKUP(F$4,'Applications Denied'!$B$4:$U$4,'Applications Denied'!$B$62:$U$112))/_xlfn.XLOOKUP($A72,'Applications Received'!$A$62:$A$112,_xlfn.XLOOKUP(F$4,'Applications Received'!$B$4:$U$4,'Applications Received'!$B$62:$U$112))</f>
        <v>0.61290049160874727</v>
      </c>
      <c r="G72" s="79" cm="1">
        <f t="array" ref="G72">_xlfn.XLOOKUP($A72,'Applications Denied'!$A$62:$A$112,_xlfn.XLOOKUP(G$4,'Applications Denied'!$B$4:$U$4,'Applications Denied'!$B$62:$U$112))/_xlfn.XLOOKUP($A72,'Applications Received'!$A$62:$A$112,_xlfn.XLOOKUP(G$4,'Applications Received'!$B$4:$U$4,'Applications Received'!$B$62:$U$112))</f>
        <v>0.48660789964400752</v>
      </c>
      <c r="H72" s="79" cm="1">
        <f t="array" ref="H72">_xlfn.XLOOKUP($A72,'Applications Denied'!$A$62:$A$112,_xlfn.XLOOKUP(H$4,'Applications Denied'!$B$4:$U$4,'Applications Denied'!$B$62:$U$112))/_xlfn.XLOOKUP($A72,'Applications Received'!$A$62:$A$112,_xlfn.XLOOKUP(H$4,'Applications Received'!$B$4:$U$4,'Applications Received'!$B$62:$U$112))</f>
        <v>0.51946968292230666</v>
      </c>
      <c r="I72" s="79" cm="1">
        <f t="array" ref="I72">_xlfn.XLOOKUP($A72,'Applications Denied'!$A$62:$A$112,_xlfn.XLOOKUP(I$4,'Applications Denied'!$B$4:$U$4,'Applications Denied'!$B$62:$U$112))/_xlfn.XLOOKUP($A72,'Applications Received'!$A$62:$A$112,_xlfn.XLOOKUP(I$4,'Applications Received'!$B$4:$U$4,'Applications Received'!$B$62:$U$112))</f>
        <v>0.56411208016329561</v>
      </c>
      <c r="J72" s="79" cm="1">
        <f t="array" ref="J72">_xlfn.XLOOKUP($A72,'Applications Denied'!$A$62:$A$112,_xlfn.XLOOKUP(J$4,'Applications Denied'!$B$4:$U$4,'Applications Denied'!$B$62:$U$112))/_xlfn.XLOOKUP($A72,'Applications Received'!$A$62:$A$112,_xlfn.XLOOKUP(J$4,'Applications Received'!$B$4:$U$4,'Applications Received'!$B$62:$U$112))</f>
        <v>0.52844196964734136</v>
      </c>
      <c r="K72" s="79" cm="1">
        <f t="array" ref="K72">_xlfn.XLOOKUP($A72,'Applications Denied'!$A$62:$A$112,_xlfn.XLOOKUP(K$4,'Applications Denied'!$B$4:$U$4,'Applications Denied'!$B$62:$U$112))/_xlfn.XLOOKUP($A72,'Applications Received'!$A$62:$A$112,_xlfn.XLOOKUP(K$4,'Applications Received'!$B$4:$U$4,'Applications Received'!$B$62:$U$112))</f>
        <v>0.58164900491082971</v>
      </c>
      <c r="L72" s="79" cm="1">
        <f t="array" ref="L72">_xlfn.XLOOKUP($A72,'Applications Denied'!$A$62:$A$112,_xlfn.XLOOKUP(L$4,'Applications Denied'!$B$4:$U$4,'Applications Denied'!$B$62:$U$112))/_xlfn.XLOOKUP($A72,'Applications Received'!$A$62:$A$112,_xlfn.XLOOKUP(L$4,'Applications Received'!$B$4:$U$4,'Applications Received'!$B$62:$U$112))</f>
        <v>0.55503287236454324</v>
      </c>
      <c r="M72" s="79" cm="1">
        <f t="array" ref="M72">_xlfn.XLOOKUP($A72,'Applications Denied'!$A$62:$A$112,_xlfn.XLOOKUP(M$4,'Applications Denied'!$B$4:$U$4,'Applications Denied'!$B$62:$U$112))/_xlfn.XLOOKUP($A72,'Applications Received'!$A$62:$A$112,_xlfn.XLOOKUP(M$4,'Applications Received'!$B$4:$U$4,'Applications Received'!$B$62:$U$112))</f>
        <v>0.53955762236928395</v>
      </c>
      <c r="N72" s="79" cm="1">
        <f t="array" ref="N72">_xlfn.XLOOKUP($A72,'Applications Denied'!$A$62:$A$112,_xlfn.XLOOKUP(N$4,'Applications Denied'!$B$4:$U$4,'Applications Denied'!$B$62:$U$112))/_xlfn.XLOOKUP($A72,'Applications Received'!$A$62:$A$112,_xlfn.XLOOKUP(N$4,'Applications Received'!$B$4:$U$4,'Applications Received'!$B$62:$U$112))</f>
        <v>0.54184574976122246</v>
      </c>
      <c r="O72" s="79" cm="1">
        <f t="array" ref="O72">_xlfn.XLOOKUP($A72,'Applications Denied'!$A$62:$A$112,_xlfn.XLOOKUP(O$4,'Applications Denied'!$B$4:$U$4,'Applications Denied'!$B$62:$U$112))/_xlfn.XLOOKUP($A72,'Applications Received'!$A$62:$A$112,_xlfn.XLOOKUP(O$4,'Applications Received'!$B$4:$U$4,'Applications Received'!$B$62:$U$112))</f>
        <v>0.54222222222222227</v>
      </c>
      <c r="P72" s="79" cm="1">
        <f t="array" ref="P72">_xlfn.XLOOKUP($A72,'Applications Denied'!$A$62:$A$112,_xlfn.XLOOKUP(P$4,'Applications Denied'!$B$4:$U$4,'Applications Denied'!$B$62:$U$112))/_xlfn.XLOOKUP($A72,'Applications Received'!$A$62:$A$112,_xlfn.XLOOKUP(P$4,'Applications Received'!$B$4:$U$4,'Applications Received'!$B$62:$U$112))</f>
        <v>0.55541473924339391</v>
      </c>
      <c r="Q72" s="79" cm="1">
        <f t="array" ref="Q72">_xlfn.XLOOKUP($A72,'Applications Denied'!$A$62:$A$112,_xlfn.XLOOKUP(Q$4,'Applications Denied'!$B$4:$U$4,'Applications Denied'!$B$62:$U$112))/_xlfn.XLOOKUP($A72,'Applications Received'!$A$62:$A$112,_xlfn.XLOOKUP(Q$4,'Applications Received'!$B$4:$U$4,'Applications Received'!$B$62:$U$112))</f>
        <v>0.5619647170778127</v>
      </c>
      <c r="R72" s="79" cm="1">
        <f t="array" ref="R72">_xlfn.XLOOKUP($A72,'Applications Denied'!$A$62:$A$112,_xlfn.XLOOKUP(R$4,'Applications Denied'!$B$4:$U$4,'Applications Denied'!$B$62:$U$112))/_xlfn.XLOOKUP($A72,'Applications Received'!$A$62:$A$112,_xlfn.XLOOKUP(R$4,'Applications Received'!$B$4:$U$4,'Applications Received'!$B$62:$U$112))</f>
        <v>0.57638537982145865</v>
      </c>
      <c r="S72" s="79" cm="1">
        <f t="array" ref="S72">_xlfn.XLOOKUP($A72,'Applications Denied'!$A$62:$A$112,_xlfn.XLOOKUP(S$4,'Applications Denied'!$B$4:$U$4,'Applications Denied'!$B$62:$U$112))/_xlfn.XLOOKUP($A72,'Applications Received'!$A$62:$A$112,_xlfn.XLOOKUP(S$4,'Applications Received'!$B$4:$U$4,'Applications Received'!$B$62:$U$112))</f>
        <v>0.60296269202633501</v>
      </c>
      <c r="T72" s="79" cm="1">
        <f t="array" ref="T72">_xlfn.XLOOKUP($A72,'Applications Denied'!$A$62:$A$112,_xlfn.XLOOKUP(T$4,'Applications Denied'!$B$4:$U$4,'Applications Denied'!$B$62:$U$112))/_xlfn.XLOOKUP($A72,'Applications Received'!$A$62:$A$112,_xlfn.XLOOKUP(T$4,'Applications Received'!$B$4:$U$4,'Applications Received'!$B$62:$U$112))</f>
        <v>0.61955867602808423</v>
      </c>
      <c r="U72" s="79" cm="1">
        <f t="array" ref="U72">_xlfn.XLOOKUP($A72,'Applications Denied'!$A$62:$A$112,_xlfn.XLOOKUP(U$4,'Applications Denied'!$B$4:$U$4,'Applications Denied'!$B$62:$U$112))/_xlfn.XLOOKUP($A72,'Applications Received'!$A$62:$A$112,_xlfn.XLOOKUP(U$4,'Applications Received'!$B$4:$U$4,'Applications Received'!$B$62:$U$112))</f>
        <v>0.62587260034904013</v>
      </c>
      <c r="V72" s="79" t="e" cm="1">
        <f t="array" ref="V72">_xlfn.XLOOKUP($A72,'Applications Denied'!$A$62:$A$112,_xlfn.XLOOKUP(V$4,'Applications Denied'!$B$4:V$4,'Applications Denied'!$B$62:V$112))/_xlfn.XLOOKUP($A72,'Applications Received'!$A$62:$A$112,_xlfn.XLOOKUP(V$4,'Applications Received'!$B$4:W$4,'Applications Received'!$B$62:V$112))</f>
        <v>#VALUE!</v>
      </c>
      <c r="W72" s="79">
        <f t="shared" si="6"/>
        <v>0.40194258491137191</v>
      </c>
      <c r="X72" s="81">
        <f t="shared" si="7"/>
        <v>0.20482988887466486</v>
      </c>
      <c r="Y72" s="81">
        <f t="shared" si="8"/>
        <v>0.1276315899681878</v>
      </c>
    </row>
    <row r="73" spans="1:25" s="30" customFormat="1">
      <c r="A73" s="32" t="s">
        <v>24</v>
      </c>
      <c r="B73" s="79" cm="1">
        <f t="array" ref="B73">_xlfn.XLOOKUP($A73,'Applications Denied'!$A$62:$A$112,_xlfn.XLOOKUP(B$4,'Applications Denied'!$B$4:$U$4,'Applications Denied'!$B$62:$U$112))/_xlfn.XLOOKUP($A73,'Applications Received'!$A$62:$A$112,_xlfn.XLOOKUP(B$4,'Applications Received'!$B$4:$U$4,'Applications Received'!$B$62:$U$112))</f>
        <v>0.82996282527881049</v>
      </c>
      <c r="C73" s="79" cm="1">
        <f t="array" ref="C73">_xlfn.XLOOKUP($A73,'Applications Denied'!$A$62:$A$112,_xlfn.XLOOKUP(C$4,'Applications Denied'!$B$4:$U$4,'Applications Denied'!$B$62:$U$112))/_xlfn.XLOOKUP($A73,'Applications Received'!$A$62:$A$112,_xlfn.XLOOKUP(C$4,'Applications Received'!$B$4:$U$4,'Applications Received'!$B$62:$U$112))</f>
        <v>0.84510850231234436</v>
      </c>
      <c r="D73" s="79" cm="1">
        <f t="array" ref="D73">_xlfn.XLOOKUP($A73,'Applications Denied'!$A$62:$A$112,_xlfn.XLOOKUP(D$4,'Applications Denied'!$B$4:$U$4,'Applications Denied'!$B$62:$U$112))/_xlfn.XLOOKUP($A73,'Applications Received'!$A$62:$A$112,_xlfn.XLOOKUP(D$4,'Applications Received'!$B$4:$U$4,'Applications Received'!$B$62:$U$112))</f>
        <v>0.87019114444713275</v>
      </c>
      <c r="E73" s="79" cm="1">
        <f t="array" ref="E73">_xlfn.XLOOKUP($A73,'Applications Denied'!$A$62:$A$112,_xlfn.XLOOKUP(E$4,'Applications Denied'!$B$4:$U$4,'Applications Denied'!$B$62:$U$112))/_xlfn.XLOOKUP($A73,'Applications Received'!$A$62:$A$112,_xlfn.XLOOKUP(E$4,'Applications Received'!$B$4:$U$4,'Applications Received'!$B$62:$U$112))</f>
        <v>0.8650251016017213</v>
      </c>
      <c r="F73" s="79" cm="1">
        <f t="array" ref="F73">_xlfn.XLOOKUP($A73,'Applications Denied'!$A$62:$A$112,_xlfn.XLOOKUP(F$4,'Applications Denied'!$B$4:$U$4,'Applications Denied'!$B$62:$U$112))/_xlfn.XLOOKUP($A73,'Applications Received'!$A$62:$A$112,_xlfn.XLOOKUP(F$4,'Applications Received'!$B$4:$U$4,'Applications Received'!$B$62:$U$112))</f>
        <v>0.96380756215977637</v>
      </c>
      <c r="G73" s="79" cm="1">
        <f t="array" ref="G73">_xlfn.XLOOKUP($A73,'Applications Denied'!$A$62:$A$112,_xlfn.XLOOKUP(G$4,'Applications Denied'!$B$4:$U$4,'Applications Denied'!$B$62:$U$112))/_xlfn.XLOOKUP($A73,'Applications Received'!$A$62:$A$112,_xlfn.XLOOKUP(G$4,'Applications Received'!$B$4:$U$4,'Applications Received'!$B$62:$U$112))</f>
        <v>0.87489578735716744</v>
      </c>
      <c r="H73" s="79" cm="1">
        <f t="array" ref="H73">_xlfn.XLOOKUP($A73,'Applications Denied'!$A$62:$A$112,_xlfn.XLOOKUP(H$4,'Applications Denied'!$B$4:$U$4,'Applications Denied'!$B$62:$U$112))/_xlfn.XLOOKUP($A73,'Applications Received'!$A$62:$A$112,_xlfn.XLOOKUP(H$4,'Applications Received'!$B$4:$U$4,'Applications Received'!$B$62:$U$112))</f>
        <v>0.88689977248233753</v>
      </c>
      <c r="I73" s="79" cm="1">
        <f t="array" ref="I73">_xlfn.XLOOKUP($A73,'Applications Denied'!$A$62:$A$112,_xlfn.XLOOKUP(I$4,'Applications Denied'!$B$4:$U$4,'Applications Denied'!$B$62:$U$112))/_xlfn.XLOOKUP($A73,'Applications Received'!$A$62:$A$112,_xlfn.XLOOKUP(I$4,'Applications Received'!$B$4:$U$4,'Applications Received'!$B$62:$U$112))</f>
        <v>0.87927600242487225</v>
      </c>
      <c r="J73" s="79" cm="1">
        <f t="array" ref="J73">_xlfn.XLOOKUP($A73,'Applications Denied'!$A$62:$A$112,_xlfn.XLOOKUP(J$4,'Applications Denied'!$B$4:$U$4,'Applications Denied'!$B$62:$U$112))/_xlfn.XLOOKUP($A73,'Applications Received'!$A$62:$A$112,_xlfn.XLOOKUP(J$4,'Applications Received'!$B$4:$U$4,'Applications Received'!$B$62:$U$112))</f>
        <v>0.89489869753979734</v>
      </c>
      <c r="K73" s="79" cm="1">
        <f t="array" ref="K73">_xlfn.XLOOKUP($A73,'Applications Denied'!$A$62:$A$112,_xlfn.XLOOKUP(K$4,'Applications Denied'!$B$4:$U$4,'Applications Denied'!$B$62:$U$112))/_xlfn.XLOOKUP($A73,'Applications Received'!$A$62:$A$112,_xlfn.XLOOKUP(K$4,'Applications Received'!$B$4:$U$4,'Applications Received'!$B$62:$U$112))</f>
        <v>0.86664067069604211</v>
      </c>
      <c r="L73" s="79" cm="1">
        <f t="array" ref="L73">_xlfn.XLOOKUP($A73,'Applications Denied'!$A$62:$A$112,_xlfn.XLOOKUP(L$4,'Applications Denied'!$B$4:$U$4,'Applications Denied'!$B$62:$U$112))/_xlfn.XLOOKUP($A73,'Applications Received'!$A$62:$A$112,_xlfn.XLOOKUP(L$4,'Applications Received'!$B$4:$U$4,'Applications Received'!$B$62:$U$112))</f>
        <v>0.8075763533883864</v>
      </c>
      <c r="M73" s="79" cm="1">
        <f t="array" ref="M73">_xlfn.XLOOKUP($A73,'Applications Denied'!$A$62:$A$112,_xlfn.XLOOKUP(M$4,'Applications Denied'!$B$4:$U$4,'Applications Denied'!$B$62:$U$112))/_xlfn.XLOOKUP($A73,'Applications Received'!$A$62:$A$112,_xlfn.XLOOKUP(M$4,'Applications Received'!$B$4:$U$4,'Applications Received'!$B$62:$U$112))</f>
        <v>0.79155810317873898</v>
      </c>
      <c r="N73" s="79" cm="1">
        <f t="array" ref="N73">_xlfn.XLOOKUP($A73,'Applications Denied'!$A$62:$A$112,_xlfn.XLOOKUP(N$4,'Applications Denied'!$B$4:$U$4,'Applications Denied'!$B$62:$U$112))/_xlfn.XLOOKUP($A73,'Applications Received'!$A$62:$A$112,_xlfn.XLOOKUP(N$4,'Applications Received'!$B$4:$U$4,'Applications Received'!$B$62:$U$112))</f>
        <v>0.7923856477677349</v>
      </c>
      <c r="O73" s="79" cm="1">
        <f t="array" ref="O73">_xlfn.XLOOKUP($A73,'Applications Denied'!$A$62:$A$112,_xlfn.XLOOKUP(O$4,'Applications Denied'!$B$4:$U$4,'Applications Denied'!$B$62:$U$112))/_xlfn.XLOOKUP($A73,'Applications Received'!$A$62:$A$112,_xlfn.XLOOKUP(O$4,'Applications Received'!$B$4:$U$4,'Applications Received'!$B$62:$U$112))</f>
        <v>0.75705048837529232</v>
      </c>
      <c r="P73" s="79" cm="1">
        <f t="array" ref="P73">_xlfn.XLOOKUP($A73,'Applications Denied'!$A$62:$A$112,_xlfn.XLOOKUP(P$4,'Applications Denied'!$B$4:$U$4,'Applications Denied'!$B$62:$U$112))/_xlfn.XLOOKUP($A73,'Applications Received'!$A$62:$A$112,_xlfn.XLOOKUP(P$4,'Applications Received'!$B$4:$U$4,'Applications Received'!$B$62:$U$112))</f>
        <v>0.7399459545382292</v>
      </c>
      <c r="Q73" s="79" cm="1">
        <f t="array" ref="Q73">_xlfn.XLOOKUP($A73,'Applications Denied'!$A$62:$A$112,_xlfn.XLOOKUP(Q$4,'Applications Denied'!$B$4:$U$4,'Applications Denied'!$B$62:$U$112))/_xlfn.XLOOKUP($A73,'Applications Received'!$A$62:$A$112,_xlfn.XLOOKUP(Q$4,'Applications Received'!$B$4:$U$4,'Applications Received'!$B$62:$U$112))</f>
        <v>0.71492682926829265</v>
      </c>
      <c r="R73" s="79" cm="1">
        <f t="array" ref="R73">_xlfn.XLOOKUP($A73,'Applications Denied'!$A$62:$A$112,_xlfn.XLOOKUP(R$4,'Applications Denied'!$B$4:$U$4,'Applications Denied'!$B$62:$U$112))/_xlfn.XLOOKUP($A73,'Applications Received'!$A$62:$A$112,_xlfn.XLOOKUP(R$4,'Applications Received'!$B$4:$U$4,'Applications Received'!$B$62:$U$112))</f>
        <v>0.69971026490066224</v>
      </c>
      <c r="S73" s="79" cm="1">
        <f t="array" ref="S73">_xlfn.XLOOKUP($A73,'Applications Denied'!$A$62:$A$112,_xlfn.XLOOKUP(S$4,'Applications Denied'!$B$4:$U$4,'Applications Denied'!$B$62:$U$112))/_xlfn.XLOOKUP($A73,'Applications Received'!$A$62:$A$112,_xlfn.XLOOKUP(S$4,'Applications Received'!$B$4:$U$4,'Applications Received'!$B$62:$U$112))</f>
        <v>0.71758287872429705</v>
      </c>
      <c r="T73" s="79" cm="1">
        <f t="array" ref="T73">_xlfn.XLOOKUP($A73,'Applications Denied'!$A$62:$A$112,_xlfn.XLOOKUP(T$4,'Applications Denied'!$B$4:$U$4,'Applications Denied'!$B$62:$U$112))/_xlfn.XLOOKUP($A73,'Applications Received'!$A$62:$A$112,_xlfn.XLOOKUP(T$4,'Applications Received'!$B$4:$U$4,'Applications Received'!$B$62:$U$112))</f>
        <v>0.71497316305756065</v>
      </c>
      <c r="U73" s="79" cm="1">
        <f t="array" ref="U73">_xlfn.XLOOKUP($A73,'Applications Denied'!$A$62:$A$112,_xlfn.XLOOKUP(U$4,'Applications Denied'!$B$4:$U$4,'Applications Denied'!$B$62:$U$112))/_xlfn.XLOOKUP($A73,'Applications Received'!$A$62:$A$112,_xlfn.XLOOKUP(U$4,'Applications Received'!$B$4:$U$4,'Applications Received'!$B$62:$U$112))</f>
        <v>0.71964932342290833</v>
      </c>
      <c r="V73" s="79" t="e" cm="1">
        <f t="array" ref="V73">_xlfn.XLOOKUP($A73,'Applications Denied'!$A$62:$A$112,_xlfn.XLOOKUP(V$4,'Applications Denied'!$B$4:V$4,'Applications Denied'!$B$62:V$112))/_xlfn.XLOOKUP($A73,'Applications Received'!$A$62:$A$112,_xlfn.XLOOKUP(V$4,'Applications Received'!$B$4:W$4,'Applications Received'!$B$62:V$112))</f>
        <v>#VALUE!</v>
      </c>
      <c r="W73" s="79">
        <f t="shared" si="6"/>
        <v>-0.13291378661308645</v>
      </c>
      <c r="X73" s="81">
        <f t="shared" si="7"/>
        <v>-0.18857874840954475</v>
      </c>
      <c r="Y73" s="81">
        <f t="shared" si="8"/>
        <v>-0.10887766784720536</v>
      </c>
    </row>
    <row r="74" spans="1:25" s="30" customFormat="1">
      <c r="A74" s="32" t="s">
        <v>26</v>
      </c>
      <c r="B74" s="79" cm="1">
        <f t="array" ref="B74">_xlfn.XLOOKUP($A74,'Applications Denied'!$A$62:$A$112,_xlfn.XLOOKUP(B$4,'Applications Denied'!$B$4:$U$4,'Applications Denied'!$B$62:$U$112))/_xlfn.XLOOKUP($A74,'Applications Received'!$A$62:$A$112,_xlfn.XLOOKUP(B$4,'Applications Received'!$B$4:$U$4,'Applications Received'!$B$62:$U$112))</f>
        <v>0.51788300346688898</v>
      </c>
      <c r="C74" s="79" cm="1">
        <f t="array" ref="C74">_xlfn.XLOOKUP($A74,'Applications Denied'!$A$62:$A$112,_xlfn.XLOOKUP(C$4,'Applications Denied'!$B$4:$U$4,'Applications Denied'!$B$62:$U$112))/_xlfn.XLOOKUP($A74,'Applications Received'!$A$62:$A$112,_xlfn.XLOOKUP(C$4,'Applications Received'!$B$4:$U$4,'Applications Received'!$B$62:$U$112))</f>
        <v>0.50301406563965168</v>
      </c>
      <c r="D74" s="79" cm="1">
        <f t="array" ref="D74">_xlfn.XLOOKUP($A74,'Applications Denied'!$A$62:$A$112,_xlfn.XLOOKUP(D$4,'Applications Denied'!$B$4:$U$4,'Applications Denied'!$B$62:$U$112))/_xlfn.XLOOKUP($A74,'Applications Received'!$A$62:$A$112,_xlfn.XLOOKUP(D$4,'Applications Received'!$B$4:$U$4,'Applications Received'!$B$62:$U$112))</f>
        <v>0.84799705494651223</v>
      </c>
      <c r="E74" s="79" cm="1">
        <f t="array" ref="E74">_xlfn.XLOOKUP($A74,'Applications Denied'!$A$62:$A$112,_xlfn.XLOOKUP(E$4,'Applications Denied'!$B$4:$U$4,'Applications Denied'!$B$62:$U$112))/_xlfn.XLOOKUP($A74,'Applications Received'!$A$62:$A$112,_xlfn.XLOOKUP(E$4,'Applications Received'!$B$4:$U$4,'Applications Received'!$B$62:$U$112))</f>
        <v>0.46641318124207859</v>
      </c>
      <c r="F74" s="79" cm="1">
        <f t="array" ref="F74">_xlfn.XLOOKUP($A74,'Applications Denied'!$A$62:$A$112,_xlfn.XLOOKUP(F$4,'Applications Denied'!$B$4:$U$4,'Applications Denied'!$B$62:$U$112))/_xlfn.XLOOKUP($A74,'Applications Received'!$A$62:$A$112,_xlfn.XLOOKUP(F$4,'Applications Received'!$B$4:$U$4,'Applications Received'!$B$62:$U$112))</f>
        <v>0.37955814031217622</v>
      </c>
      <c r="G74" s="79" cm="1">
        <f t="array" ref="G74">_xlfn.XLOOKUP($A74,'Applications Denied'!$A$62:$A$112,_xlfn.XLOOKUP(G$4,'Applications Denied'!$B$4:$U$4,'Applications Denied'!$B$62:$U$112))/_xlfn.XLOOKUP($A74,'Applications Received'!$A$62:$A$112,_xlfn.XLOOKUP(G$4,'Applications Received'!$B$4:$U$4,'Applications Received'!$B$62:$U$112))</f>
        <v>0.33888164711387408</v>
      </c>
      <c r="H74" s="79" cm="1">
        <f t="array" ref="H74">_xlfn.XLOOKUP($A74,'Applications Denied'!$A$62:$A$112,_xlfn.XLOOKUP(H$4,'Applications Denied'!$B$4:$U$4,'Applications Denied'!$B$62:$U$112))/_xlfn.XLOOKUP($A74,'Applications Received'!$A$62:$A$112,_xlfn.XLOOKUP(H$4,'Applications Received'!$B$4:$U$4,'Applications Received'!$B$62:$U$112))</f>
        <v>0.34161672270135945</v>
      </c>
      <c r="I74" s="79" cm="1">
        <f t="array" ref="I74">_xlfn.XLOOKUP($A74,'Applications Denied'!$A$62:$A$112,_xlfn.XLOOKUP(I$4,'Applications Denied'!$B$4:$U$4,'Applications Denied'!$B$62:$U$112))/_xlfn.XLOOKUP($A74,'Applications Received'!$A$62:$A$112,_xlfn.XLOOKUP(I$4,'Applications Received'!$B$4:$U$4,'Applications Received'!$B$62:$U$112))</f>
        <v>0.35011138958507376</v>
      </c>
      <c r="J74" s="79" cm="1">
        <f t="array" ref="J74">_xlfn.XLOOKUP($A74,'Applications Denied'!$A$62:$A$112,_xlfn.XLOOKUP(J$4,'Applications Denied'!$B$4:$U$4,'Applications Denied'!$B$62:$U$112))/_xlfn.XLOOKUP($A74,'Applications Received'!$A$62:$A$112,_xlfn.XLOOKUP(J$4,'Applications Received'!$B$4:$U$4,'Applications Received'!$B$62:$U$112))</f>
        <v>0.3778993022817273</v>
      </c>
      <c r="K74" s="79" cm="1">
        <f t="array" ref="K74">_xlfn.XLOOKUP($A74,'Applications Denied'!$A$62:$A$112,_xlfn.XLOOKUP(K$4,'Applications Denied'!$B$4:$U$4,'Applications Denied'!$B$62:$U$112))/_xlfn.XLOOKUP($A74,'Applications Received'!$A$62:$A$112,_xlfn.XLOOKUP(K$4,'Applications Received'!$B$4:$U$4,'Applications Received'!$B$62:$U$112))</f>
        <v>0.45518272070597449</v>
      </c>
      <c r="L74" s="79" cm="1">
        <f t="array" ref="L74">_xlfn.XLOOKUP($A74,'Applications Denied'!$A$62:$A$112,_xlfn.XLOOKUP(L$4,'Applications Denied'!$B$4:$U$4,'Applications Denied'!$B$62:$U$112))/_xlfn.XLOOKUP($A74,'Applications Received'!$A$62:$A$112,_xlfn.XLOOKUP(L$4,'Applications Received'!$B$4:$U$4,'Applications Received'!$B$62:$U$112))</f>
        <v>0.42115516531760183</v>
      </c>
      <c r="M74" s="79" cm="1">
        <f t="array" ref="M74">_xlfn.XLOOKUP($A74,'Applications Denied'!$A$62:$A$112,_xlfn.XLOOKUP(M$4,'Applications Denied'!$B$4:$U$4,'Applications Denied'!$B$62:$U$112))/_xlfn.XLOOKUP($A74,'Applications Received'!$A$62:$A$112,_xlfn.XLOOKUP(M$4,'Applications Received'!$B$4:$U$4,'Applications Received'!$B$62:$U$112))</f>
        <v>0.51039801942487151</v>
      </c>
      <c r="N74" s="79" cm="1">
        <f t="array" ref="N74">_xlfn.XLOOKUP($A74,'Applications Denied'!$A$62:$A$112,_xlfn.XLOOKUP(N$4,'Applications Denied'!$B$4:$U$4,'Applications Denied'!$B$62:$U$112))/_xlfn.XLOOKUP($A74,'Applications Received'!$A$62:$A$112,_xlfn.XLOOKUP(N$4,'Applications Received'!$B$4:$U$4,'Applications Received'!$B$62:$U$112))</f>
        <v>0.66729428674092695</v>
      </c>
      <c r="O74" s="79" cm="1">
        <f t="array" ref="O74">_xlfn.XLOOKUP($A74,'Applications Denied'!$A$62:$A$112,_xlfn.XLOOKUP(O$4,'Applications Denied'!$B$4:$U$4,'Applications Denied'!$B$62:$U$112))/_xlfn.XLOOKUP($A74,'Applications Received'!$A$62:$A$112,_xlfn.XLOOKUP(O$4,'Applications Received'!$B$4:$U$4,'Applications Received'!$B$62:$U$112))</f>
        <v>0</v>
      </c>
      <c r="P74" s="79" cm="1">
        <f t="array" ref="P74">_xlfn.XLOOKUP($A74,'Applications Denied'!$A$62:$A$112,_xlfn.XLOOKUP(P$4,'Applications Denied'!$B$4:$U$4,'Applications Denied'!$B$62:$U$112))/_xlfn.XLOOKUP($A74,'Applications Received'!$A$62:$A$112,_xlfn.XLOOKUP(P$4,'Applications Received'!$B$4:$U$4,'Applications Received'!$B$62:$U$112))</f>
        <v>0</v>
      </c>
      <c r="Q74" s="79" cm="1">
        <f t="array" ref="Q74">_xlfn.XLOOKUP($A74,'Applications Denied'!$A$62:$A$112,_xlfn.XLOOKUP(Q$4,'Applications Denied'!$B$4:$U$4,'Applications Denied'!$B$62:$U$112))/_xlfn.XLOOKUP($A74,'Applications Received'!$A$62:$A$112,_xlfn.XLOOKUP(Q$4,'Applications Received'!$B$4:$U$4,'Applications Received'!$B$62:$U$112))</f>
        <v>0</v>
      </c>
      <c r="R74" s="79" cm="1">
        <f t="array" ref="R74">_xlfn.XLOOKUP($A74,'Applications Denied'!$A$62:$A$112,_xlfn.XLOOKUP(R$4,'Applications Denied'!$B$4:$U$4,'Applications Denied'!$B$62:$U$112))/_xlfn.XLOOKUP($A74,'Applications Received'!$A$62:$A$112,_xlfn.XLOOKUP(R$4,'Applications Received'!$B$4:$U$4,'Applications Received'!$B$62:$U$112))</f>
        <v>0</v>
      </c>
      <c r="S74" s="79" cm="1">
        <f t="array" ref="S74">_xlfn.XLOOKUP($A74,'Applications Denied'!$A$62:$A$112,_xlfn.XLOOKUP(S$4,'Applications Denied'!$B$4:$U$4,'Applications Denied'!$B$62:$U$112))/_xlfn.XLOOKUP($A74,'Applications Received'!$A$62:$A$112,_xlfn.XLOOKUP(S$4,'Applications Received'!$B$4:$U$4,'Applications Received'!$B$62:$U$112))</f>
        <v>0</v>
      </c>
      <c r="T74" s="79" cm="1">
        <f t="array" ref="T74">_xlfn.XLOOKUP($A74,'Applications Denied'!$A$62:$A$112,_xlfn.XLOOKUP(T$4,'Applications Denied'!$B$4:$U$4,'Applications Denied'!$B$62:$U$112))/_xlfn.XLOOKUP($A74,'Applications Received'!$A$62:$A$112,_xlfn.XLOOKUP(T$4,'Applications Received'!$B$4:$U$4,'Applications Received'!$B$62:$U$112))</f>
        <v>0</v>
      </c>
      <c r="U74" s="79" cm="1">
        <f t="array" ref="U74">_xlfn.XLOOKUP($A74,'Applications Denied'!$A$62:$A$112,_xlfn.XLOOKUP(U$4,'Applications Denied'!$B$4:$U$4,'Applications Denied'!$B$62:$U$112))/_xlfn.XLOOKUP($A74,'Applications Received'!$A$62:$A$112,_xlfn.XLOOKUP(U$4,'Applications Received'!$B$4:$U$4,'Applications Received'!$B$62:$U$112))</f>
        <v>0</v>
      </c>
      <c r="V74" s="79" t="e" cm="1">
        <f t="array" ref="V74">_xlfn.XLOOKUP($A74,'Applications Denied'!$A$62:$A$112,_xlfn.XLOOKUP(V$4,'Applications Denied'!$B$4:V$4,'Applications Denied'!$B$62:V$112))/_xlfn.XLOOKUP($A74,'Applications Received'!$A$62:$A$112,_xlfn.XLOOKUP(V$4,'Applications Received'!$B$4:W$4,'Applications Received'!$B$62:V$112))</f>
        <v>#VALUE!</v>
      </c>
      <c r="W74" s="79">
        <f t="shared" si="6"/>
        <v>-1</v>
      </c>
      <c r="X74" s="81">
        <f t="shared" si="7"/>
        <v>-1</v>
      </c>
      <c r="Y74" s="81">
        <f t="shared" si="8"/>
        <v>-1</v>
      </c>
    </row>
    <row r="75" spans="1:25" s="30" customFormat="1">
      <c r="A75" s="32" t="s">
        <v>28</v>
      </c>
      <c r="B75" s="79" cm="1">
        <f t="array" ref="B75">_xlfn.XLOOKUP($A75,'Applications Denied'!$A$62:$A$112,_xlfn.XLOOKUP(B$4,'Applications Denied'!$B$4:$U$4,'Applications Denied'!$B$62:$U$112))/_xlfn.XLOOKUP($A75,'Applications Received'!$A$62:$A$112,_xlfn.XLOOKUP(B$4,'Applications Received'!$B$4:$U$4,'Applications Received'!$B$62:$U$112))</f>
        <v>0.33310491853205421</v>
      </c>
      <c r="C75" s="79" cm="1">
        <f t="array" ref="C75">_xlfn.XLOOKUP($A75,'Applications Denied'!$A$62:$A$112,_xlfn.XLOOKUP(C$4,'Applications Denied'!$B$4:$U$4,'Applications Denied'!$B$62:$U$112))/_xlfn.XLOOKUP($A75,'Applications Received'!$A$62:$A$112,_xlfn.XLOOKUP(C$4,'Applications Received'!$B$4:$U$4,'Applications Received'!$B$62:$U$112))</f>
        <v>0.37683006342244085</v>
      </c>
      <c r="D75" s="79" cm="1">
        <f t="array" ref="D75">_xlfn.XLOOKUP($A75,'Applications Denied'!$A$62:$A$112,_xlfn.XLOOKUP(D$4,'Applications Denied'!$B$4:$U$4,'Applications Denied'!$B$62:$U$112))/_xlfn.XLOOKUP($A75,'Applications Received'!$A$62:$A$112,_xlfn.XLOOKUP(D$4,'Applications Received'!$B$4:$U$4,'Applications Received'!$B$62:$U$112))</f>
        <v>0.39011521481641009</v>
      </c>
      <c r="E75" s="79" cm="1">
        <f t="array" ref="E75">_xlfn.XLOOKUP($A75,'Applications Denied'!$A$62:$A$112,_xlfn.XLOOKUP(E$4,'Applications Denied'!$B$4:$U$4,'Applications Denied'!$B$62:$U$112))/_xlfn.XLOOKUP($A75,'Applications Received'!$A$62:$A$112,_xlfn.XLOOKUP(E$4,'Applications Received'!$B$4:$U$4,'Applications Received'!$B$62:$U$112))</f>
        <v>0.53963966525451845</v>
      </c>
      <c r="F75" s="79" cm="1">
        <f t="array" ref="F75">_xlfn.XLOOKUP($A75,'Applications Denied'!$A$62:$A$112,_xlfn.XLOOKUP(F$4,'Applications Denied'!$B$4:$U$4,'Applications Denied'!$B$62:$U$112))/_xlfn.XLOOKUP($A75,'Applications Received'!$A$62:$A$112,_xlfn.XLOOKUP(F$4,'Applications Received'!$B$4:$U$4,'Applications Received'!$B$62:$U$112))</f>
        <v>0.56526969073602729</v>
      </c>
      <c r="G75" s="79" cm="1">
        <f t="array" ref="G75">_xlfn.XLOOKUP($A75,'Applications Denied'!$A$62:$A$112,_xlfn.XLOOKUP(G$4,'Applications Denied'!$B$4:$U$4,'Applications Denied'!$B$62:$U$112))/_xlfn.XLOOKUP($A75,'Applications Received'!$A$62:$A$112,_xlfn.XLOOKUP(G$4,'Applications Received'!$B$4:$U$4,'Applications Received'!$B$62:$U$112))</f>
        <v>0.57623513824483108</v>
      </c>
      <c r="H75" s="79" cm="1">
        <f t="array" ref="H75">_xlfn.XLOOKUP($A75,'Applications Denied'!$A$62:$A$112,_xlfn.XLOOKUP(H$4,'Applications Denied'!$B$4:$U$4,'Applications Denied'!$B$62:$U$112))/_xlfn.XLOOKUP($A75,'Applications Received'!$A$62:$A$112,_xlfn.XLOOKUP(H$4,'Applications Received'!$B$4:$U$4,'Applications Received'!$B$62:$U$112))</f>
        <v>0.60224622813305984</v>
      </c>
      <c r="I75" s="79" cm="1">
        <f t="array" ref="I75">_xlfn.XLOOKUP($A75,'Applications Denied'!$A$62:$A$112,_xlfn.XLOOKUP(I$4,'Applications Denied'!$B$4:$U$4,'Applications Denied'!$B$62:$U$112))/_xlfn.XLOOKUP($A75,'Applications Received'!$A$62:$A$112,_xlfn.XLOOKUP(I$4,'Applications Received'!$B$4:$U$4,'Applications Received'!$B$62:$U$112))</f>
        <v>0.65637229207206294</v>
      </c>
      <c r="J75" s="79" cm="1">
        <f t="array" ref="J75">_xlfn.XLOOKUP($A75,'Applications Denied'!$A$62:$A$112,_xlfn.XLOOKUP(J$4,'Applications Denied'!$B$4:$U$4,'Applications Denied'!$B$62:$U$112))/_xlfn.XLOOKUP($A75,'Applications Received'!$A$62:$A$112,_xlfn.XLOOKUP(J$4,'Applications Received'!$B$4:$U$4,'Applications Received'!$B$62:$U$112))</f>
        <v>0.72708241601198886</v>
      </c>
      <c r="K75" s="79" cm="1">
        <f t="array" ref="K75">_xlfn.XLOOKUP($A75,'Applications Denied'!$A$62:$A$112,_xlfn.XLOOKUP(K$4,'Applications Denied'!$B$4:$U$4,'Applications Denied'!$B$62:$U$112))/_xlfn.XLOOKUP($A75,'Applications Received'!$A$62:$A$112,_xlfn.XLOOKUP(K$4,'Applications Received'!$B$4:$U$4,'Applications Received'!$B$62:$U$112))</f>
        <v>0.67552232386561017</v>
      </c>
      <c r="L75" s="79" cm="1">
        <f t="array" ref="L75">_xlfn.XLOOKUP($A75,'Applications Denied'!$A$62:$A$112,_xlfn.XLOOKUP(L$4,'Applications Denied'!$B$4:$U$4,'Applications Denied'!$B$62:$U$112))/_xlfn.XLOOKUP($A75,'Applications Received'!$A$62:$A$112,_xlfn.XLOOKUP(L$4,'Applications Received'!$B$4:$U$4,'Applications Received'!$B$62:$U$112))</f>
        <v>0.73729713907830408</v>
      </c>
      <c r="M75" s="79" cm="1">
        <f t="array" ref="M75">_xlfn.XLOOKUP($A75,'Applications Denied'!$A$62:$A$112,_xlfn.XLOOKUP(M$4,'Applications Denied'!$B$4:$U$4,'Applications Denied'!$B$62:$U$112))/_xlfn.XLOOKUP($A75,'Applications Received'!$A$62:$A$112,_xlfn.XLOOKUP(M$4,'Applications Received'!$B$4:$U$4,'Applications Received'!$B$62:$U$112))</f>
        <v>0.7689666579214528</v>
      </c>
      <c r="N75" s="79" cm="1">
        <f t="array" ref="N75">_xlfn.XLOOKUP($A75,'Applications Denied'!$A$62:$A$112,_xlfn.XLOOKUP(N$4,'Applications Denied'!$B$4:$U$4,'Applications Denied'!$B$62:$U$112))/_xlfn.XLOOKUP($A75,'Applications Received'!$A$62:$A$112,_xlfn.XLOOKUP(N$4,'Applications Received'!$B$4:$U$4,'Applications Received'!$B$62:$U$112))</f>
        <v>0.9058219270757224</v>
      </c>
      <c r="O75" s="79" cm="1">
        <f t="array" ref="O75">_xlfn.XLOOKUP($A75,'Applications Denied'!$A$62:$A$112,_xlfn.XLOOKUP(O$4,'Applications Denied'!$B$4:$U$4,'Applications Denied'!$B$62:$U$112))/_xlfn.XLOOKUP($A75,'Applications Received'!$A$62:$A$112,_xlfn.XLOOKUP(O$4,'Applications Received'!$B$4:$U$4,'Applications Received'!$B$62:$U$112))</f>
        <v>0.85955811490916023</v>
      </c>
      <c r="P75" s="79" cm="1">
        <f t="array" ref="P75">_xlfn.XLOOKUP($A75,'Applications Denied'!$A$62:$A$112,_xlfn.XLOOKUP(P$4,'Applications Denied'!$B$4:$U$4,'Applications Denied'!$B$62:$U$112))/_xlfn.XLOOKUP($A75,'Applications Received'!$A$62:$A$112,_xlfn.XLOOKUP(P$4,'Applications Received'!$B$4:$U$4,'Applications Received'!$B$62:$U$112))</f>
        <v>0.85982265757546661</v>
      </c>
      <c r="Q75" s="79" cm="1">
        <f t="array" ref="Q75">_xlfn.XLOOKUP($A75,'Applications Denied'!$A$62:$A$112,_xlfn.XLOOKUP(Q$4,'Applications Denied'!$B$4:$U$4,'Applications Denied'!$B$62:$U$112))/_xlfn.XLOOKUP($A75,'Applications Received'!$A$62:$A$112,_xlfn.XLOOKUP(Q$4,'Applications Received'!$B$4:$U$4,'Applications Received'!$B$62:$U$112))</f>
        <v>0.85198119796877647</v>
      </c>
      <c r="R75" s="79" cm="1">
        <f t="array" ref="R75">_xlfn.XLOOKUP($A75,'Applications Denied'!$A$62:$A$112,_xlfn.XLOOKUP(R$4,'Applications Denied'!$B$4:$U$4,'Applications Denied'!$B$62:$U$112))/_xlfn.XLOOKUP($A75,'Applications Received'!$A$62:$A$112,_xlfn.XLOOKUP(R$4,'Applications Received'!$B$4:$U$4,'Applications Received'!$B$62:$U$112))</f>
        <v>0.8565970010999826</v>
      </c>
      <c r="S75" s="79" cm="1">
        <f t="array" ref="S75">_xlfn.XLOOKUP($A75,'Applications Denied'!$A$62:$A$112,_xlfn.XLOOKUP(S$4,'Applications Denied'!$B$4:$U$4,'Applications Denied'!$B$62:$U$112))/_xlfn.XLOOKUP($A75,'Applications Received'!$A$62:$A$112,_xlfn.XLOOKUP(S$4,'Applications Received'!$B$4:$U$4,'Applications Received'!$B$62:$U$112))</f>
        <v>0.86272841370801334</v>
      </c>
      <c r="T75" s="79" cm="1">
        <f t="array" ref="T75">_xlfn.XLOOKUP($A75,'Applications Denied'!$A$62:$A$112,_xlfn.XLOOKUP(T$4,'Applications Denied'!$B$4:$U$4,'Applications Denied'!$B$62:$U$112))/_xlfn.XLOOKUP($A75,'Applications Received'!$A$62:$A$112,_xlfn.XLOOKUP(T$4,'Applications Received'!$B$4:$U$4,'Applications Received'!$B$62:$U$112))</f>
        <v>0.87932031969830071</v>
      </c>
      <c r="U75" s="79" cm="1">
        <f t="array" ref="U75">_xlfn.XLOOKUP($A75,'Applications Denied'!$A$62:$A$112,_xlfn.XLOOKUP(U$4,'Applications Denied'!$B$4:$U$4,'Applications Denied'!$B$62:$U$112))/_xlfn.XLOOKUP($A75,'Applications Received'!$A$62:$A$112,_xlfn.XLOOKUP(U$4,'Applications Received'!$B$4:$U$4,'Applications Received'!$B$62:$U$112))</f>
        <v>0.88603039189549448</v>
      </c>
      <c r="V75" s="79" t="e" cm="1">
        <f t="array" ref="V75">_xlfn.XLOOKUP($A75,'Applications Denied'!$A$62:$A$112,_xlfn.XLOOKUP(V$4,'Applications Denied'!$B$4:V$4,'Applications Denied'!$B$62:V$112))/_xlfn.XLOOKUP($A75,'Applications Received'!$A$62:$A$112,_xlfn.XLOOKUP(V$4,'Applications Received'!$B$4:W$4,'Applications Received'!$B$62:V$112))</f>
        <v>#VALUE!</v>
      </c>
      <c r="W75" s="79">
        <f t="shared" si="6"/>
        <v>1.659913866778383</v>
      </c>
      <c r="X75" s="81">
        <f t="shared" si="7"/>
        <v>0.47120953275565486</v>
      </c>
      <c r="Y75" s="81">
        <f t="shared" si="8"/>
        <v>0.20172769557077355</v>
      </c>
    </row>
    <row r="76" spans="1:25" s="30" customFormat="1">
      <c r="A76" s="32" t="s">
        <v>30</v>
      </c>
      <c r="B76" s="79" cm="1">
        <f t="array" ref="B76">_xlfn.XLOOKUP($A76,'Applications Denied'!$A$62:$A$112,_xlfn.XLOOKUP(B$4,'Applications Denied'!$B$4:$U$4,'Applications Denied'!$B$62:$U$112))/_xlfn.XLOOKUP($A76,'Applications Received'!$A$62:$A$112,_xlfn.XLOOKUP(B$4,'Applications Received'!$B$4:$U$4,'Applications Received'!$B$62:$U$112))</f>
        <v>0.40493411275141183</v>
      </c>
      <c r="C76" s="79" cm="1">
        <f t="array" ref="C76">_xlfn.XLOOKUP($A76,'Applications Denied'!$A$62:$A$112,_xlfn.XLOOKUP(C$4,'Applications Denied'!$B$4:$U$4,'Applications Denied'!$B$62:$U$112))/_xlfn.XLOOKUP($A76,'Applications Received'!$A$62:$A$112,_xlfn.XLOOKUP(C$4,'Applications Received'!$B$4:$U$4,'Applications Received'!$B$62:$U$112))</f>
        <v>9.9853157121879602E-2</v>
      </c>
      <c r="D76" s="79" cm="1">
        <f t="array" ref="D76">_xlfn.XLOOKUP($A76,'Applications Denied'!$A$62:$A$112,_xlfn.XLOOKUP(D$4,'Applications Denied'!$B$4:$U$4,'Applications Denied'!$B$62:$U$112))/_xlfn.XLOOKUP($A76,'Applications Received'!$A$62:$A$112,_xlfn.XLOOKUP(D$4,'Applications Received'!$B$4:$U$4,'Applications Received'!$B$62:$U$112))</f>
        <v>7.6601062168072484E-2</v>
      </c>
      <c r="E76" s="79" cm="1">
        <f t="array" ref="E76">_xlfn.XLOOKUP($A76,'Applications Denied'!$A$62:$A$112,_xlfn.XLOOKUP(E$4,'Applications Denied'!$B$4:$U$4,'Applications Denied'!$B$62:$U$112))/_xlfn.XLOOKUP($A76,'Applications Received'!$A$62:$A$112,_xlfn.XLOOKUP(E$4,'Applications Received'!$B$4:$U$4,'Applications Received'!$B$62:$U$112))</f>
        <v>7.3268608414239475E-2</v>
      </c>
      <c r="F76" s="79" cm="1">
        <f t="array" ref="F76">_xlfn.XLOOKUP($A76,'Applications Denied'!$A$62:$A$112,_xlfn.XLOOKUP(F$4,'Applications Denied'!$B$4:$U$4,'Applications Denied'!$B$62:$U$112))/_xlfn.XLOOKUP($A76,'Applications Received'!$A$62:$A$112,_xlfn.XLOOKUP(F$4,'Applications Received'!$B$4:$U$4,'Applications Received'!$B$62:$U$112))</f>
        <v>7.3398858592263805E-2</v>
      </c>
      <c r="G76" s="79" cm="1">
        <f t="array" ref="G76">_xlfn.XLOOKUP($A76,'Applications Denied'!$A$62:$A$112,_xlfn.XLOOKUP(G$4,'Applications Denied'!$B$4:$U$4,'Applications Denied'!$B$62:$U$112))/_xlfn.XLOOKUP($A76,'Applications Received'!$A$62:$A$112,_xlfn.XLOOKUP(G$4,'Applications Received'!$B$4:$U$4,'Applications Received'!$B$62:$U$112))</f>
        <v>6.7771084337349408E-2</v>
      </c>
      <c r="H76" s="79" cm="1">
        <f t="array" ref="H76">_xlfn.XLOOKUP($A76,'Applications Denied'!$A$62:$A$112,_xlfn.XLOOKUP(H$4,'Applications Denied'!$B$4:$U$4,'Applications Denied'!$B$62:$U$112))/_xlfn.XLOOKUP($A76,'Applications Received'!$A$62:$A$112,_xlfn.XLOOKUP(H$4,'Applications Received'!$B$4:$U$4,'Applications Received'!$B$62:$U$112))</f>
        <v>6.3607021963315746E-2</v>
      </c>
      <c r="I76" s="79" cm="1">
        <f t="array" ref="I76">_xlfn.XLOOKUP($A76,'Applications Denied'!$A$62:$A$112,_xlfn.XLOOKUP(I$4,'Applications Denied'!$B$4:$U$4,'Applications Denied'!$B$62:$U$112))/_xlfn.XLOOKUP($A76,'Applications Received'!$A$62:$A$112,_xlfn.XLOOKUP(I$4,'Applications Received'!$B$4:$U$4,'Applications Received'!$B$62:$U$112))</f>
        <v>5.9835288973106915E-2</v>
      </c>
      <c r="J76" s="79" cm="1">
        <f t="array" ref="J76">_xlfn.XLOOKUP($A76,'Applications Denied'!$A$62:$A$112,_xlfn.XLOOKUP(J$4,'Applications Denied'!$B$4:$U$4,'Applications Denied'!$B$62:$U$112))/_xlfn.XLOOKUP($A76,'Applications Received'!$A$62:$A$112,_xlfn.XLOOKUP(J$4,'Applications Received'!$B$4:$U$4,'Applications Received'!$B$62:$U$112))</f>
        <v>5.2449965493443752E-2</v>
      </c>
      <c r="K76" s="79" cm="1">
        <f t="array" ref="K76">_xlfn.XLOOKUP($A76,'Applications Denied'!$A$62:$A$112,_xlfn.XLOOKUP(K$4,'Applications Denied'!$B$4:$U$4,'Applications Denied'!$B$62:$U$112))/_xlfn.XLOOKUP($A76,'Applications Received'!$A$62:$A$112,_xlfn.XLOOKUP(K$4,'Applications Received'!$B$4:$U$4,'Applications Received'!$B$62:$U$112))</f>
        <v>5.6381029920618768E-2</v>
      </c>
      <c r="L76" s="79" cm="1">
        <f t="array" ref="L76">_xlfn.XLOOKUP($A76,'Applications Denied'!$A$62:$A$112,_xlfn.XLOOKUP(L$4,'Applications Denied'!$B$4:$U$4,'Applications Denied'!$B$62:$U$112))/_xlfn.XLOOKUP($A76,'Applications Received'!$A$62:$A$112,_xlfn.XLOOKUP(L$4,'Applications Received'!$B$4:$U$4,'Applications Received'!$B$62:$U$112))</f>
        <v>7.3311074802869941E-2</v>
      </c>
      <c r="M76" s="79" cm="1">
        <f t="array" ref="M76">_xlfn.XLOOKUP($A76,'Applications Denied'!$A$62:$A$112,_xlfn.XLOOKUP(M$4,'Applications Denied'!$B$4:$U$4,'Applications Denied'!$B$62:$U$112))/_xlfn.XLOOKUP($A76,'Applications Received'!$A$62:$A$112,_xlfn.XLOOKUP(M$4,'Applications Received'!$B$4:$U$4,'Applications Received'!$B$62:$U$112))</f>
        <v>6.9819946943613473E-2</v>
      </c>
      <c r="N76" s="79" cm="1">
        <f t="array" ref="N76">_xlfn.XLOOKUP($A76,'Applications Denied'!$A$62:$A$112,_xlfn.XLOOKUP(N$4,'Applications Denied'!$B$4:$U$4,'Applications Denied'!$B$62:$U$112))/_xlfn.XLOOKUP($A76,'Applications Received'!$A$62:$A$112,_xlfn.XLOOKUP(N$4,'Applications Received'!$B$4:$U$4,'Applications Received'!$B$62:$U$112))</f>
        <v>6.6552618508912309E-2</v>
      </c>
      <c r="O76" s="79" cm="1">
        <f t="array" ref="O76">_xlfn.XLOOKUP($A76,'Applications Denied'!$A$62:$A$112,_xlfn.XLOOKUP(O$4,'Applications Denied'!$B$4:$U$4,'Applications Denied'!$B$62:$U$112))/_xlfn.XLOOKUP($A76,'Applications Received'!$A$62:$A$112,_xlfn.XLOOKUP(O$4,'Applications Received'!$B$4:$U$4,'Applications Received'!$B$62:$U$112))</f>
        <v>7.0761473672148051E-2</v>
      </c>
      <c r="P76" s="79" cm="1">
        <f t="array" ref="P76">_xlfn.XLOOKUP($A76,'Applications Denied'!$A$62:$A$112,_xlfn.XLOOKUP(P$4,'Applications Denied'!$B$4:$U$4,'Applications Denied'!$B$62:$U$112))/_xlfn.XLOOKUP($A76,'Applications Received'!$A$62:$A$112,_xlfn.XLOOKUP(P$4,'Applications Received'!$B$4:$U$4,'Applications Received'!$B$62:$U$112))</f>
        <v>6.9696568172783899E-2</v>
      </c>
      <c r="Q76" s="79" cm="1">
        <f t="array" ref="Q76">_xlfn.XLOOKUP($A76,'Applications Denied'!$A$62:$A$112,_xlfn.XLOOKUP(Q$4,'Applications Denied'!$B$4:$U$4,'Applications Denied'!$B$62:$U$112))/_xlfn.XLOOKUP($A76,'Applications Received'!$A$62:$A$112,_xlfn.XLOOKUP(Q$4,'Applications Received'!$B$4:$U$4,'Applications Received'!$B$62:$U$112))</f>
        <v>7.5027422303473493E-2</v>
      </c>
      <c r="R76" s="79" cm="1">
        <f t="array" ref="R76">_xlfn.XLOOKUP($A76,'Applications Denied'!$A$62:$A$112,_xlfn.XLOOKUP(R$4,'Applications Denied'!$B$4:$U$4,'Applications Denied'!$B$62:$U$112))/_xlfn.XLOOKUP($A76,'Applications Received'!$A$62:$A$112,_xlfn.XLOOKUP(R$4,'Applications Received'!$B$4:$U$4,'Applications Received'!$B$62:$U$112))</f>
        <v>6.8144943212547326E-2</v>
      </c>
      <c r="S76" s="79" cm="1">
        <f t="array" ref="S76">_xlfn.XLOOKUP($A76,'Applications Denied'!$A$62:$A$112,_xlfn.XLOOKUP(S$4,'Applications Denied'!$B$4:$U$4,'Applications Denied'!$B$62:$U$112))/_xlfn.XLOOKUP($A76,'Applications Received'!$A$62:$A$112,_xlfn.XLOOKUP(S$4,'Applications Received'!$B$4:$U$4,'Applications Received'!$B$62:$U$112))</f>
        <v>7.3149210270890316E-2</v>
      </c>
      <c r="T76" s="79" cm="1">
        <f t="array" ref="T76">_xlfn.XLOOKUP($A76,'Applications Denied'!$A$62:$A$112,_xlfn.XLOOKUP(T$4,'Applications Denied'!$B$4:$U$4,'Applications Denied'!$B$62:$U$112))/_xlfn.XLOOKUP($A76,'Applications Received'!$A$62:$A$112,_xlfn.XLOOKUP(T$4,'Applications Received'!$B$4:$U$4,'Applications Received'!$B$62:$U$112))</f>
        <v>7.6492909926103456E-2</v>
      </c>
      <c r="U76" s="79" cm="1">
        <f t="array" ref="U76">_xlfn.XLOOKUP($A76,'Applications Denied'!$A$62:$A$112,_xlfn.XLOOKUP(U$4,'Applications Denied'!$B$4:$U$4,'Applications Denied'!$B$62:$U$112))/_xlfn.XLOOKUP($A76,'Applications Received'!$A$62:$A$112,_xlfn.XLOOKUP(U$4,'Applications Received'!$B$4:$U$4,'Applications Received'!$B$62:$U$112))</f>
        <v>7.7090742227830675E-2</v>
      </c>
      <c r="V76" s="79" t="e" cm="1">
        <f t="array" ref="V76">_xlfn.XLOOKUP($A76,'Applications Denied'!$A$62:$A$112,_xlfn.XLOOKUP(V$4,'Applications Denied'!$B$4:V$4,'Applications Denied'!$B$62:V$112))/_xlfn.XLOOKUP($A76,'Applications Received'!$A$62:$A$112,_xlfn.XLOOKUP(V$4,'Applications Received'!$B$4:W$4,'Applications Received'!$B$62:V$112))</f>
        <v>#VALUE!</v>
      </c>
      <c r="W76" s="79">
        <f t="shared" si="6"/>
        <v>-0.80962151668571192</v>
      </c>
      <c r="X76" s="81">
        <f t="shared" si="7"/>
        <v>0.21198477539620439</v>
      </c>
      <c r="Y76" s="81">
        <f t="shared" si="8"/>
        <v>5.1556568160050623E-2</v>
      </c>
    </row>
    <row r="77" spans="1:25" s="30" customFormat="1">
      <c r="A77" s="32" t="s">
        <v>31</v>
      </c>
      <c r="B77" s="79" cm="1">
        <f t="array" ref="B77">_xlfn.XLOOKUP($A77,'Applications Denied'!$A$62:$A$112,_xlfn.XLOOKUP(B$4,'Applications Denied'!$B$4:$U$4,'Applications Denied'!$B$62:$U$112))/_xlfn.XLOOKUP($A77,'Applications Received'!$A$62:$A$112,_xlfn.XLOOKUP(B$4,'Applications Received'!$B$4:$U$4,'Applications Received'!$B$62:$U$112))</f>
        <v>0.49887499172788036</v>
      </c>
      <c r="C77" s="79" cm="1">
        <f t="array" ref="C77">_xlfn.XLOOKUP($A77,'Applications Denied'!$A$62:$A$112,_xlfn.XLOOKUP(C$4,'Applications Denied'!$B$4:$U$4,'Applications Denied'!$B$62:$U$112))/_xlfn.XLOOKUP($A77,'Applications Received'!$A$62:$A$112,_xlfn.XLOOKUP(C$4,'Applications Received'!$B$4:$U$4,'Applications Received'!$B$62:$U$112))</f>
        <v>0.49411877517100306</v>
      </c>
      <c r="D77" s="79" cm="1">
        <f t="array" ref="D77">_xlfn.XLOOKUP($A77,'Applications Denied'!$A$62:$A$112,_xlfn.XLOOKUP(D$4,'Applications Denied'!$B$4:$U$4,'Applications Denied'!$B$62:$U$112))/_xlfn.XLOOKUP($A77,'Applications Received'!$A$62:$A$112,_xlfn.XLOOKUP(D$4,'Applications Received'!$B$4:$U$4,'Applications Received'!$B$62:$U$112))</f>
        <v>0.49834778433643068</v>
      </c>
      <c r="E77" s="79" cm="1">
        <f t="array" ref="E77">_xlfn.XLOOKUP($A77,'Applications Denied'!$A$62:$A$112,_xlfn.XLOOKUP(E$4,'Applications Denied'!$B$4:$U$4,'Applications Denied'!$B$62:$U$112))/_xlfn.XLOOKUP($A77,'Applications Received'!$A$62:$A$112,_xlfn.XLOOKUP(E$4,'Applications Received'!$B$4:$U$4,'Applications Received'!$B$62:$U$112))</f>
        <v>0.49815252930699916</v>
      </c>
      <c r="F77" s="79" cm="1">
        <f t="array" ref="F77">_xlfn.XLOOKUP($A77,'Applications Denied'!$A$62:$A$112,_xlfn.XLOOKUP(F$4,'Applications Denied'!$B$4:$U$4,'Applications Denied'!$B$62:$U$112))/_xlfn.XLOOKUP($A77,'Applications Received'!$A$62:$A$112,_xlfn.XLOOKUP(F$4,'Applications Received'!$B$4:$U$4,'Applications Received'!$B$62:$U$112))</f>
        <v>0.49444865330860266</v>
      </c>
      <c r="G77" s="79" cm="1">
        <f t="array" ref="G77">_xlfn.XLOOKUP($A77,'Applications Denied'!$A$62:$A$112,_xlfn.XLOOKUP(G$4,'Applications Denied'!$B$4:$U$4,'Applications Denied'!$B$62:$U$112))/_xlfn.XLOOKUP($A77,'Applications Received'!$A$62:$A$112,_xlfn.XLOOKUP(G$4,'Applications Received'!$B$4:$U$4,'Applications Received'!$B$62:$U$112))</f>
        <v>0.49147051908357064</v>
      </c>
      <c r="H77" s="79" cm="1">
        <f t="array" ref="H77">_xlfn.XLOOKUP($A77,'Applications Denied'!$A$62:$A$112,_xlfn.XLOOKUP(H$4,'Applications Denied'!$B$4:$U$4,'Applications Denied'!$B$62:$U$112))/_xlfn.XLOOKUP($A77,'Applications Received'!$A$62:$A$112,_xlfn.XLOOKUP(H$4,'Applications Received'!$B$4:$U$4,'Applications Received'!$B$62:$U$112))</f>
        <v>0.52910781055255496</v>
      </c>
      <c r="I77" s="79" cm="1">
        <f t="array" ref="I77">_xlfn.XLOOKUP($A77,'Applications Denied'!$A$62:$A$112,_xlfn.XLOOKUP(I$4,'Applications Denied'!$B$4:$U$4,'Applications Denied'!$B$62:$U$112))/_xlfn.XLOOKUP($A77,'Applications Received'!$A$62:$A$112,_xlfn.XLOOKUP(I$4,'Applications Received'!$B$4:$U$4,'Applications Received'!$B$62:$U$112))</f>
        <v>0.54552256133742671</v>
      </c>
      <c r="J77" s="79" cm="1">
        <f t="array" ref="J77">_xlfn.XLOOKUP($A77,'Applications Denied'!$A$62:$A$112,_xlfn.XLOOKUP(J$4,'Applications Denied'!$B$4:$U$4,'Applications Denied'!$B$62:$U$112))/_xlfn.XLOOKUP($A77,'Applications Received'!$A$62:$A$112,_xlfn.XLOOKUP(J$4,'Applications Received'!$B$4:$U$4,'Applications Received'!$B$62:$U$112))</f>
        <v>0.57298655671310406</v>
      </c>
      <c r="K77" s="79" cm="1">
        <f t="array" ref="K77">_xlfn.XLOOKUP($A77,'Applications Denied'!$A$62:$A$112,_xlfn.XLOOKUP(K$4,'Applications Denied'!$B$4:$U$4,'Applications Denied'!$B$62:$U$112))/_xlfn.XLOOKUP($A77,'Applications Received'!$A$62:$A$112,_xlfn.XLOOKUP(K$4,'Applications Received'!$B$4:$U$4,'Applications Received'!$B$62:$U$112))</f>
        <v>0.61588303704934377</v>
      </c>
      <c r="L77" s="79" cm="1">
        <f t="array" ref="L77">_xlfn.XLOOKUP($A77,'Applications Denied'!$A$62:$A$112,_xlfn.XLOOKUP(L$4,'Applications Denied'!$B$4:$U$4,'Applications Denied'!$B$62:$U$112))/_xlfn.XLOOKUP($A77,'Applications Received'!$A$62:$A$112,_xlfn.XLOOKUP(L$4,'Applications Received'!$B$4:$U$4,'Applications Received'!$B$62:$U$112))</f>
        <v>0.62740731824747231</v>
      </c>
      <c r="M77" s="79" cm="1">
        <f t="array" ref="M77">_xlfn.XLOOKUP($A77,'Applications Denied'!$A$62:$A$112,_xlfn.XLOOKUP(M$4,'Applications Denied'!$B$4:$U$4,'Applications Denied'!$B$62:$U$112))/_xlfn.XLOOKUP($A77,'Applications Received'!$A$62:$A$112,_xlfn.XLOOKUP(M$4,'Applications Received'!$B$4:$U$4,'Applications Received'!$B$62:$U$112))</f>
        <v>0.6408954584404456</v>
      </c>
      <c r="N77" s="79" cm="1">
        <f t="array" ref="N77">_xlfn.XLOOKUP($A77,'Applications Denied'!$A$62:$A$112,_xlfn.XLOOKUP(N$4,'Applications Denied'!$B$4:$U$4,'Applications Denied'!$B$62:$U$112))/_xlfn.XLOOKUP($A77,'Applications Received'!$A$62:$A$112,_xlfn.XLOOKUP(N$4,'Applications Received'!$B$4:$U$4,'Applications Received'!$B$62:$U$112))</f>
        <v>0.74972311719693929</v>
      </c>
      <c r="O77" s="79" cm="1">
        <f t="array" ref="O77">_xlfn.XLOOKUP($A77,'Applications Denied'!$A$62:$A$112,_xlfn.XLOOKUP(O$4,'Applications Denied'!$B$4:$U$4,'Applications Denied'!$B$62:$U$112))/_xlfn.XLOOKUP($A77,'Applications Received'!$A$62:$A$112,_xlfn.XLOOKUP(O$4,'Applications Received'!$B$4:$U$4,'Applications Received'!$B$62:$U$112))</f>
        <v>0.73913760408937257</v>
      </c>
      <c r="P77" s="79" cm="1">
        <f t="array" ref="P77">_xlfn.XLOOKUP($A77,'Applications Denied'!$A$62:$A$112,_xlfn.XLOOKUP(P$4,'Applications Denied'!$B$4:$U$4,'Applications Denied'!$B$62:$U$112))/_xlfn.XLOOKUP($A77,'Applications Received'!$A$62:$A$112,_xlfn.XLOOKUP(P$4,'Applications Received'!$B$4:$U$4,'Applications Received'!$B$62:$U$112))</f>
        <v>0.74768186737648823</v>
      </c>
      <c r="Q77" s="79" cm="1">
        <f t="array" ref="Q77">_xlfn.XLOOKUP($A77,'Applications Denied'!$A$62:$A$112,_xlfn.XLOOKUP(Q$4,'Applications Denied'!$B$4:$U$4,'Applications Denied'!$B$62:$U$112))/_xlfn.XLOOKUP($A77,'Applications Received'!$A$62:$A$112,_xlfn.XLOOKUP(Q$4,'Applications Received'!$B$4:$U$4,'Applications Received'!$B$62:$U$112))</f>
        <v>0.75905694836460236</v>
      </c>
      <c r="R77" s="79" cm="1">
        <f t="array" ref="R77">_xlfn.XLOOKUP($A77,'Applications Denied'!$A$62:$A$112,_xlfn.XLOOKUP(R$4,'Applications Denied'!$B$4:$U$4,'Applications Denied'!$B$62:$U$112))/_xlfn.XLOOKUP($A77,'Applications Received'!$A$62:$A$112,_xlfn.XLOOKUP(R$4,'Applications Received'!$B$4:$U$4,'Applications Received'!$B$62:$U$112))</f>
        <v>0.75800086107921927</v>
      </c>
      <c r="S77" s="79" cm="1">
        <f t="array" ref="S77">_xlfn.XLOOKUP($A77,'Applications Denied'!$A$62:$A$112,_xlfn.XLOOKUP(S$4,'Applications Denied'!$B$4:$U$4,'Applications Denied'!$B$62:$U$112))/_xlfn.XLOOKUP($A77,'Applications Received'!$A$62:$A$112,_xlfn.XLOOKUP(S$4,'Applications Received'!$B$4:$U$4,'Applications Received'!$B$62:$U$112))</f>
        <v>0.749401262791204</v>
      </c>
      <c r="T77" s="79" cm="1">
        <f t="array" ref="T77">_xlfn.XLOOKUP($A77,'Applications Denied'!$A$62:$A$112,_xlfn.XLOOKUP(T$4,'Applications Denied'!$B$4:$U$4,'Applications Denied'!$B$62:$U$112))/_xlfn.XLOOKUP($A77,'Applications Received'!$A$62:$A$112,_xlfn.XLOOKUP(T$4,'Applications Received'!$B$4:$U$4,'Applications Received'!$B$62:$U$112))</f>
        <v>0.79766770858379421</v>
      </c>
      <c r="U77" s="79" cm="1">
        <f t="array" ref="U77">_xlfn.XLOOKUP($A77,'Applications Denied'!$A$62:$A$112,_xlfn.XLOOKUP(U$4,'Applications Denied'!$B$4:$U$4,'Applications Denied'!$B$62:$U$112))/_xlfn.XLOOKUP($A77,'Applications Received'!$A$62:$A$112,_xlfn.XLOOKUP(U$4,'Applications Received'!$B$4:$U$4,'Applications Received'!$B$62:$U$112))</f>
        <v>0.79270112603445941</v>
      </c>
      <c r="V77" s="79" t="e" cm="1">
        <f t="array" ref="V77">_xlfn.XLOOKUP($A77,'Applications Denied'!$A$62:$A$112,_xlfn.XLOOKUP(V$4,'Applications Denied'!$B$4:V$4,'Applications Denied'!$B$62:V$112))/_xlfn.XLOOKUP($A77,'Applications Received'!$A$62:$A$112,_xlfn.XLOOKUP(V$4,'Applications Received'!$B$4:W$4,'Applications Received'!$B$62:V$112))</f>
        <v>#VALUE!</v>
      </c>
      <c r="W77" s="79">
        <f t="shared" si="6"/>
        <v>0.58897747768212727</v>
      </c>
      <c r="X77" s="81">
        <f t="shared" si="7"/>
        <v>0.49818451027330352</v>
      </c>
      <c r="Y77" s="81">
        <f t="shared" si="8"/>
        <v>0.26345533910681801</v>
      </c>
    </row>
    <row r="78" spans="1:25" s="30" customFormat="1">
      <c r="A78" s="32" t="s">
        <v>32</v>
      </c>
      <c r="B78" s="79" cm="1">
        <f t="array" ref="B78">_xlfn.XLOOKUP($A78,'Applications Denied'!$A$62:$A$112,_xlfn.XLOOKUP(B$4,'Applications Denied'!$B$4:$U$4,'Applications Denied'!$B$62:$U$112))/_xlfn.XLOOKUP($A78,'Applications Received'!$A$62:$A$112,_xlfn.XLOOKUP(B$4,'Applications Received'!$B$4:$U$4,'Applications Received'!$B$62:$U$112))</f>
        <v>0.40372124209026528</v>
      </c>
      <c r="C78" s="79" cm="1">
        <f t="array" ref="C78">_xlfn.XLOOKUP($A78,'Applications Denied'!$A$62:$A$112,_xlfn.XLOOKUP(C$4,'Applications Denied'!$B$4:$U$4,'Applications Denied'!$B$62:$U$112))/_xlfn.XLOOKUP($A78,'Applications Received'!$A$62:$A$112,_xlfn.XLOOKUP(C$4,'Applications Received'!$B$4:$U$4,'Applications Received'!$B$62:$U$112))</f>
        <v>0.39861351819757362</v>
      </c>
      <c r="D78" s="79" cm="1">
        <f t="array" ref="D78">_xlfn.XLOOKUP($A78,'Applications Denied'!$A$62:$A$112,_xlfn.XLOOKUP(D$4,'Applications Denied'!$B$4:$U$4,'Applications Denied'!$B$62:$U$112))/_xlfn.XLOOKUP($A78,'Applications Received'!$A$62:$A$112,_xlfn.XLOOKUP(D$4,'Applications Received'!$B$4:$U$4,'Applications Received'!$B$62:$U$112))</f>
        <v>0.39130568167873359</v>
      </c>
      <c r="E78" s="79" cm="1">
        <f t="array" ref="E78">_xlfn.XLOOKUP($A78,'Applications Denied'!$A$62:$A$112,_xlfn.XLOOKUP(E$4,'Applications Denied'!$B$4:$U$4,'Applications Denied'!$B$62:$U$112))/_xlfn.XLOOKUP($A78,'Applications Received'!$A$62:$A$112,_xlfn.XLOOKUP(E$4,'Applications Received'!$B$4:$U$4,'Applications Received'!$B$62:$U$112))</f>
        <v>0.38269090230591013</v>
      </c>
      <c r="F78" s="79" cm="1">
        <f t="array" ref="F78">_xlfn.XLOOKUP($A78,'Applications Denied'!$A$62:$A$112,_xlfn.XLOOKUP(F$4,'Applications Denied'!$B$4:$U$4,'Applications Denied'!$B$62:$U$112))/_xlfn.XLOOKUP($A78,'Applications Received'!$A$62:$A$112,_xlfn.XLOOKUP(F$4,'Applications Received'!$B$4:$U$4,'Applications Received'!$B$62:$U$112))</f>
        <v>0.39575895091594648</v>
      </c>
      <c r="G78" s="79" cm="1">
        <f t="array" ref="G78">_xlfn.XLOOKUP($A78,'Applications Denied'!$A$62:$A$112,_xlfn.XLOOKUP(G$4,'Applications Denied'!$B$4:$U$4,'Applications Denied'!$B$62:$U$112))/_xlfn.XLOOKUP($A78,'Applications Received'!$A$62:$A$112,_xlfn.XLOOKUP(G$4,'Applications Received'!$B$4:$U$4,'Applications Received'!$B$62:$U$112))</f>
        <v>0.37118355634155298</v>
      </c>
      <c r="H78" s="79" cm="1">
        <f t="array" ref="H78">_xlfn.XLOOKUP($A78,'Applications Denied'!$A$62:$A$112,_xlfn.XLOOKUP(H$4,'Applications Denied'!$B$4:$U$4,'Applications Denied'!$B$62:$U$112))/_xlfn.XLOOKUP($A78,'Applications Received'!$A$62:$A$112,_xlfn.XLOOKUP(H$4,'Applications Received'!$B$4:$U$4,'Applications Received'!$B$62:$U$112))</f>
        <v>0.37947524643629299</v>
      </c>
      <c r="I78" s="79" cm="1">
        <f t="array" ref="I78">_xlfn.XLOOKUP($A78,'Applications Denied'!$A$62:$A$112,_xlfn.XLOOKUP(I$4,'Applications Denied'!$B$4:$U$4,'Applications Denied'!$B$62:$U$112))/_xlfn.XLOOKUP($A78,'Applications Received'!$A$62:$A$112,_xlfn.XLOOKUP(I$4,'Applications Received'!$B$4:$U$4,'Applications Received'!$B$62:$U$112))</f>
        <v>0.38217127924931704</v>
      </c>
      <c r="J78" s="79" cm="1">
        <f t="array" ref="J78">_xlfn.XLOOKUP($A78,'Applications Denied'!$A$62:$A$112,_xlfn.XLOOKUP(J$4,'Applications Denied'!$B$4:$U$4,'Applications Denied'!$B$62:$U$112))/_xlfn.XLOOKUP($A78,'Applications Received'!$A$62:$A$112,_xlfn.XLOOKUP(J$4,'Applications Received'!$B$4:$U$4,'Applications Received'!$B$62:$U$112))</f>
        <v>0.37559217718751264</v>
      </c>
      <c r="K78" s="79" cm="1">
        <f t="array" ref="K78">_xlfn.XLOOKUP($A78,'Applications Denied'!$A$62:$A$112,_xlfn.XLOOKUP(K$4,'Applications Denied'!$B$4:$U$4,'Applications Denied'!$B$62:$U$112))/_xlfn.XLOOKUP($A78,'Applications Received'!$A$62:$A$112,_xlfn.XLOOKUP(K$4,'Applications Received'!$B$4:$U$4,'Applications Received'!$B$62:$U$112))</f>
        <v>0.37571531806019409</v>
      </c>
      <c r="L78" s="79" cm="1">
        <f t="array" ref="L78">_xlfn.XLOOKUP($A78,'Applications Denied'!$A$62:$A$112,_xlfn.XLOOKUP(L$4,'Applications Denied'!$B$4:$U$4,'Applications Denied'!$B$62:$U$112))/_xlfn.XLOOKUP($A78,'Applications Received'!$A$62:$A$112,_xlfn.XLOOKUP(L$4,'Applications Received'!$B$4:$U$4,'Applications Received'!$B$62:$U$112))</f>
        <v>0.38212724441359125</v>
      </c>
      <c r="M78" s="79" cm="1">
        <f t="array" ref="M78">_xlfn.XLOOKUP($A78,'Applications Denied'!$A$62:$A$112,_xlfn.XLOOKUP(M$4,'Applications Denied'!$B$4:$U$4,'Applications Denied'!$B$62:$U$112))/_xlfn.XLOOKUP($A78,'Applications Received'!$A$62:$A$112,_xlfn.XLOOKUP(M$4,'Applications Received'!$B$4:$U$4,'Applications Received'!$B$62:$U$112))</f>
        <v>0.39041954784851857</v>
      </c>
      <c r="N78" s="79" cm="1">
        <f t="array" ref="N78">_xlfn.XLOOKUP($A78,'Applications Denied'!$A$62:$A$112,_xlfn.XLOOKUP(N$4,'Applications Denied'!$B$4:$U$4,'Applications Denied'!$B$62:$U$112))/_xlfn.XLOOKUP($A78,'Applications Received'!$A$62:$A$112,_xlfn.XLOOKUP(N$4,'Applications Received'!$B$4:$U$4,'Applications Received'!$B$62:$U$112))</f>
        <v>0.39704459661968627</v>
      </c>
      <c r="O78" s="79" cm="1">
        <f t="array" ref="O78">_xlfn.XLOOKUP($A78,'Applications Denied'!$A$62:$A$112,_xlfn.XLOOKUP(O$4,'Applications Denied'!$B$4:$U$4,'Applications Denied'!$B$62:$U$112))/_xlfn.XLOOKUP($A78,'Applications Received'!$A$62:$A$112,_xlfn.XLOOKUP(O$4,'Applications Received'!$B$4:$U$4,'Applications Received'!$B$62:$U$112))</f>
        <v>0.41609081934846986</v>
      </c>
      <c r="P78" s="79" cm="1">
        <f t="array" ref="P78">_xlfn.XLOOKUP($A78,'Applications Denied'!$A$62:$A$112,_xlfn.XLOOKUP(P$4,'Applications Denied'!$B$4:$U$4,'Applications Denied'!$B$62:$U$112))/_xlfn.XLOOKUP($A78,'Applications Received'!$A$62:$A$112,_xlfn.XLOOKUP(P$4,'Applications Received'!$B$4:$U$4,'Applications Received'!$B$62:$U$112))</f>
        <v>0.45375591034087087</v>
      </c>
      <c r="Q78" s="79" cm="1">
        <f t="array" ref="Q78">_xlfn.XLOOKUP($A78,'Applications Denied'!$A$62:$A$112,_xlfn.XLOOKUP(Q$4,'Applications Denied'!$B$4:$U$4,'Applications Denied'!$B$62:$U$112))/_xlfn.XLOOKUP($A78,'Applications Received'!$A$62:$A$112,_xlfn.XLOOKUP(Q$4,'Applications Received'!$B$4:$U$4,'Applications Received'!$B$62:$U$112))</f>
        <v>0.47955398591768289</v>
      </c>
      <c r="R78" s="79" cm="1">
        <f t="array" ref="R78">_xlfn.XLOOKUP($A78,'Applications Denied'!$A$62:$A$112,_xlfn.XLOOKUP(R$4,'Applications Denied'!$B$4:$U$4,'Applications Denied'!$B$62:$U$112))/_xlfn.XLOOKUP($A78,'Applications Received'!$A$62:$A$112,_xlfn.XLOOKUP(R$4,'Applications Received'!$B$4:$U$4,'Applications Received'!$B$62:$U$112))</f>
        <v>0.47545008183306053</v>
      </c>
      <c r="S78" s="79" cm="1">
        <f t="array" ref="S78">_xlfn.XLOOKUP($A78,'Applications Denied'!$A$62:$A$112,_xlfn.XLOOKUP(S$4,'Applications Denied'!$B$4:$U$4,'Applications Denied'!$B$62:$U$112))/_xlfn.XLOOKUP($A78,'Applications Received'!$A$62:$A$112,_xlfn.XLOOKUP(S$4,'Applications Received'!$B$4:$U$4,'Applications Received'!$B$62:$U$112))</f>
        <v>0.59290663307330782</v>
      </c>
      <c r="T78" s="79" cm="1">
        <f t="array" ref="T78">_xlfn.XLOOKUP($A78,'Applications Denied'!$A$62:$A$112,_xlfn.XLOOKUP(T$4,'Applications Denied'!$B$4:$U$4,'Applications Denied'!$B$62:$U$112))/_xlfn.XLOOKUP($A78,'Applications Received'!$A$62:$A$112,_xlfn.XLOOKUP(T$4,'Applications Received'!$B$4:$U$4,'Applications Received'!$B$62:$U$112))</f>
        <v>0.1853520949214503</v>
      </c>
      <c r="U78" s="79" cm="1">
        <f t="array" ref="U78">_xlfn.XLOOKUP($A78,'Applications Denied'!$A$62:$A$112,_xlfn.XLOOKUP(U$4,'Applications Denied'!$B$4:$U$4,'Applications Denied'!$B$62:$U$112))/_xlfn.XLOOKUP($A78,'Applications Received'!$A$62:$A$112,_xlfn.XLOOKUP(U$4,'Applications Received'!$B$4:$U$4,'Applications Received'!$B$62:$U$112))</f>
        <v>0.71263042950740108</v>
      </c>
      <c r="V78" s="79" t="e" cm="1">
        <f t="array" ref="V78">_xlfn.XLOOKUP($A78,'Applications Denied'!$A$62:$A$112,_xlfn.XLOOKUP(V$4,'Applications Denied'!$B$4:V$4,'Applications Denied'!$B$62:V$112))/_xlfn.XLOOKUP($A78,'Applications Received'!$A$62:$A$112,_xlfn.XLOOKUP(V$4,'Applications Received'!$B$4:W$4,'Applications Received'!$B$62:V$112))</f>
        <v>#VALUE!</v>
      </c>
      <c r="W78" s="79">
        <f t="shared" si="6"/>
        <v>0.76515465428016516</v>
      </c>
      <c r="X78" s="81">
        <f t="shared" si="7"/>
        <v>0.87793653525445114</v>
      </c>
      <c r="Y78" s="81">
        <f t="shared" si="8"/>
        <v>0.86490348418102669</v>
      </c>
    </row>
    <row r="79" spans="1:25" s="30" customFormat="1">
      <c r="A79" s="32" t="s">
        <v>33</v>
      </c>
      <c r="B79" s="79" cm="1">
        <f t="array" ref="B79">_xlfn.XLOOKUP($A79,'Applications Denied'!$A$62:$A$112,_xlfn.XLOOKUP(B$4,'Applications Denied'!$B$4:$U$4,'Applications Denied'!$B$62:$U$112))/_xlfn.XLOOKUP($A79,'Applications Received'!$A$62:$A$112,_xlfn.XLOOKUP(B$4,'Applications Received'!$B$4:$U$4,'Applications Received'!$B$62:$U$112))</f>
        <v>5.4143519184824844E-2</v>
      </c>
      <c r="C79" s="79" cm="1">
        <f t="array" ref="C79">_xlfn.XLOOKUP($A79,'Applications Denied'!$A$62:$A$112,_xlfn.XLOOKUP(C$4,'Applications Denied'!$B$4:$U$4,'Applications Denied'!$B$62:$U$112))/_xlfn.XLOOKUP($A79,'Applications Received'!$A$62:$A$112,_xlfn.XLOOKUP(C$4,'Applications Received'!$B$4:$U$4,'Applications Received'!$B$62:$U$112))</f>
        <v>5.3574294610470904E-2</v>
      </c>
      <c r="D79" s="79" cm="1">
        <f t="array" ref="D79">_xlfn.XLOOKUP($A79,'Applications Denied'!$A$62:$A$112,_xlfn.XLOOKUP(D$4,'Applications Denied'!$B$4:$U$4,'Applications Denied'!$B$62:$U$112))/_xlfn.XLOOKUP($A79,'Applications Received'!$A$62:$A$112,_xlfn.XLOOKUP(D$4,'Applications Received'!$B$4:$U$4,'Applications Received'!$B$62:$U$112))</f>
        <v>4.8654914930614745E-2</v>
      </c>
      <c r="E79" s="79" cm="1">
        <f t="array" ref="E79">_xlfn.XLOOKUP($A79,'Applications Denied'!$A$62:$A$112,_xlfn.XLOOKUP(E$4,'Applications Denied'!$B$4:$U$4,'Applications Denied'!$B$62:$U$112))/_xlfn.XLOOKUP($A79,'Applications Received'!$A$62:$A$112,_xlfn.XLOOKUP(E$4,'Applications Received'!$B$4:$U$4,'Applications Received'!$B$62:$U$112))</f>
        <v>4.5584742210423364E-2</v>
      </c>
      <c r="F79" s="79" cm="1">
        <f t="array" ref="F79">_xlfn.XLOOKUP($A79,'Applications Denied'!$A$62:$A$112,_xlfn.XLOOKUP(F$4,'Applications Denied'!$B$4:$U$4,'Applications Denied'!$B$62:$U$112))/_xlfn.XLOOKUP($A79,'Applications Received'!$A$62:$A$112,_xlfn.XLOOKUP(F$4,'Applications Received'!$B$4:$U$4,'Applications Received'!$B$62:$U$112))</f>
        <v>7.0133772780147347E-2</v>
      </c>
      <c r="G79" s="79" cm="1">
        <f t="array" ref="G79">_xlfn.XLOOKUP($A79,'Applications Denied'!$A$62:$A$112,_xlfn.XLOOKUP(G$4,'Applications Denied'!$B$4:$U$4,'Applications Denied'!$B$62:$U$112))/_xlfn.XLOOKUP($A79,'Applications Received'!$A$62:$A$112,_xlfn.XLOOKUP(G$4,'Applications Received'!$B$4:$U$4,'Applications Received'!$B$62:$U$112))</f>
        <v>4.5463357890655295E-2</v>
      </c>
      <c r="H79" s="79" cm="1">
        <f t="array" ref="H79">_xlfn.XLOOKUP($A79,'Applications Denied'!$A$62:$A$112,_xlfn.XLOOKUP(H$4,'Applications Denied'!$B$4:$U$4,'Applications Denied'!$B$62:$U$112))/_xlfn.XLOOKUP($A79,'Applications Received'!$A$62:$A$112,_xlfn.XLOOKUP(H$4,'Applications Received'!$B$4:$U$4,'Applications Received'!$B$62:$U$112))</f>
        <v>4.7368794829912644E-2</v>
      </c>
      <c r="I79" s="79" cm="1">
        <f t="array" ref="I79">_xlfn.XLOOKUP($A79,'Applications Denied'!$A$62:$A$112,_xlfn.XLOOKUP(I$4,'Applications Denied'!$B$4:$U$4,'Applications Denied'!$B$62:$U$112))/_xlfn.XLOOKUP($A79,'Applications Received'!$A$62:$A$112,_xlfn.XLOOKUP(I$4,'Applications Received'!$B$4:$U$4,'Applications Received'!$B$62:$U$112))</f>
        <v>4.0707964601769911E-2</v>
      </c>
      <c r="J79" s="79" cm="1">
        <f t="array" ref="J79">_xlfn.XLOOKUP($A79,'Applications Denied'!$A$62:$A$112,_xlfn.XLOOKUP(J$4,'Applications Denied'!$B$4:$U$4,'Applications Denied'!$B$62:$U$112))/_xlfn.XLOOKUP($A79,'Applications Received'!$A$62:$A$112,_xlfn.XLOOKUP(J$4,'Applications Received'!$B$4:$U$4,'Applications Received'!$B$62:$U$112))</f>
        <v>4.3258832011535686E-2</v>
      </c>
      <c r="K79" s="79" cm="1">
        <f t="array" ref="K79">_xlfn.XLOOKUP($A79,'Applications Denied'!$A$62:$A$112,_xlfn.XLOOKUP(K$4,'Applications Denied'!$B$4:$U$4,'Applications Denied'!$B$62:$U$112))/_xlfn.XLOOKUP($A79,'Applications Received'!$A$62:$A$112,_xlfn.XLOOKUP(K$4,'Applications Received'!$B$4:$U$4,'Applications Received'!$B$62:$U$112))</f>
        <v>3.3686541198798041E-2</v>
      </c>
      <c r="L79" s="79" cm="1">
        <f t="array" ref="L79">_xlfn.XLOOKUP($A79,'Applications Denied'!$A$62:$A$112,_xlfn.XLOOKUP(L$4,'Applications Denied'!$B$4:$U$4,'Applications Denied'!$B$62:$U$112))/_xlfn.XLOOKUP($A79,'Applications Received'!$A$62:$A$112,_xlfn.XLOOKUP(L$4,'Applications Received'!$B$4:$U$4,'Applications Received'!$B$62:$U$112))</f>
        <v>4.3869596031183559E-2</v>
      </c>
      <c r="M79" s="79" cm="1">
        <f t="array" ref="M79">_xlfn.XLOOKUP($A79,'Applications Denied'!$A$62:$A$112,_xlfn.XLOOKUP(M$4,'Applications Denied'!$B$4:$U$4,'Applications Denied'!$B$62:$U$112))/_xlfn.XLOOKUP($A79,'Applications Received'!$A$62:$A$112,_xlfn.XLOOKUP(M$4,'Applications Received'!$B$4:$U$4,'Applications Received'!$B$62:$U$112))</f>
        <v>4.1120968877622871E-2</v>
      </c>
      <c r="N79" s="79" cm="1">
        <f t="array" ref="N79">_xlfn.XLOOKUP($A79,'Applications Denied'!$A$62:$A$112,_xlfn.XLOOKUP(N$4,'Applications Denied'!$B$4:$U$4,'Applications Denied'!$B$62:$U$112))/_xlfn.XLOOKUP($A79,'Applications Received'!$A$62:$A$112,_xlfn.XLOOKUP(N$4,'Applications Received'!$B$4:$U$4,'Applications Received'!$B$62:$U$112))</f>
        <v>5.2349582784365391E-2</v>
      </c>
      <c r="O79" s="79" cm="1">
        <f t="array" ref="O79">_xlfn.XLOOKUP($A79,'Applications Denied'!$A$62:$A$112,_xlfn.XLOOKUP(O$4,'Applications Denied'!$B$4:$U$4,'Applications Denied'!$B$62:$U$112))/_xlfn.XLOOKUP($A79,'Applications Received'!$A$62:$A$112,_xlfn.XLOOKUP(O$4,'Applications Received'!$B$4:$U$4,'Applications Received'!$B$62:$U$112))</f>
        <v>5.2456471110125316E-2</v>
      </c>
      <c r="P79" s="79" cm="1">
        <f t="array" ref="P79">_xlfn.XLOOKUP($A79,'Applications Denied'!$A$62:$A$112,_xlfn.XLOOKUP(P$4,'Applications Denied'!$B$4:$U$4,'Applications Denied'!$B$62:$U$112))/_xlfn.XLOOKUP($A79,'Applications Received'!$A$62:$A$112,_xlfn.XLOOKUP(P$4,'Applications Received'!$B$4:$U$4,'Applications Received'!$B$62:$U$112))</f>
        <v>6.0763011622031335E-2</v>
      </c>
      <c r="Q79" s="79" cm="1">
        <f t="array" ref="Q79">_xlfn.XLOOKUP($A79,'Applications Denied'!$A$62:$A$112,_xlfn.XLOOKUP(Q$4,'Applications Denied'!$B$4:$U$4,'Applications Denied'!$B$62:$U$112))/_xlfn.XLOOKUP($A79,'Applications Received'!$A$62:$A$112,_xlfn.XLOOKUP(Q$4,'Applications Received'!$B$4:$U$4,'Applications Received'!$B$62:$U$112))</f>
        <v>4.4465859030837003E-2</v>
      </c>
      <c r="R79" s="79" cm="1">
        <f t="array" ref="R79">_xlfn.XLOOKUP($A79,'Applications Denied'!$A$62:$A$112,_xlfn.XLOOKUP(R$4,'Applications Denied'!$B$4:$U$4,'Applications Denied'!$B$62:$U$112))/_xlfn.XLOOKUP($A79,'Applications Received'!$A$62:$A$112,_xlfn.XLOOKUP(R$4,'Applications Received'!$B$4:$U$4,'Applications Received'!$B$62:$U$112))</f>
        <v>4.8731832430891991E-2</v>
      </c>
      <c r="S79" s="79" cm="1">
        <f t="array" ref="S79">_xlfn.XLOOKUP($A79,'Applications Denied'!$A$62:$A$112,_xlfn.XLOOKUP(S$4,'Applications Denied'!$B$4:$U$4,'Applications Denied'!$B$62:$U$112))/_xlfn.XLOOKUP($A79,'Applications Received'!$A$62:$A$112,_xlfn.XLOOKUP(S$4,'Applications Received'!$B$4:$U$4,'Applications Received'!$B$62:$U$112))</f>
        <v>5.1155992559128359E-2</v>
      </c>
      <c r="T79" s="79" cm="1">
        <f t="array" ref="T79">_xlfn.XLOOKUP($A79,'Applications Denied'!$A$62:$A$112,_xlfn.XLOOKUP(T$4,'Applications Denied'!$B$4:$U$4,'Applications Denied'!$B$62:$U$112))/_xlfn.XLOOKUP($A79,'Applications Received'!$A$62:$A$112,_xlfn.XLOOKUP(T$4,'Applications Received'!$B$4:$U$4,'Applications Received'!$B$62:$U$112))</f>
        <v>5.8838878016960215E-2</v>
      </c>
      <c r="U79" s="79" cm="1">
        <f t="array" ref="U79">_xlfn.XLOOKUP($A79,'Applications Denied'!$A$62:$A$112,_xlfn.XLOOKUP(U$4,'Applications Denied'!$B$4:$U$4,'Applications Denied'!$B$62:$U$112))/_xlfn.XLOOKUP($A79,'Applications Received'!$A$62:$A$112,_xlfn.XLOOKUP(U$4,'Applications Received'!$B$4:$U$4,'Applications Received'!$B$62:$U$112))</f>
        <v>5.5412954854295635E-2</v>
      </c>
      <c r="V79" s="79" t="e" cm="1">
        <f t="array" ref="V79">_xlfn.XLOOKUP($A79,'Applications Denied'!$A$62:$A$112,_xlfn.XLOOKUP(V$4,'Applications Denied'!$B$4:V$4,'Applications Denied'!$B$62:V$112))/_xlfn.XLOOKUP($A79,'Applications Received'!$A$62:$A$112,_xlfn.XLOOKUP(V$4,'Applications Received'!$B$4:W$4,'Applications Received'!$B$62:V$112))</f>
        <v>#VALUE!</v>
      </c>
      <c r="W79" s="79">
        <f t="shared" si="6"/>
        <v>2.3445754701267803E-2</v>
      </c>
      <c r="X79" s="81">
        <f t="shared" si="7"/>
        <v>0.16981981604698185</v>
      </c>
      <c r="Y79" s="81">
        <f t="shared" si="8"/>
        <v>0.26312890629097152</v>
      </c>
    </row>
    <row r="80" spans="1:25" s="30" customFormat="1">
      <c r="A80" s="32" t="s">
        <v>34</v>
      </c>
      <c r="B80" s="79" cm="1">
        <f t="array" ref="B80">_xlfn.XLOOKUP($A80,'Applications Denied'!$A$62:$A$112,_xlfn.XLOOKUP(B$4,'Applications Denied'!$B$4:$U$4,'Applications Denied'!$B$62:$U$112))/_xlfn.XLOOKUP($A80,'Applications Received'!$A$62:$A$112,_xlfn.XLOOKUP(B$4,'Applications Received'!$B$4:$U$4,'Applications Received'!$B$62:$U$112))</f>
        <v>0.33804553299909595</v>
      </c>
      <c r="C80" s="79" cm="1">
        <f t="array" ref="C80">_xlfn.XLOOKUP($A80,'Applications Denied'!$A$62:$A$112,_xlfn.XLOOKUP(C$4,'Applications Denied'!$B$4:$U$4,'Applications Denied'!$B$62:$U$112))/_xlfn.XLOOKUP($A80,'Applications Received'!$A$62:$A$112,_xlfn.XLOOKUP(C$4,'Applications Received'!$B$4:$U$4,'Applications Received'!$B$62:$U$112))</f>
        <v>0.34396728016359918</v>
      </c>
      <c r="D80" s="79" cm="1">
        <f t="array" ref="D80">_xlfn.XLOOKUP($A80,'Applications Denied'!$A$62:$A$112,_xlfn.XLOOKUP(D$4,'Applications Denied'!$B$4:$U$4,'Applications Denied'!$B$62:$U$112))/_xlfn.XLOOKUP($A80,'Applications Received'!$A$62:$A$112,_xlfn.XLOOKUP(D$4,'Applications Received'!$B$4:$U$4,'Applications Received'!$B$62:$U$112))</f>
        <v>0.33488914819136517</v>
      </c>
      <c r="E80" s="79" cm="1">
        <f t="array" ref="E80">_xlfn.XLOOKUP($A80,'Applications Denied'!$A$62:$A$112,_xlfn.XLOOKUP(E$4,'Applications Denied'!$B$4:$U$4,'Applications Denied'!$B$62:$U$112))/_xlfn.XLOOKUP($A80,'Applications Received'!$A$62:$A$112,_xlfn.XLOOKUP(E$4,'Applications Received'!$B$4:$U$4,'Applications Received'!$B$62:$U$112))</f>
        <v>0.73945641986879096</v>
      </c>
      <c r="F80" s="79" cm="1">
        <f t="array" ref="F80">_xlfn.XLOOKUP($A80,'Applications Denied'!$A$62:$A$112,_xlfn.XLOOKUP(F$4,'Applications Denied'!$B$4:$U$4,'Applications Denied'!$B$62:$U$112))/_xlfn.XLOOKUP($A80,'Applications Received'!$A$62:$A$112,_xlfn.XLOOKUP(F$4,'Applications Received'!$B$4:$U$4,'Applications Received'!$B$62:$U$112))</f>
        <v>0.82389198708541234</v>
      </c>
      <c r="G80" s="79" cm="1">
        <f t="array" ref="G80">_xlfn.XLOOKUP($A80,'Applications Denied'!$A$62:$A$112,_xlfn.XLOOKUP(G$4,'Applications Denied'!$B$4:$U$4,'Applications Denied'!$B$62:$U$112))/_xlfn.XLOOKUP($A80,'Applications Received'!$A$62:$A$112,_xlfn.XLOOKUP(G$4,'Applications Received'!$B$4:$U$4,'Applications Received'!$B$62:$U$112))</f>
        <v>0.87907249779864982</v>
      </c>
      <c r="H80" s="79" cm="1">
        <f t="array" ref="H80">_xlfn.XLOOKUP($A80,'Applications Denied'!$A$62:$A$112,_xlfn.XLOOKUP(H$4,'Applications Denied'!$B$4:$U$4,'Applications Denied'!$B$62:$U$112))/_xlfn.XLOOKUP($A80,'Applications Received'!$A$62:$A$112,_xlfn.XLOOKUP(H$4,'Applications Received'!$B$4:$U$4,'Applications Received'!$B$62:$U$112))</f>
        <v>0.11953424237781521</v>
      </c>
      <c r="I80" s="79" cm="1">
        <f t="array" ref="I80">_xlfn.XLOOKUP($A80,'Applications Denied'!$A$62:$A$112,_xlfn.XLOOKUP(I$4,'Applications Denied'!$B$4:$U$4,'Applications Denied'!$B$62:$U$112))/_xlfn.XLOOKUP($A80,'Applications Received'!$A$62:$A$112,_xlfn.XLOOKUP(I$4,'Applications Received'!$B$4:$U$4,'Applications Received'!$B$62:$U$112))</f>
        <v>4.174889418169446E-2</v>
      </c>
      <c r="J80" s="79" cm="1">
        <f t="array" ref="J80">_xlfn.XLOOKUP($A80,'Applications Denied'!$A$62:$A$112,_xlfn.XLOOKUP(J$4,'Applications Denied'!$B$4:$U$4,'Applications Denied'!$B$62:$U$112))/_xlfn.XLOOKUP($A80,'Applications Received'!$A$62:$A$112,_xlfn.XLOOKUP(J$4,'Applications Received'!$B$4:$U$4,'Applications Received'!$B$62:$U$112))</f>
        <v>4.7226610871514585E-2</v>
      </c>
      <c r="K80" s="79" cm="1">
        <f t="array" ref="K80">_xlfn.XLOOKUP($A80,'Applications Denied'!$A$62:$A$112,_xlfn.XLOOKUP(K$4,'Applications Denied'!$B$4:$U$4,'Applications Denied'!$B$62:$U$112))/_xlfn.XLOOKUP($A80,'Applications Received'!$A$62:$A$112,_xlfn.XLOOKUP(K$4,'Applications Received'!$B$4:$U$4,'Applications Received'!$B$62:$U$112))</f>
        <v>5.0465227584304752E-2</v>
      </c>
      <c r="L80" s="79" cm="1">
        <f t="array" ref="L80">_xlfn.XLOOKUP($A80,'Applications Denied'!$A$62:$A$112,_xlfn.XLOOKUP(L$4,'Applications Denied'!$B$4:$U$4,'Applications Denied'!$B$62:$U$112))/_xlfn.XLOOKUP($A80,'Applications Received'!$A$62:$A$112,_xlfn.XLOOKUP(L$4,'Applications Received'!$B$4:$U$4,'Applications Received'!$B$62:$U$112))</f>
        <v>0.3555221984873852</v>
      </c>
      <c r="M80" s="79" cm="1">
        <f t="array" ref="M80">_xlfn.XLOOKUP($A80,'Applications Denied'!$A$62:$A$112,_xlfn.XLOOKUP(M$4,'Applications Denied'!$B$4:$U$4,'Applications Denied'!$B$62:$U$112))/_xlfn.XLOOKUP($A80,'Applications Received'!$A$62:$A$112,_xlfn.XLOOKUP(M$4,'Applications Received'!$B$4:$U$4,'Applications Received'!$B$62:$U$112))</f>
        <v>0.44378375098598383</v>
      </c>
      <c r="N80" s="79" cm="1">
        <f t="array" ref="N80">_xlfn.XLOOKUP($A80,'Applications Denied'!$A$62:$A$112,_xlfn.XLOOKUP(N$4,'Applications Denied'!$B$4:$U$4,'Applications Denied'!$B$62:$U$112))/_xlfn.XLOOKUP($A80,'Applications Received'!$A$62:$A$112,_xlfn.XLOOKUP(N$4,'Applications Received'!$B$4:$U$4,'Applications Received'!$B$62:$U$112))</f>
        <v>0.49235780506138815</v>
      </c>
      <c r="O80" s="79" cm="1">
        <f t="array" ref="O80">_xlfn.XLOOKUP($A80,'Applications Denied'!$A$62:$A$112,_xlfn.XLOOKUP(O$4,'Applications Denied'!$B$4:$U$4,'Applications Denied'!$B$62:$U$112))/_xlfn.XLOOKUP($A80,'Applications Received'!$A$62:$A$112,_xlfn.XLOOKUP(O$4,'Applications Received'!$B$4:$U$4,'Applications Received'!$B$62:$U$112))</f>
        <v>0.51498522583368511</v>
      </c>
      <c r="P80" s="79" cm="1">
        <f t="array" ref="P80">_xlfn.XLOOKUP($A80,'Applications Denied'!$A$62:$A$112,_xlfn.XLOOKUP(P$4,'Applications Denied'!$B$4:$U$4,'Applications Denied'!$B$62:$U$112))/_xlfn.XLOOKUP($A80,'Applications Received'!$A$62:$A$112,_xlfn.XLOOKUP(P$4,'Applications Received'!$B$4:$U$4,'Applications Received'!$B$62:$U$112))</f>
        <v>0.56728840008917281</v>
      </c>
      <c r="Q80" s="79" cm="1">
        <f t="array" ref="Q80">_xlfn.XLOOKUP($A80,'Applications Denied'!$A$62:$A$112,_xlfn.XLOOKUP(Q$4,'Applications Denied'!$B$4:$U$4,'Applications Denied'!$B$62:$U$112))/_xlfn.XLOOKUP($A80,'Applications Received'!$A$62:$A$112,_xlfn.XLOOKUP(Q$4,'Applications Received'!$B$4:$U$4,'Applications Received'!$B$62:$U$112))</f>
        <v>0.5499783268313827</v>
      </c>
      <c r="R80" s="79" cm="1">
        <f t="array" ref="R80">_xlfn.XLOOKUP($A80,'Applications Denied'!$A$62:$A$112,_xlfn.XLOOKUP(R$4,'Applications Denied'!$B$4:$U$4,'Applications Denied'!$B$62:$U$112))/_xlfn.XLOOKUP($A80,'Applications Received'!$A$62:$A$112,_xlfn.XLOOKUP(R$4,'Applications Received'!$B$4:$U$4,'Applications Received'!$B$62:$U$112))</f>
        <v>0.56656109031576929</v>
      </c>
      <c r="S80" s="79" cm="1">
        <f t="array" ref="S80">_xlfn.XLOOKUP($A80,'Applications Denied'!$A$62:$A$112,_xlfn.XLOOKUP(S$4,'Applications Denied'!$B$4:$U$4,'Applications Denied'!$B$62:$U$112))/_xlfn.XLOOKUP($A80,'Applications Received'!$A$62:$A$112,_xlfn.XLOOKUP(S$4,'Applications Received'!$B$4:$U$4,'Applications Received'!$B$62:$U$112))</f>
        <v>0.63055500691289745</v>
      </c>
      <c r="T80" s="79" cm="1">
        <f t="array" ref="T80">_xlfn.XLOOKUP($A80,'Applications Denied'!$A$62:$A$112,_xlfn.XLOOKUP(T$4,'Applications Denied'!$B$4:$U$4,'Applications Denied'!$B$62:$U$112))/_xlfn.XLOOKUP($A80,'Applications Received'!$A$62:$A$112,_xlfn.XLOOKUP(T$4,'Applications Received'!$B$4:$U$4,'Applications Received'!$B$62:$U$112))</f>
        <v>0.63991965324030031</v>
      </c>
      <c r="U80" s="79" cm="1">
        <f t="array" ref="U80">_xlfn.XLOOKUP($A80,'Applications Denied'!$A$62:$A$112,_xlfn.XLOOKUP(U$4,'Applications Denied'!$B$4:$U$4,'Applications Denied'!$B$62:$U$112))/_xlfn.XLOOKUP($A80,'Applications Received'!$A$62:$A$112,_xlfn.XLOOKUP(U$4,'Applications Received'!$B$4:$U$4,'Applications Received'!$B$62:$U$112))</f>
        <v>0.69060773480662985</v>
      </c>
      <c r="V80" s="79" t="e" cm="1">
        <f t="array" ref="V80">_xlfn.XLOOKUP($A80,'Applications Denied'!$A$62:$A$112,_xlfn.XLOOKUP(V$4,'Applications Denied'!$B$4:V$4,'Applications Denied'!$B$62:V$112))/_xlfn.XLOOKUP($A80,'Applications Received'!$A$62:$A$112,_xlfn.XLOOKUP(V$4,'Applications Received'!$B$4:W$4,'Applications Received'!$B$62:V$112))</f>
        <v>#VALUE!</v>
      </c>
      <c r="W80" s="79">
        <f t="shared" si="6"/>
        <v>1.0429429393124883</v>
      </c>
      <c r="X80" s="81">
        <f t="shared" si="7"/>
        <v>4.7774887017211922</v>
      </c>
      <c r="Y80" s="81">
        <f t="shared" si="8"/>
        <v>0.94251649473621912</v>
      </c>
    </row>
    <row r="81" spans="1:25" s="30" customFormat="1">
      <c r="A81" s="32" t="s">
        <v>36</v>
      </c>
      <c r="B81" s="79" cm="1">
        <f t="array" ref="B81">_xlfn.XLOOKUP($A81,'Applications Denied'!$A$62:$A$112,_xlfn.XLOOKUP(B$4,'Applications Denied'!$B$4:$U$4,'Applications Denied'!$B$62:$U$112))/_xlfn.XLOOKUP($A81,'Applications Received'!$A$62:$A$112,_xlfn.XLOOKUP(B$4,'Applications Received'!$B$4:$U$4,'Applications Received'!$B$62:$U$112))</f>
        <v>0.55485305991864586</v>
      </c>
      <c r="C81" s="79" cm="1">
        <f t="array" ref="C81">_xlfn.XLOOKUP($A81,'Applications Denied'!$A$62:$A$112,_xlfn.XLOOKUP(C$4,'Applications Denied'!$B$4:$U$4,'Applications Denied'!$B$62:$U$112))/_xlfn.XLOOKUP($A81,'Applications Received'!$A$62:$A$112,_xlfn.XLOOKUP(C$4,'Applications Received'!$B$4:$U$4,'Applications Received'!$B$62:$U$112))</f>
        <v>0.58141995388939771</v>
      </c>
      <c r="D81" s="79" cm="1">
        <f t="array" ref="D81">_xlfn.XLOOKUP($A81,'Applications Denied'!$A$62:$A$112,_xlfn.XLOOKUP(D$4,'Applications Denied'!$B$4:$U$4,'Applications Denied'!$B$62:$U$112))/_xlfn.XLOOKUP($A81,'Applications Received'!$A$62:$A$112,_xlfn.XLOOKUP(D$4,'Applications Received'!$B$4:$U$4,'Applications Received'!$B$62:$U$112))</f>
        <v>0.55005041495385087</v>
      </c>
      <c r="E81" s="79" cm="1">
        <f t="array" ref="E81">_xlfn.XLOOKUP($A81,'Applications Denied'!$A$62:$A$112,_xlfn.XLOOKUP(E$4,'Applications Denied'!$B$4:$U$4,'Applications Denied'!$B$62:$U$112))/_xlfn.XLOOKUP($A81,'Applications Received'!$A$62:$A$112,_xlfn.XLOOKUP(E$4,'Applications Received'!$B$4:$U$4,'Applications Received'!$B$62:$U$112))</f>
        <v>0.54967721367657596</v>
      </c>
      <c r="F81" s="79" cm="1">
        <f t="array" ref="F81">_xlfn.XLOOKUP($A81,'Applications Denied'!$A$62:$A$112,_xlfn.XLOOKUP(F$4,'Applications Denied'!$B$4:$U$4,'Applications Denied'!$B$62:$U$112))/_xlfn.XLOOKUP($A81,'Applications Received'!$A$62:$A$112,_xlfn.XLOOKUP(F$4,'Applications Received'!$B$4:$U$4,'Applications Received'!$B$62:$U$112))</f>
        <v>0.62088441701192176</v>
      </c>
      <c r="G81" s="79" cm="1">
        <f t="array" ref="G81">_xlfn.XLOOKUP($A81,'Applications Denied'!$A$62:$A$112,_xlfn.XLOOKUP(G$4,'Applications Denied'!$B$4:$U$4,'Applications Denied'!$B$62:$U$112))/_xlfn.XLOOKUP($A81,'Applications Received'!$A$62:$A$112,_xlfn.XLOOKUP(G$4,'Applications Received'!$B$4:$U$4,'Applications Received'!$B$62:$U$112))</f>
        <v>0.6171979369239875</v>
      </c>
      <c r="H81" s="79" cm="1">
        <f t="array" ref="H81">_xlfn.XLOOKUP($A81,'Applications Denied'!$A$62:$A$112,_xlfn.XLOOKUP(H$4,'Applications Denied'!$B$4:$U$4,'Applications Denied'!$B$62:$U$112))/_xlfn.XLOOKUP($A81,'Applications Received'!$A$62:$A$112,_xlfn.XLOOKUP(H$4,'Applications Received'!$B$4:$U$4,'Applications Received'!$B$62:$U$112))</f>
        <v>0.59176320994631249</v>
      </c>
      <c r="I81" s="79" cm="1">
        <f t="array" ref="I81">_xlfn.XLOOKUP($A81,'Applications Denied'!$A$62:$A$112,_xlfn.XLOOKUP(I$4,'Applications Denied'!$B$4:$U$4,'Applications Denied'!$B$62:$U$112))/_xlfn.XLOOKUP($A81,'Applications Received'!$A$62:$A$112,_xlfn.XLOOKUP(I$4,'Applications Received'!$B$4:$U$4,'Applications Received'!$B$62:$U$112))</f>
        <v>0.61233984418269771</v>
      </c>
      <c r="J81" s="79" cm="1">
        <f t="array" ref="J81">_xlfn.XLOOKUP($A81,'Applications Denied'!$A$62:$A$112,_xlfn.XLOOKUP(J$4,'Applications Denied'!$B$4:$U$4,'Applications Denied'!$B$62:$U$112))/_xlfn.XLOOKUP($A81,'Applications Received'!$A$62:$A$112,_xlfn.XLOOKUP(J$4,'Applications Received'!$B$4:$U$4,'Applications Received'!$B$62:$U$112))</f>
        <v>0.60035201584071285</v>
      </c>
      <c r="K81" s="79" cm="1">
        <f t="array" ref="K81">_xlfn.XLOOKUP($A81,'Applications Denied'!$A$62:$A$112,_xlfn.XLOOKUP(K$4,'Applications Denied'!$B$4:$U$4,'Applications Denied'!$B$62:$U$112))/_xlfn.XLOOKUP($A81,'Applications Received'!$A$62:$A$112,_xlfn.XLOOKUP(K$4,'Applications Received'!$B$4:$U$4,'Applications Received'!$B$62:$U$112))</f>
        <v>0.62205210250137866</v>
      </c>
      <c r="L81" s="79" cm="1">
        <f t="array" ref="L81">_xlfn.XLOOKUP($A81,'Applications Denied'!$A$62:$A$112,_xlfn.XLOOKUP(L$4,'Applications Denied'!$B$4:$U$4,'Applications Denied'!$B$62:$U$112))/_xlfn.XLOOKUP($A81,'Applications Received'!$A$62:$A$112,_xlfn.XLOOKUP(L$4,'Applications Received'!$B$4:$U$4,'Applications Received'!$B$62:$U$112))</f>
        <v>0.62287337067476312</v>
      </c>
      <c r="M81" s="79" cm="1">
        <f t="array" ref="M81">_xlfn.XLOOKUP($A81,'Applications Denied'!$A$62:$A$112,_xlfn.XLOOKUP(M$4,'Applications Denied'!$B$4:$U$4,'Applications Denied'!$B$62:$U$112))/_xlfn.XLOOKUP($A81,'Applications Received'!$A$62:$A$112,_xlfn.XLOOKUP(M$4,'Applications Received'!$B$4:$U$4,'Applications Received'!$B$62:$U$112))</f>
        <v>0.63052274853949064</v>
      </c>
      <c r="N81" s="79" cm="1">
        <f t="array" ref="N81">_xlfn.XLOOKUP($A81,'Applications Denied'!$A$62:$A$112,_xlfn.XLOOKUP(N$4,'Applications Denied'!$B$4:$U$4,'Applications Denied'!$B$62:$U$112))/_xlfn.XLOOKUP($A81,'Applications Received'!$A$62:$A$112,_xlfn.XLOOKUP(N$4,'Applications Received'!$B$4:$U$4,'Applications Received'!$B$62:$U$112))</f>
        <v>0.63706253017566872</v>
      </c>
      <c r="O81" s="79" cm="1">
        <f t="array" ref="O81">_xlfn.XLOOKUP($A81,'Applications Denied'!$A$62:$A$112,_xlfn.XLOOKUP(O$4,'Applications Denied'!$B$4:$U$4,'Applications Denied'!$B$62:$U$112))/_xlfn.XLOOKUP($A81,'Applications Received'!$A$62:$A$112,_xlfn.XLOOKUP(O$4,'Applications Received'!$B$4:$U$4,'Applications Received'!$B$62:$U$112))</f>
        <v>0.64150989946339354</v>
      </c>
      <c r="P81" s="79" cm="1">
        <f t="array" ref="P81">_xlfn.XLOOKUP($A81,'Applications Denied'!$A$62:$A$112,_xlfn.XLOOKUP(P$4,'Applications Denied'!$B$4:$U$4,'Applications Denied'!$B$62:$U$112))/_xlfn.XLOOKUP($A81,'Applications Received'!$A$62:$A$112,_xlfn.XLOOKUP(P$4,'Applications Received'!$B$4:$U$4,'Applications Received'!$B$62:$U$112))</f>
        <v>0.66834707236461366</v>
      </c>
      <c r="Q81" s="79" cm="1">
        <f t="array" ref="Q81">_xlfn.XLOOKUP($A81,'Applications Denied'!$A$62:$A$112,_xlfn.XLOOKUP(Q$4,'Applications Denied'!$B$4:$U$4,'Applications Denied'!$B$62:$U$112))/_xlfn.XLOOKUP($A81,'Applications Received'!$A$62:$A$112,_xlfn.XLOOKUP(Q$4,'Applications Received'!$B$4:$U$4,'Applications Received'!$B$62:$U$112))</f>
        <v>0.68317978705797988</v>
      </c>
      <c r="R81" s="79" cm="1">
        <f t="array" ref="R81">_xlfn.XLOOKUP($A81,'Applications Denied'!$A$62:$A$112,_xlfn.XLOOKUP(R$4,'Applications Denied'!$B$4:$U$4,'Applications Denied'!$B$62:$U$112))/_xlfn.XLOOKUP($A81,'Applications Received'!$A$62:$A$112,_xlfn.XLOOKUP(R$4,'Applications Received'!$B$4:$U$4,'Applications Received'!$B$62:$U$112))</f>
        <v>0.6495104603755617</v>
      </c>
      <c r="S81" s="79" cm="1">
        <f t="array" ref="S81">_xlfn.XLOOKUP($A81,'Applications Denied'!$A$62:$A$112,_xlfn.XLOOKUP(S$4,'Applications Denied'!$B$4:$U$4,'Applications Denied'!$B$62:$U$112))/_xlfn.XLOOKUP($A81,'Applications Received'!$A$62:$A$112,_xlfn.XLOOKUP(S$4,'Applications Received'!$B$4:$U$4,'Applications Received'!$B$62:$U$112))</f>
        <v>0.66259867382380799</v>
      </c>
      <c r="T81" s="79" cm="1">
        <f t="array" ref="T81">_xlfn.XLOOKUP($A81,'Applications Denied'!$A$62:$A$112,_xlfn.XLOOKUP(T$4,'Applications Denied'!$B$4:$U$4,'Applications Denied'!$B$62:$U$112))/_xlfn.XLOOKUP($A81,'Applications Received'!$A$62:$A$112,_xlfn.XLOOKUP(T$4,'Applications Received'!$B$4:$U$4,'Applications Received'!$B$62:$U$112))</f>
        <v>0.6730510919854733</v>
      </c>
      <c r="U81" s="79" cm="1">
        <f t="array" ref="U81">_xlfn.XLOOKUP($A81,'Applications Denied'!$A$62:$A$112,_xlfn.XLOOKUP(U$4,'Applications Denied'!$B$4:$U$4,'Applications Denied'!$B$62:$U$112))/_xlfn.XLOOKUP($A81,'Applications Received'!$A$62:$A$112,_xlfn.XLOOKUP(U$4,'Applications Received'!$B$4:$U$4,'Applications Received'!$B$62:$U$112))</f>
        <v>0.69104732405272695</v>
      </c>
      <c r="V81" s="79" t="e" cm="1">
        <f t="array" ref="V81">_xlfn.XLOOKUP($A81,'Applications Denied'!$A$62:$A$112,_xlfn.XLOOKUP(V$4,'Applications Denied'!$B$4:V$4,'Applications Denied'!$B$62:V$112))/_xlfn.XLOOKUP($A81,'Applications Received'!$A$62:$A$112,_xlfn.XLOOKUP(V$4,'Applications Received'!$B$4:W$4,'Applications Received'!$B$62:V$112))</f>
        <v>#VALUE!</v>
      </c>
      <c r="W81" s="79">
        <f t="shared" si="6"/>
        <v>0.24546005775664331</v>
      </c>
      <c r="X81" s="81">
        <f t="shared" si="7"/>
        <v>0.16777676009196649</v>
      </c>
      <c r="Y81" s="81">
        <f t="shared" si="8"/>
        <v>0.10945074326120334</v>
      </c>
    </row>
    <row r="82" spans="1:25" s="30" customFormat="1">
      <c r="A82" s="32" t="s">
        <v>37</v>
      </c>
      <c r="B82" s="79" cm="1">
        <f t="array" ref="B82">_xlfn.XLOOKUP($A82,'Applications Denied'!$A$62:$A$112,_xlfn.XLOOKUP(B$4,'Applications Denied'!$B$4:$U$4,'Applications Denied'!$B$62:$U$112))/_xlfn.XLOOKUP($A82,'Applications Received'!$A$62:$A$112,_xlfn.XLOOKUP(B$4,'Applications Received'!$B$4:$U$4,'Applications Received'!$B$62:$U$112))</f>
        <v>0.35735419977992416</v>
      </c>
      <c r="C82" s="79" cm="1">
        <f t="array" ref="C82">_xlfn.XLOOKUP($A82,'Applications Denied'!$A$62:$A$112,_xlfn.XLOOKUP(C$4,'Applications Denied'!$B$4:$U$4,'Applications Denied'!$B$62:$U$112))/_xlfn.XLOOKUP($A82,'Applications Received'!$A$62:$A$112,_xlfn.XLOOKUP(C$4,'Applications Received'!$B$4:$U$4,'Applications Received'!$B$62:$U$112))</f>
        <v>0.35633140032322463</v>
      </c>
      <c r="D82" s="79" cm="1">
        <f t="array" ref="D82">_xlfn.XLOOKUP($A82,'Applications Denied'!$A$62:$A$112,_xlfn.XLOOKUP(D$4,'Applications Denied'!$B$4:$U$4,'Applications Denied'!$B$62:$U$112))/_xlfn.XLOOKUP($A82,'Applications Received'!$A$62:$A$112,_xlfn.XLOOKUP(D$4,'Applications Received'!$B$4:$U$4,'Applications Received'!$B$62:$U$112))</f>
        <v>0.23569461902196684</v>
      </c>
      <c r="E82" s="79" cm="1">
        <f t="array" ref="E82">_xlfn.XLOOKUP($A82,'Applications Denied'!$A$62:$A$112,_xlfn.XLOOKUP(E$4,'Applications Denied'!$B$4:$U$4,'Applications Denied'!$B$62:$U$112))/_xlfn.XLOOKUP($A82,'Applications Received'!$A$62:$A$112,_xlfn.XLOOKUP(E$4,'Applications Received'!$B$4:$U$4,'Applications Received'!$B$62:$U$112))</f>
        <v>0.2313698063116427</v>
      </c>
      <c r="F82" s="79" cm="1">
        <f t="array" ref="F82">_xlfn.XLOOKUP($A82,'Applications Denied'!$A$62:$A$112,_xlfn.XLOOKUP(F$4,'Applications Denied'!$B$4:$U$4,'Applications Denied'!$B$62:$U$112))/_xlfn.XLOOKUP($A82,'Applications Received'!$A$62:$A$112,_xlfn.XLOOKUP(F$4,'Applications Received'!$B$4:$U$4,'Applications Received'!$B$62:$U$112))</f>
        <v>0.21828958992334219</v>
      </c>
      <c r="G82" s="79" cm="1">
        <f t="array" ref="G82">_xlfn.XLOOKUP($A82,'Applications Denied'!$A$62:$A$112,_xlfn.XLOOKUP(G$4,'Applications Denied'!$B$4:$U$4,'Applications Denied'!$B$62:$U$112))/_xlfn.XLOOKUP($A82,'Applications Received'!$A$62:$A$112,_xlfn.XLOOKUP(G$4,'Applications Received'!$B$4:$U$4,'Applications Received'!$B$62:$U$112))</f>
        <v>0.2513322504345844</v>
      </c>
      <c r="H82" s="79" cm="1">
        <f t="array" ref="H82">_xlfn.XLOOKUP($A82,'Applications Denied'!$A$62:$A$112,_xlfn.XLOOKUP(H$4,'Applications Denied'!$B$4:$U$4,'Applications Denied'!$B$62:$U$112))/_xlfn.XLOOKUP($A82,'Applications Received'!$A$62:$A$112,_xlfn.XLOOKUP(H$4,'Applications Received'!$B$4:$U$4,'Applications Received'!$B$62:$U$112))</f>
        <v>0.29287171580308052</v>
      </c>
      <c r="I82" s="79" cm="1">
        <f t="array" ref="I82">_xlfn.XLOOKUP($A82,'Applications Denied'!$A$62:$A$112,_xlfn.XLOOKUP(I$4,'Applications Denied'!$B$4:$U$4,'Applications Denied'!$B$62:$U$112))/_xlfn.XLOOKUP($A82,'Applications Received'!$A$62:$A$112,_xlfn.XLOOKUP(I$4,'Applications Received'!$B$4:$U$4,'Applications Received'!$B$62:$U$112))</f>
        <v>0.37535638491714723</v>
      </c>
      <c r="J82" s="79" cm="1">
        <f t="array" ref="J82">_xlfn.XLOOKUP($A82,'Applications Denied'!$A$62:$A$112,_xlfn.XLOOKUP(J$4,'Applications Denied'!$B$4:$U$4,'Applications Denied'!$B$62:$U$112))/_xlfn.XLOOKUP($A82,'Applications Received'!$A$62:$A$112,_xlfn.XLOOKUP(J$4,'Applications Received'!$B$4:$U$4,'Applications Received'!$B$62:$U$112))</f>
        <v>0.38382563685752785</v>
      </c>
      <c r="K82" s="79" cm="1">
        <f t="array" ref="K82">_xlfn.XLOOKUP($A82,'Applications Denied'!$A$62:$A$112,_xlfn.XLOOKUP(K$4,'Applications Denied'!$B$4:$U$4,'Applications Denied'!$B$62:$U$112))/_xlfn.XLOOKUP($A82,'Applications Received'!$A$62:$A$112,_xlfn.XLOOKUP(K$4,'Applications Received'!$B$4:$U$4,'Applications Received'!$B$62:$U$112))</f>
        <v>0.41482485172926986</v>
      </c>
      <c r="L82" s="79" cm="1">
        <f t="array" ref="L82">_xlfn.XLOOKUP($A82,'Applications Denied'!$A$62:$A$112,_xlfn.XLOOKUP(L$4,'Applications Denied'!$B$4:$U$4,'Applications Denied'!$B$62:$U$112))/_xlfn.XLOOKUP($A82,'Applications Received'!$A$62:$A$112,_xlfn.XLOOKUP(L$4,'Applications Received'!$B$4:$U$4,'Applications Received'!$B$62:$U$112))</f>
        <v>0.41085360521046699</v>
      </c>
      <c r="M82" s="79" cm="1">
        <f t="array" ref="M82">_xlfn.XLOOKUP($A82,'Applications Denied'!$A$62:$A$112,_xlfn.XLOOKUP(M$4,'Applications Denied'!$B$4:$U$4,'Applications Denied'!$B$62:$U$112))/_xlfn.XLOOKUP($A82,'Applications Received'!$A$62:$A$112,_xlfn.XLOOKUP(M$4,'Applications Received'!$B$4:$U$4,'Applications Received'!$B$62:$U$112))</f>
        <v>0.40164447224953082</v>
      </c>
      <c r="N82" s="79" cm="1">
        <f t="array" ref="N82">_xlfn.XLOOKUP($A82,'Applications Denied'!$A$62:$A$112,_xlfn.XLOOKUP(N$4,'Applications Denied'!$B$4:$U$4,'Applications Denied'!$B$62:$U$112))/_xlfn.XLOOKUP($A82,'Applications Received'!$A$62:$A$112,_xlfn.XLOOKUP(N$4,'Applications Received'!$B$4:$U$4,'Applications Received'!$B$62:$U$112))</f>
        <v>0.34757479601087943</v>
      </c>
      <c r="O82" s="79" cm="1">
        <f t="array" ref="O82">_xlfn.XLOOKUP($A82,'Applications Denied'!$A$62:$A$112,_xlfn.XLOOKUP(O$4,'Applications Denied'!$B$4:$U$4,'Applications Denied'!$B$62:$U$112))/_xlfn.XLOOKUP($A82,'Applications Received'!$A$62:$A$112,_xlfn.XLOOKUP(O$4,'Applications Received'!$B$4:$U$4,'Applications Received'!$B$62:$U$112))</f>
        <v>0.29425437980686725</v>
      </c>
      <c r="P82" s="79" cm="1">
        <f t="array" ref="P82">_xlfn.XLOOKUP($A82,'Applications Denied'!$A$62:$A$112,_xlfn.XLOOKUP(P$4,'Applications Denied'!$B$4:$U$4,'Applications Denied'!$B$62:$U$112))/_xlfn.XLOOKUP($A82,'Applications Received'!$A$62:$A$112,_xlfn.XLOOKUP(P$4,'Applications Received'!$B$4:$U$4,'Applications Received'!$B$62:$U$112))</f>
        <v>0.28927164213697992</v>
      </c>
      <c r="Q82" s="79" cm="1">
        <f t="array" ref="Q82">_xlfn.XLOOKUP($A82,'Applications Denied'!$A$62:$A$112,_xlfn.XLOOKUP(Q$4,'Applications Denied'!$B$4:$U$4,'Applications Denied'!$B$62:$U$112))/_xlfn.XLOOKUP($A82,'Applications Received'!$A$62:$A$112,_xlfn.XLOOKUP(Q$4,'Applications Received'!$B$4:$U$4,'Applications Received'!$B$62:$U$112))</f>
        <v>0.29559972623053671</v>
      </c>
      <c r="R82" s="79" cm="1">
        <f t="array" ref="R82">_xlfn.XLOOKUP($A82,'Applications Denied'!$A$62:$A$112,_xlfn.XLOOKUP(R$4,'Applications Denied'!$B$4:$U$4,'Applications Denied'!$B$62:$U$112))/_xlfn.XLOOKUP($A82,'Applications Received'!$A$62:$A$112,_xlfn.XLOOKUP(R$4,'Applications Received'!$B$4:$U$4,'Applications Received'!$B$62:$U$112))</f>
        <v>0.32312611351488929</v>
      </c>
      <c r="S82" s="79" cm="1">
        <f t="array" ref="S82">_xlfn.XLOOKUP($A82,'Applications Denied'!$A$62:$A$112,_xlfn.XLOOKUP(S$4,'Applications Denied'!$B$4:$U$4,'Applications Denied'!$B$62:$U$112))/_xlfn.XLOOKUP($A82,'Applications Received'!$A$62:$A$112,_xlfn.XLOOKUP(S$4,'Applications Received'!$B$4:$U$4,'Applications Received'!$B$62:$U$112))</f>
        <v>0.30864677542050545</v>
      </c>
      <c r="T82" s="79" cm="1">
        <f t="array" ref="T82">_xlfn.XLOOKUP($A82,'Applications Denied'!$A$62:$A$112,_xlfn.XLOOKUP(T$4,'Applications Denied'!$B$4:$U$4,'Applications Denied'!$B$62:$U$112))/_xlfn.XLOOKUP($A82,'Applications Received'!$A$62:$A$112,_xlfn.XLOOKUP(T$4,'Applications Received'!$B$4:$U$4,'Applications Received'!$B$62:$U$112))</f>
        <v>0.28311568814806948</v>
      </c>
      <c r="U82" s="79" cm="1">
        <f t="array" ref="U82">_xlfn.XLOOKUP($A82,'Applications Denied'!$A$62:$A$112,_xlfn.XLOOKUP(U$4,'Applications Denied'!$B$4:$U$4,'Applications Denied'!$B$62:$U$112))/_xlfn.XLOOKUP($A82,'Applications Received'!$A$62:$A$112,_xlfn.XLOOKUP(U$4,'Applications Received'!$B$4:$U$4,'Applications Received'!$B$62:$U$112))</f>
        <v>0.26723207098965385</v>
      </c>
      <c r="V82" s="79" t="e" cm="1">
        <f t="array" ref="V82">_xlfn.XLOOKUP($A82,'Applications Denied'!$A$62:$A$112,_xlfn.XLOOKUP(V$4,'Applications Denied'!$B$4:V$4,'Applications Denied'!$B$62:V$112))/_xlfn.XLOOKUP($A82,'Applications Received'!$A$62:$A$112,_xlfn.XLOOKUP(V$4,'Applications Received'!$B$4:W$4,'Applications Received'!$B$62:V$112))</f>
        <v>#VALUE!</v>
      </c>
      <c r="W82" s="79">
        <f t="shared" si="6"/>
        <v>-0.25219272320227898</v>
      </c>
      <c r="X82" s="81">
        <f t="shared" si="7"/>
        <v>-8.7545650296480385E-2</v>
      </c>
      <c r="Y82" s="81">
        <f t="shared" si="8"/>
        <v>-0.34956863563906293</v>
      </c>
    </row>
    <row r="83" spans="1:25" s="30" customFormat="1">
      <c r="A83" s="32" t="s">
        <v>39</v>
      </c>
      <c r="B83" s="79" cm="1">
        <f t="array" ref="B83">_xlfn.XLOOKUP($A83,'Applications Denied'!$A$62:$A$112,_xlfn.XLOOKUP(B$4,'Applications Denied'!$B$4:$U$4,'Applications Denied'!$B$62:$U$112))/_xlfn.XLOOKUP($A83,'Applications Received'!$A$62:$A$112,_xlfn.XLOOKUP(B$4,'Applications Received'!$B$4:$U$4,'Applications Received'!$B$62:$U$112))</f>
        <v>0.54827161496399768</v>
      </c>
      <c r="C83" s="79" cm="1">
        <f t="array" ref="C83">_xlfn.XLOOKUP($A83,'Applications Denied'!$A$62:$A$112,_xlfn.XLOOKUP(C$4,'Applications Denied'!$B$4:$U$4,'Applications Denied'!$B$62:$U$112))/_xlfn.XLOOKUP($A83,'Applications Received'!$A$62:$A$112,_xlfn.XLOOKUP(C$4,'Applications Received'!$B$4:$U$4,'Applications Received'!$B$62:$U$112))</f>
        <v>0.51672834041360682</v>
      </c>
      <c r="D83" s="79" cm="1">
        <f t="array" ref="D83">_xlfn.XLOOKUP($A83,'Applications Denied'!$A$62:$A$112,_xlfn.XLOOKUP(D$4,'Applications Denied'!$B$4:$U$4,'Applications Denied'!$B$62:$U$112))/_xlfn.XLOOKUP($A83,'Applications Received'!$A$62:$A$112,_xlfn.XLOOKUP(D$4,'Applications Received'!$B$4:$U$4,'Applications Received'!$B$62:$U$112))</f>
        <v>0.53507464094966695</v>
      </c>
      <c r="E83" s="79" cm="1">
        <f t="array" ref="E83">_xlfn.XLOOKUP($A83,'Applications Denied'!$A$62:$A$112,_xlfn.XLOOKUP(E$4,'Applications Denied'!$B$4:$U$4,'Applications Denied'!$B$62:$U$112))/_xlfn.XLOOKUP($A83,'Applications Received'!$A$62:$A$112,_xlfn.XLOOKUP(E$4,'Applications Received'!$B$4:$U$4,'Applications Received'!$B$62:$U$112))</f>
        <v>0.53062349639133921</v>
      </c>
      <c r="F83" s="79" cm="1">
        <f t="array" ref="F83">_xlfn.XLOOKUP($A83,'Applications Denied'!$A$62:$A$112,_xlfn.XLOOKUP(F$4,'Applications Denied'!$B$4:$U$4,'Applications Denied'!$B$62:$U$112))/_xlfn.XLOOKUP($A83,'Applications Received'!$A$62:$A$112,_xlfn.XLOOKUP(F$4,'Applications Received'!$B$4:$U$4,'Applications Received'!$B$62:$U$112))</f>
        <v>0.53306758701493873</v>
      </c>
      <c r="G83" s="79" cm="1">
        <f t="array" ref="G83">_xlfn.XLOOKUP($A83,'Applications Denied'!$A$62:$A$112,_xlfn.XLOOKUP(G$4,'Applications Denied'!$B$4:$U$4,'Applications Denied'!$B$62:$U$112))/_xlfn.XLOOKUP($A83,'Applications Received'!$A$62:$A$112,_xlfn.XLOOKUP(G$4,'Applications Received'!$B$4:$U$4,'Applications Received'!$B$62:$U$112))</f>
        <v>0.53552552820264643</v>
      </c>
      <c r="H83" s="79" cm="1">
        <f t="array" ref="H83">_xlfn.XLOOKUP($A83,'Applications Denied'!$A$62:$A$112,_xlfn.XLOOKUP(H$4,'Applications Denied'!$B$4:$U$4,'Applications Denied'!$B$62:$U$112))/_xlfn.XLOOKUP($A83,'Applications Received'!$A$62:$A$112,_xlfn.XLOOKUP(H$4,'Applications Received'!$B$4:$U$4,'Applications Received'!$B$62:$U$112))</f>
        <v>0.46573231946722327</v>
      </c>
      <c r="I83" s="79" cm="1">
        <f t="array" ref="I83">_xlfn.XLOOKUP($A83,'Applications Denied'!$A$62:$A$112,_xlfn.XLOOKUP(I$4,'Applications Denied'!$B$4:$U$4,'Applications Denied'!$B$62:$U$112))/_xlfn.XLOOKUP($A83,'Applications Received'!$A$62:$A$112,_xlfn.XLOOKUP(I$4,'Applications Received'!$B$4:$U$4,'Applications Received'!$B$62:$U$112))</f>
        <v>0.48336655908881337</v>
      </c>
      <c r="J83" s="79" cm="1">
        <f t="array" ref="J83">_xlfn.XLOOKUP($A83,'Applications Denied'!$A$62:$A$112,_xlfn.XLOOKUP(J$4,'Applications Denied'!$B$4:$U$4,'Applications Denied'!$B$62:$U$112))/_xlfn.XLOOKUP($A83,'Applications Received'!$A$62:$A$112,_xlfn.XLOOKUP(J$4,'Applications Received'!$B$4:$U$4,'Applications Received'!$B$62:$U$112))</f>
        <v>0.58091316142105442</v>
      </c>
      <c r="K83" s="79" t="e" cm="1">
        <f t="array" ref="K83">_xlfn.XLOOKUP($A83,'Applications Denied'!$A$62:$A$112,_xlfn.XLOOKUP(K$4,'Applications Denied'!$B$4:$U$4,'Applications Denied'!$B$62:$U$112))/_xlfn.XLOOKUP($A83,'Applications Received'!$A$62:$A$112,_xlfn.XLOOKUP(K$4,'Applications Received'!$B$4:$U$4,'Applications Received'!$B$62:$U$112))</f>
        <v>#DIV/0!</v>
      </c>
      <c r="L83" s="79" cm="1">
        <f t="array" ref="L83">_xlfn.XLOOKUP($A83,'Applications Denied'!$A$62:$A$112,_xlfn.XLOOKUP(L$4,'Applications Denied'!$B$4:$U$4,'Applications Denied'!$B$62:$U$112))/_xlfn.XLOOKUP($A83,'Applications Received'!$A$62:$A$112,_xlfn.XLOOKUP(L$4,'Applications Received'!$B$4:$U$4,'Applications Received'!$B$62:$U$112))</f>
        <v>0.76164428670740181</v>
      </c>
      <c r="M83" s="79" cm="1">
        <f t="array" ref="M83">_xlfn.XLOOKUP($A83,'Applications Denied'!$A$62:$A$112,_xlfn.XLOOKUP(M$4,'Applications Denied'!$B$4:$U$4,'Applications Denied'!$B$62:$U$112))/_xlfn.XLOOKUP($A83,'Applications Received'!$A$62:$A$112,_xlfn.XLOOKUP(M$4,'Applications Received'!$B$4:$U$4,'Applications Received'!$B$62:$U$112))</f>
        <v>0.77420784501861883</v>
      </c>
      <c r="N83" s="79" cm="1">
        <f t="array" ref="N83">_xlfn.XLOOKUP($A83,'Applications Denied'!$A$62:$A$112,_xlfn.XLOOKUP(N$4,'Applications Denied'!$B$4:$U$4,'Applications Denied'!$B$62:$U$112))/_xlfn.XLOOKUP($A83,'Applications Received'!$A$62:$A$112,_xlfn.XLOOKUP(N$4,'Applications Received'!$B$4:$U$4,'Applications Received'!$B$62:$U$112))</f>
        <v>0.82604414246261415</v>
      </c>
      <c r="O83" s="79" cm="1">
        <f t="array" ref="O83">_xlfn.XLOOKUP($A83,'Applications Denied'!$A$62:$A$112,_xlfn.XLOOKUP(O$4,'Applications Denied'!$B$4:$U$4,'Applications Denied'!$B$62:$U$112))/_xlfn.XLOOKUP($A83,'Applications Received'!$A$62:$A$112,_xlfn.XLOOKUP(O$4,'Applications Received'!$B$4:$U$4,'Applications Received'!$B$62:$U$112))</f>
        <v>0.85877030804819454</v>
      </c>
      <c r="P83" s="79" cm="1">
        <f t="array" ref="P83">_xlfn.XLOOKUP($A83,'Applications Denied'!$A$62:$A$112,_xlfn.XLOOKUP(P$4,'Applications Denied'!$B$4:$U$4,'Applications Denied'!$B$62:$U$112))/_xlfn.XLOOKUP($A83,'Applications Received'!$A$62:$A$112,_xlfn.XLOOKUP(P$4,'Applications Received'!$B$4:$U$4,'Applications Received'!$B$62:$U$112))</f>
        <v>0.86759664390159896</v>
      </c>
      <c r="Q83" s="79" cm="1">
        <f t="array" ref="Q83">_xlfn.XLOOKUP($A83,'Applications Denied'!$A$62:$A$112,_xlfn.XLOOKUP(Q$4,'Applications Denied'!$B$4:$U$4,'Applications Denied'!$B$62:$U$112))/_xlfn.XLOOKUP($A83,'Applications Received'!$A$62:$A$112,_xlfn.XLOOKUP(Q$4,'Applications Received'!$B$4:$U$4,'Applications Received'!$B$62:$U$112))</f>
        <v>0.86998379623768896</v>
      </c>
      <c r="R83" s="79" cm="1">
        <f t="array" ref="R83">_xlfn.XLOOKUP($A83,'Applications Denied'!$A$62:$A$112,_xlfn.XLOOKUP(R$4,'Applications Denied'!$B$4:$U$4,'Applications Denied'!$B$62:$U$112))/_xlfn.XLOOKUP($A83,'Applications Received'!$A$62:$A$112,_xlfn.XLOOKUP(R$4,'Applications Received'!$B$4:$U$4,'Applications Received'!$B$62:$U$112))</f>
        <v>0.87030957523398134</v>
      </c>
      <c r="S83" s="79" cm="1">
        <f t="array" ref="S83">_xlfn.XLOOKUP($A83,'Applications Denied'!$A$62:$A$112,_xlfn.XLOOKUP(S$4,'Applications Denied'!$B$4:$U$4,'Applications Denied'!$B$62:$U$112))/_xlfn.XLOOKUP($A83,'Applications Received'!$A$62:$A$112,_xlfn.XLOOKUP(S$4,'Applications Received'!$B$4:$U$4,'Applications Received'!$B$62:$U$112))</f>
        <v>0.87692535314364028</v>
      </c>
      <c r="T83" s="79" cm="1">
        <f t="array" ref="T83">_xlfn.XLOOKUP($A83,'Applications Denied'!$A$62:$A$112,_xlfn.XLOOKUP(T$4,'Applications Denied'!$B$4:$U$4,'Applications Denied'!$B$62:$U$112))/_xlfn.XLOOKUP($A83,'Applications Received'!$A$62:$A$112,_xlfn.XLOOKUP(T$4,'Applications Received'!$B$4:$U$4,'Applications Received'!$B$62:$U$112))</f>
        <v>0.88941555280991436</v>
      </c>
      <c r="U83" s="79" cm="1">
        <f t="array" ref="U83">_xlfn.XLOOKUP($A83,'Applications Denied'!$A$62:$A$112,_xlfn.XLOOKUP(U$4,'Applications Denied'!$B$4:$U$4,'Applications Denied'!$B$62:$U$112))/_xlfn.XLOOKUP($A83,'Applications Received'!$A$62:$A$112,_xlfn.XLOOKUP(U$4,'Applications Received'!$B$4:$U$4,'Applications Received'!$B$62:$U$112))</f>
        <v>0.91084744877303414</v>
      </c>
      <c r="V83" s="79" t="e" cm="1">
        <f t="array" ref="V83">_xlfn.XLOOKUP($A83,'Applications Denied'!$A$62:$A$112,_xlfn.XLOOKUP(V$4,'Applications Denied'!$B$4:V$4,'Applications Denied'!$B$62:V$112))/_xlfn.XLOOKUP($A83,'Applications Received'!$A$62:$A$112,_xlfn.XLOOKUP(V$4,'Applications Received'!$B$4:W$4,'Applications Received'!$B$62:V$112))</f>
        <v>#VALUE!</v>
      </c>
      <c r="W83" s="79">
        <f t="shared" si="6"/>
        <v>0.66130695792603644</v>
      </c>
      <c r="X83" s="81">
        <f t="shared" si="7"/>
        <v>0.9557316739688636</v>
      </c>
      <c r="Y83" s="81">
        <f t="shared" si="8"/>
        <v>0.19589612194248782</v>
      </c>
    </row>
    <row r="84" spans="1:25" s="30" customFormat="1">
      <c r="A84" s="32" t="s">
        <v>41</v>
      </c>
      <c r="B84" s="79" cm="1">
        <f t="array" ref="B84">_xlfn.XLOOKUP($A84,'Applications Denied'!$A$62:$A$112,_xlfn.XLOOKUP(B$4,'Applications Denied'!$B$4:$U$4,'Applications Denied'!$B$62:$U$112))/_xlfn.XLOOKUP($A84,'Applications Received'!$A$62:$A$112,_xlfn.XLOOKUP(B$4,'Applications Received'!$B$4:$U$4,'Applications Received'!$B$62:$U$112))</f>
        <v>0.20729227193492156</v>
      </c>
      <c r="C84" s="79" cm="1">
        <f t="array" ref="C84">_xlfn.XLOOKUP($A84,'Applications Denied'!$A$62:$A$112,_xlfn.XLOOKUP(C$4,'Applications Denied'!$B$4:$U$4,'Applications Denied'!$B$62:$U$112))/_xlfn.XLOOKUP($A84,'Applications Received'!$A$62:$A$112,_xlfn.XLOOKUP(C$4,'Applications Received'!$B$4:$U$4,'Applications Received'!$B$62:$U$112))</f>
        <v>0.22597995734802878</v>
      </c>
      <c r="D84" s="79" cm="1">
        <f t="array" ref="D84">_xlfn.XLOOKUP($A84,'Applications Denied'!$A$62:$A$112,_xlfn.XLOOKUP(D$4,'Applications Denied'!$B$4:$U$4,'Applications Denied'!$B$62:$U$112))/_xlfn.XLOOKUP($A84,'Applications Received'!$A$62:$A$112,_xlfn.XLOOKUP(D$4,'Applications Received'!$B$4:$U$4,'Applications Received'!$B$62:$U$112))</f>
        <v>0.27380154831025755</v>
      </c>
      <c r="E84" s="79" cm="1">
        <f t="array" ref="E84">_xlfn.XLOOKUP($A84,'Applications Denied'!$A$62:$A$112,_xlfn.XLOOKUP(E$4,'Applications Denied'!$B$4:$U$4,'Applications Denied'!$B$62:$U$112))/_xlfn.XLOOKUP($A84,'Applications Received'!$A$62:$A$112,_xlfn.XLOOKUP(E$4,'Applications Received'!$B$4:$U$4,'Applications Received'!$B$62:$U$112))</f>
        <v>0.28101540541502118</v>
      </c>
      <c r="F84" s="79" cm="1">
        <f t="array" ref="F84">_xlfn.XLOOKUP($A84,'Applications Denied'!$A$62:$A$112,_xlfn.XLOOKUP(F$4,'Applications Denied'!$B$4:$U$4,'Applications Denied'!$B$62:$U$112))/_xlfn.XLOOKUP($A84,'Applications Received'!$A$62:$A$112,_xlfn.XLOOKUP(F$4,'Applications Received'!$B$4:$U$4,'Applications Received'!$B$62:$U$112))</f>
        <v>0.29520605550883094</v>
      </c>
      <c r="G84" s="79" cm="1">
        <f t="array" ref="G84">_xlfn.XLOOKUP($A84,'Applications Denied'!$A$62:$A$112,_xlfn.XLOOKUP(G$4,'Applications Denied'!$B$4:$U$4,'Applications Denied'!$B$62:$U$112))/_xlfn.XLOOKUP($A84,'Applications Received'!$A$62:$A$112,_xlfn.XLOOKUP(G$4,'Applications Received'!$B$4:$U$4,'Applications Received'!$B$62:$U$112))</f>
        <v>0.49321611628608153</v>
      </c>
      <c r="H84" s="79" cm="1">
        <f t="array" ref="H84">_xlfn.XLOOKUP($A84,'Applications Denied'!$A$62:$A$112,_xlfn.XLOOKUP(H$4,'Applications Denied'!$B$4:$U$4,'Applications Denied'!$B$62:$U$112))/_xlfn.XLOOKUP($A84,'Applications Received'!$A$62:$A$112,_xlfn.XLOOKUP(H$4,'Applications Received'!$B$4:$U$4,'Applications Received'!$B$62:$U$112))</f>
        <v>0.52119843467231752</v>
      </c>
      <c r="I84" s="79" cm="1">
        <f t="array" ref="I84">_xlfn.XLOOKUP($A84,'Applications Denied'!$A$62:$A$112,_xlfn.XLOOKUP(I$4,'Applications Denied'!$B$4:$U$4,'Applications Denied'!$B$62:$U$112))/_xlfn.XLOOKUP($A84,'Applications Received'!$A$62:$A$112,_xlfn.XLOOKUP(I$4,'Applications Received'!$B$4:$U$4,'Applications Received'!$B$62:$U$112))</f>
        <v>0.5359979149418943</v>
      </c>
      <c r="J84" s="79" cm="1">
        <f t="array" ref="J84">_xlfn.XLOOKUP($A84,'Applications Denied'!$A$62:$A$112,_xlfn.XLOOKUP(J$4,'Applications Denied'!$B$4:$U$4,'Applications Denied'!$B$62:$U$112))/_xlfn.XLOOKUP($A84,'Applications Received'!$A$62:$A$112,_xlfn.XLOOKUP(J$4,'Applications Received'!$B$4:$U$4,'Applications Received'!$B$62:$U$112))</f>
        <v>0.56251152498616996</v>
      </c>
      <c r="K84" s="79" cm="1">
        <f t="array" ref="K84">_xlfn.XLOOKUP($A84,'Applications Denied'!$A$62:$A$112,_xlfn.XLOOKUP(K$4,'Applications Denied'!$B$4:$U$4,'Applications Denied'!$B$62:$U$112))/_xlfn.XLOOKUP($A84,'Applications Received'!$A$62:$A$112,_xlfn.XLOOKUP(K$4,'Applications Received'!$B$4:$U$4,'Applications Received'!$B$62:$U$112))</f>
        <v>0.59177436255675864</v>
      </c>
      <c r="L84" s="79" cm="1">
        <f t="array" ref="L84">_xlfn.XLOOKUP($A84,'Applications Denied'!$A$62:$A$112,_xlfn.XLOOKUP(L$4,'Applications Denied'!$B$4:$U$4,'Applications Denied'!$B$62:$U$112))/_xlfn.XLOOKUP($A84,'Applications Received'!$A$62:$A$112,_xlfn.XLOOKUP(L$4,'Applications Received'!$B$4:$U$4,'Applications Received'!$B$62:$U$112))</f>
        <v>0.58223512768967323</v>
      </c>
      <c r="M84" s="79" cm="1">
        <f t="array" ref="M84">_xlfn.XLOOKUP($A84,'Applications Denied'!$A$62:$A$112,_xlfn.XLOOKUP(M$4,'Applications Denied'!$B$4:$U$4,'Applications Denied'!$B$62:$U$112))/_xlfn.XLOOKUP($A84,'Applications Received'!$A$62:$A$112,_xlfn.XLOOKUP(M$4,'Applications Received'!$B$4:$U$4,'Applications Received'!$B$62:$U$112))</f>
        <v>0.57881750750934835</v>
      </c>
      <c r="N84" s="79" cm="1">
        <f t="array" ref="N84">_xlfn.XLOOKUP($A84,'Applications Denied'!$A$62:$A$112,_xlfn.XLOOKUP(N$4,'Applications Denied'!$B$4:$U$4,'Applications Denied'!$B$62:$U$112))/_xlfn.XLOOKUP($A84,'Applications Received'!$A$62:$A$112,_xlfn.XLOOKUP(N$4,'Applications Received'!$B$4:$U$4,'Applications Received'!$B$62:$U$112))</f>
        <v>0.58264828829388826</v>
      </c>
      <c r="O84" s="79" cm="1">
        <f t="array" ref="O84">_xlfn.XLOOKUP($A84,'Applications Denied'!$A$62:$A$112,_xlfn.XLOOKUP(O$4,'Applications Denied'!$B$4:$U$4,'Applications Denied'!$B$62:$U$112))/_xlfn.XLOOKUP($A84,'Applications Received'!$A$62:$A$112,_xlfn.XLOOKUP(O$4,'Applications Received'!$B$4:$U$4,'Applications Received'!$B$62:$U$112))</f>
        <v>0.61274194043127517</v>
      </c>
      <c r="P84" s="79" cm="1">
        <f t="array" ref="P84">_xlfn.XLOOKUP($A84,'Applications Denied'!$A$62:$A$112,_xlfn.XLOOKUP(P$4,'Applications Denied'!$B$4:$U$4,'Applications Denied'!$B$62:$U$112))/_xlfn.XLOOKUP($A84,'Applications Received'!$A$62:$A$112,_xlfn.XLOOKUP(P$4,'Applications Received'!$B$4:$U$4,'Applications Received'!$B$62:$U$112))</f>
        <v>0.63055386488131471</v>
      </c>
      <c r="Q84" s="79" cm="1">
        <f t="array" ref="Q84">_xlfn.XLOOKUP($A84,'Applications Denied'!$A$62:$A$112,_xlfn.XLOOKUP(Q$4,'Applications Denied'!$B$4:$U$4,'Applications Denied'!$B$62:$U$112))/_xlfn.XLOOKUP($A84,'Applications Received'!$A$62:$A$112,_xlfn.XLOOKUP(Q$4,'Applications Received'!$B$4:$U$4,'Applications Received'!$B$62:$U$112))</f>
        <v>0.63461924854329921</v>
      </c>
      <c r="R84" s="79" cm="1">
        <f t="array" ref="R84">_xlfn.XLOOKUP($A84,'Applications Denied'!$A$62:$A$112,_xlfn.XLOOKUP(R$4,'Applications Denied'!$B$4:$U$4,'Applications Denied'!$B$62:$U$112))/_xlfn.XLOOKUP($A84,'Applications Received'!$A$62:$A$112,_xlfn.XLOOKUP(R$4,'Applications Received'!$B$4:$U$4,'Applications Received'!$B$62:$U$112))</f>
        <v>0.65535833070755878</v>
      </c>
      <c r="S84" s="79" cm="1">
        <f t="array" ref="S84">_xlfn.XLOOKUP($A84,'Applications Denied'!$A$62:$A$112,_xlfn.XLOOKUP(S$4,'Applications Denied'!$B$4:$U$4,'Applications Denied'!$B$62:$U$112))/_xlfn.XLOOKUP($A84,'Applications Received'!$A$62:$A$112,_xlfn.XLOOKUP(S$4,'Applications Received'!$B$4:$U$4,'Applications Received'!$B$62:$U$112))</f>
        <v>0.64888840413735427</v>
      </c>
      <c r="T84" s="79" cm="1">
        <f t="array" ref="T84">_xlfn.XLOOKUP($A84,'Applications Denied'!$A$62:$A$112,_xlfn.XLOOKUP(T$4,'Applications Denied'!$B$4:$U$4,'Applications Denied'!$B$62:$U$112))/_xlfn.XLOOKUP($A84,'Applications Received'!$A$62:$A$112,_xlfn.XLOOKUP(T$4,'Applications Received'!$B$4:$U$4,'Applications Received'!$B$62:$U$112))</f>
        <v>0.65355519009383767</v>
      </c>
      <c r="U84" s="79" cm="1">
        <f t="array" ref="U84">_xlfn.XLOOKUP($A84,'Applications Denied'!$A$62:$A$112,_xlfn.XLOOKUP(U$4,'Applications Denied'!$B$4:$U$4,'Applications Denied'!$B$62:$U$112))/_xlfn.XLOOKUP($A84,'Applications Received'!$A$62:$A$112,_xlfn.XLOOKUP(U$4,'Applications Received'!$B$4:$U$4,'Applications Received'!$B$62:$U$112))</f>
        <v>0.66507979218843782</v>
      </c>
      <c r="V84" s="79" t="e" cm="1">
        <f t="array" ref="V84">_xlfn.XLOOKUP($A84,'Applications Denied'!$A$62:$A$112,_xlfn.XLOOKUP(V$4,'Applications Denied'!$B$4:V$4,'Applications Denied'!$B$62:V$112))/_xlfn.XLOOKUP($A84,'Applications Received'!$A$62:$A$112,_xlfn.XLOOKUP(V$4,'Applications Received'!$B$4:W$4,'Applications Received'!$B$62:V$112))</f>
        <v>#VALUE!</v>
      </c>
      <c r="W84" s="79">
        <f t="shared" si="6"/>
        <v>2.2084157599335712</v>
      </c>
      <c r="X84" s="81">
        <f t="shared" si="7"/>
        <v>0.27605869078747308</v>
      </c>
      <c r="Y84" s="81">
        <f t="shared" si="8"/>
        <v>0.14228730036865819</v>
      </c>
    </row>
    <row r="85" spans="1:25" s="30" customFormat="1">
      <c r="A85" s="32" t="s">
        <v>42</v>
      </c>
      <c r="B85" s="79" cm="1">
        <f t="array" ref="B85">_xlfn.XLOOKUP($A85,'Applications Denied'!$A$62:$A$112,_xlfn.XLOOKUP(B$4,'Applications Denied'!$B$4:$U$4,'Applications Denied'!$B$62:$U$112))/_xlfn.XLOOKUP($A85,'Applications Received'!$A$62:$A$112,_xlfn.XLOOKUP(B$4,'Applications Received'!$B$4:$U$4,'Applications Received'!$B$62:$U$112))</f>
        <v>0.37371536943540329</v>
      </c>
      <c r="C85" s="79" cm="1">
        <f t="array" ref="C85">_xlfn.XLOOKUP($A85,'Applications Denied'!$A$62:$A$112,_xlfn.XLOOKUP(C$4,'Applications Denied'!$B$4:$U$4,'Applications Denied'!$B$62:$U$112))/_xlfn.XLOOKUP($A85,'Applications Received'!$A$62:$A$112,_xlfn.XLOOKUP(C$4,'Applications Received'!$B$4:$U$4,'Applications Received'!$B$62:$U$112))</f>
        <v>0.36904401314103313</v>
      </c>
      <c r="D85" s="79" cm="1">
        <f t="array" ref="D85">_xlfn.XLOOKUP($A85,'Applications Denied'!$A$62:$A$112,_xlfn.XLOOKUP(D$4,'Applications Denied'!$B$4:$U$4,'Applications Denied'!$B$62:$U$112))/_xlfn.XLOOKUP($A85,'Applications Received'!$A$62:$A$112,_xlfn.XLOOKUP(D$4,'Applications Received'!$B$4:$U$4,'Applications Received'!$B$62:$U$112))</f>
        <v>0.5183184391253125</v>
      </c>
      <c r="E85" s="79" cm="1">
        <f t="array" ref="E85">_xlfn.XLOOKUP($A85,'Applications Denied'!$A$62:$A$112,_xlfn.XLOOKUP(E$4,'Applications Denied'!$B$4:$U$4,'Applications Denied'!$B$62:$U$112))/_xlfn.XLOOKUP($A85,'Applications Received'!$A$62:$A$112,_xlfn.XLOOKUP(E$4,'Applications Received'!$B$4:$U$4,'Applications Received'!$B$62:$U$112))</f>
        <v>0.53327972121699496</v>
      </c>
      <c r="F85" s="79" cm="1">
        <f t="array" ref="F85">_xlfn.XLOOKUP($A85,'Applications Denied'!$A$62:$A$112,_xlfn.XLOOKUP(F$4,'Applications Denied'!$B$4:$U$4,'Applications Denied'!$B$62:$U$112))/_xlfn.XLOOKUP($A85,'Applications Received'!$A$62:$A$112,_xlfn.XLOOKUP(F$4,'Applications Received'!$B$4:$U$4,'Applications Received'!$B$62:$U$112))</f>
        <v>0.60951716608031059</v>
      </c>
      <c r="G85" s="79" cm="1">
        <f t="array" ref="G85">_xlfn.XLOOKUP($A85,'Applications Denied'!$A$62:$A$112,_xlfn.XLOOKUP(G$4,'Applications Denied'!$B$4:$U$4,'Applications Denied'!$B$62:$U$112))/_xlfn.XLOOKUP($A85,'Applications Received'!$A$62:$A$112,_xlfn.XLOOKUP(G$4,'Applications Received'!$B$4:$U$4,'Applications Received'!$B$62:$U$112))</f>
        <v>0.58200897731408474</v>
      </c>
      <c r="H85" s="79" cm="1">
        <f t="array" ref="H85">_xlfn.XLOOKUP($A85,'Applications Denied'!$A$62:$A$112,_xlfn.XLOOKUP(H$4,'Applications Denied'!$B$4:$U$4,'Applications Denied'!$B$62:$U$112))/_xlfn.XLOOKUP($A85,'Applications Received'!$A$62:$A$112,_xlfn.XLOOKUP(H$4,'Applications Received'!$B$4:$U$4,'Applications Received'!$B$62:$U$112))</f>
        <v>0.62110361529147207</v>
      </c>
      <c r="I85" s="79" cm="1">
        <f t="array" ref="I85">_xlfn.XLOOKUP($A85,'Applications Denied'!$A$62:$A$112,_xlfn.XLOOKUP(I$4,'Applications Denied'!$B$4:$U$4,'Applications Denied'!$B$62:$U$112))/_xlfn.XLOOKUP($A85,'Applications Received'!$A$62:$A$112,_xlfn.XLOOKUP(I$4,'Applications Received'!$B$4:$U$4,'Applications Received'!$B$62:$U$112))</f>
        <v>0.61504028648164732</v>
      </c>
      <c r="J85" s="79" cm="1">
        <f t="array" ref="J85">_xlfn.XLOOKUP($A85,'Applications Denied'!$A$62:$A$112,_xlfn.XLOOKUP(J$4,'Applications Denied'!$B$4:$U$4,'Applications Denied'!$B$62:$U$112))/_xlfn.XLOOKUP($A85,'Applications Received'!$A$62:$A$112,_xlfn.XLOOKUP(J$4,'Applications Received'!$B$4:$U$4,'Applications Received'!$B$62:$U$112))</f>
        <v>0.60281307741619228</v>
      </c>
      <c r="K85" s="79" cm="1">
        <f t="array" ref="K85">_xlfn.XLOOKUP($A85,'Applications Denied'!$A$62:$A$112,_xlfn.XLOOKUP(K$4,'Applications Denied'!$B$4:$U$4,'Applications Denied'!$B$62:$U$112))/_xlfn.XLOOKUP($A85,'Applications Received'!$A$62:$A$112,_xlfn.XLOOKUP(K$4,'Applications Received'!$B$4:$U$4,'Applications Received'!$B$62:$U$112))</f>
        <v>0.61103819852179309</v>
      </c>
      <c r="L85" s="79" cm="1">
        <f t="array" ref="L85">_xlfn.XLOOKUP($A85,'Applications Denied'!$A$62:$A$112,_xlfn.XLOOKUP(L$4,'Applications Denied'!$B$4:$U$4,'Applications Denied'!$B$62:$U$112))/_xlfn.XLOOKUP($A85,'Applications Received'!$A$62:$A$112,_xlfn.XLOOKUP(L$4,'Applications Received'!$B$4:$U$4,'Applications Received'!$B$62:$U$112))</f>
        <v>0.69454950830115059</v>
      </c>
      <c r="M85" s="79" cm="1">
        <f t="array" ref="M85">_xlfn.XLOOKUP($A85,'Applications Denied'!$A$62:$A$112,_xlfn.XLOOKUP(M$4,'Applications Denied'!$B$4:$U$4,'Applications Denied'!$B$62:$U$112))/_xlfn.XLOOKUP($A85,'Applications Received'!$A$62:$A$112,_xlfn.XLOOKUP(M$4,'Applications Received'!$B$4:$U$4,'Applications Received'!$B$62:$U$112))</f>
        <v>0.96894836164007547</v>
      </c>
      <c r="N85" s="79" cm="1">
        <f t="array" ref="N85">_xlfn.XLOOKUP($A85,'Applications Denied'!$A$62:$A$112,_xlfn.XLOOKUP(N$4,'Applications Denied'!$B$4:$U$4,'Applications Denied'!$B$62:$U$112))/_xlfn.XLOOKUP($A85,'Applications Received'!$A$62:$A$112,_xlfn.XLOOKUP(N$4,'Applications Received'!$B$4:$U$4,'Applications Received'!$B$62:$U$112))</f>
        <v>0.97254103418486981</v>
      </c>
      <c r="O85" s="79" cm="1">
        <f t="array" ref="O85">_xlfn.XLOOKUP($A85,'Applications Denied'!$A$62:$A$112,_xlfn.XLOOKUP(O$4,'Applications Denied'!$B$4:$U$4,'Applications Denied'!$B$62:$U$112))/_xlfn.XLOOKUP($A85,'Applications Received'!$A$62:$A$112,_xlfn.XLOOKUP(O$4,'Applications Received'!$B$4:$U$4,'Applications Received'!$B$62:$U$112))</f>
        <v>0.97594752186588918</v>
      </c>
      <c r="P85" s="79" cm="1">
        <f t="array" ref="P85">_xlfn.XLOOKUP($A85,'Applications Denied'!$A$62:$A$112,_xlfn.XLOOKUP(P$4,'Applications Denied'!$B$4:$U$4,'Applications Denied'!$B$62:$U$112))/_xlfn.XLOOKUP($A85,'Applications Received'!$A$62:$A$112,_xlfn.XLOOKUP(P$4,'Applications Received'!$B$4:$U$4,'Applications Received'!$B$62:$U$112))</f>
        <v>0.98024940531968574</v>
      </c>
      <c r="Q85" s="79" cm="1">
        <f t="array" ref="Q85">_xlfn.XLOOKUP($A85,'Applications Denied'!$A$62:$A$112,_xlfn.XLOOKUP(Q$4,'Applications Denied'!$B$4:$U$4,'Applications Denied'!$B$62:$U$112))/_xlfn.XLOOKUP($A85,'Applications Received'!$A$62:$A$112,_xlfn.XLOOKUP(Q$4,'Applications Received'!$B$4:$U$4,'Applications Received'!$B$62:$U$112))</f>
        <v>0.98709625711308802</v>
      </c>
      <c r="R85" s="79" cm="1">
        <f t="array" ref="R85">_xlfn.XLOOKUP($A85,'Applications Denied'!$A$62:$A$112,_xlfn.XLOOKUP(R$4,'Applications Denied'!$B$4:$U$4,'Applications Denied'!$B$62:$U$112))/_xlfn.XLOOKUP($A85,'Applications Received'!$A$62:$A$112,_xlfn.XLOOKUP(R$4,'Applications Received'!$B$4:$U$4,'Applications Received'!$B$62:$U$112))</f>
        <v>0.9851779533149907</v>
      </c>
      <c r="S85" s="79" cm="1">
        <f t="array" ref="S85">_xlfn.XLOOKUP($A85,'Applications Denied'!$A$62:$A$112,_xlfn.XLOOKUP(S$4,'Applications Denied'!$B$4:$U$4,'Applications Denied'!$B$62:$U$112))/_xlfn.XLOOKUP($A85,'Applications Received'!$A$62:$A$112,_xlfn.XLOOKUP(S$4,'Applications Received'!$B$4:$U$4,'Applications Received'!$B$62:$U$112))</f>
        <v>0.86106690652459683</v>
      </c>
      <c r="T85" s="79" cm="1">
        <f t="array" ref="T85">_xlfn.XLOOKUP($A85,'Applications Denied'!$A$62:$A$112,_xlfn.XLOOKUP(T$4,'Applications Denied'!$B$4:$U$4,'Applications Denied'!$B$62:$U$112))/_xlfn.XLOOKUP($A85,'Applications Received'!$A$62:$A$112,_xlfn.XLOOKUP(T$4,'Applications Received'!$B$4:$U$4,'Applications Received'!$B$62:$U$112))</f>
        <v>0.76385209077295246</v>
      </c>
      <c r="U85" s="79" cm="1">
        <f t="array" ref="U85">_xlfn.XLOOKUP($A85,'Applications Denied'!$A$62:$A$112,_xlfn.XLOOKUP(U$4,'Applications Denied'!$B$4:$U$4,'Applications Denied'!$B$62:$U$112))/_xlfn.XLOOKUP($A85,'Applications Received'!$A$62:$A$112,_xlfn.XLOOKUP(U$4,'Applications Received'!$B$4:$U$4,'Applications Received'!$B$62:$U$112))</f>
        <v>0.79421692885803452</v>
      </c>
      <c r="V85" s="79" t="e" cm="1">
        <f t="array" ref="V85">_xlfn.XLOOKUP($A85,'Applications Denied'!$A$62:$A$112,_xlfn.XLOOKUP(V$4,'Applications Denied'!$B$4:V$4,'Applications Denied'!$B$62:V$112))/_xlfn.XLOOKUP($A85,'Applications Received'!$A$62:$A$112,_xlfn.XLOOKUP(V$4,'Applications Received'!$B$4:W$4,'Applications Received'!$B$62:V$112))</f>
        <v>#VALUE!</v>
      </c>
      <c r="W85" s="79">
        <f t="shared" si="6"/>
        <v>1.1251920413600087</v>
      </c>
      <c r="X85" s="81">
        <f t="shared" si="7"/>
        <v>0.27871889537355804</v>
      </c>
      <c r="Y85" s="81">
        <f t="shared" si="8"/>
        <v>0.14349937530107504</v>
      </c>
    </row>
    <row r="86" spans="1:25" s="30" customFormat="1">
      <c r="A86" s="32" t="s">
        <v>45</v>
      </c>
      <c r="B86" s="79" cm="1">
        <f t="array" ref="B86">_xlfn.XLOOKUP($A86,'Applications Denied'!$A$62:$A$112,_xlfn.XLOOKUP(B$4,'Applications Denied'!$B$4:$U$4,'Applications Denied'!$B$62:$U$112))/_xlfn.XLOOKUP($A86,'Applications Received'!$A$62:$A$112,_xlfn.XLOOKUP(B$4,'Applications Received'!$B$4:$U$4,'Applications Received'!$B$62:$U$112))</f>
        <v>0.37282968853545395</v>
      </c>
      <c r="C86" s="79" cm="1">
        <f t="array" ref="C86">_xlfn.XLOOKUP($A86,'Applications Denied'!$A$62:$A$112,_xlfn.XLOOKUP(C$4,'Applications Denied'!$B$4:$U$4,'Applications Denied'!$B$62:$U$112))/_xlfn.XLOOKUP($A86,'Applications Received'!$A$62:$A$112,_xlfn.XLOOKUP(C$4,'Applications Received'!$B$4:$U$4,'Applications Received'!$B$62:$U$112))</f>
        <v>0.38429004440893816</v>
      </c>
      <c r="D86" s="79" cm="1">
        <f t="array" ref="D86">_xlfn.XLOOKUP($A86,'Applications Denied'!$A$62:$A$112,_xlfn.XLOOKUP(D$4,'Applications Denied'!$B$4:$U$4,'Applications Denied'!$B$62:$U$112))/_xlfn.XLOOKUP($A86,'Applications Received'!$A$62:$A$112,_xlfn.XLOOKUP(D$4,'Applications Received'!$B$4:$U$4,'Applications Received'!$B$62:$U$112))</f>
        <v>0.38397384443704852</v>
      </c>
      <c r="E86" s="79" cm="1">
        <f t="array" ref="E86">_xlfn.XLOOKUP($A86,'Applications Denied'!$A$62:$A$112,_xlfn.XLOOKUP(E$4,'Applications Denied'!$B$4:$U$4,'Applications Denied'!$B$62:$U$112))/_xlfn.XLOOKUP($A86,'Applications Received'!$A$62:$A$112,_xlfn.XLOOKUP(E$4,'Applications Received'!$B$4:$U$4,'Applications Received'!$B$62:$U$112))</f>
        <v>0.3537413749955311</v>
      </c>
      <c r="F86" s="79" cm="1">
        <f t="array" ref="F86">_xlfn.XLOOKUP($A86,'Applications Denied'!$A$62:$A$112,_xlfn.XLOOKUP(F$4,'Applications Denied'!$B$4:$U$4,'Applications Denied'!$B$62:$U$112))/_xlfn.XLOOKUP($A86,'Applications Received'!$A$62:$A$112,_xlfn.XLOOKUP(F$4,'Applications Received'!$B$4:$U$4,'Applications Received'!$B$62:$U$112))</f>
        <v>0.29152348224513169</v>
      </c>
      <c r="G86" s="79" cm="1">
        <f t="array" ref="G86">_xlfn.XLOOKUP($A86,'Applications Denied'!$A$62:$A$112,_xlfn.XLOOKUP(G$4,'Applications Denied'!$B$4:$U$4,'Applications Denied'!$B$62:$U$112))/_xlfn.XLOOKUP($A86,'Applications Received'!$A$62:$A$112,_xlfn.XLOOKUP(G$4,'Applications Received'!$B$4:$U$4,'Applications Received'!$B$62:$U$112))</f>
        <v>0.38364381744739856</v>
      </c>
      <c r="H86" s="79" cm="1">
        <f t="array" ref="H86">_xlfn.XLOOKUP($A86,'Applications Denied'!$A$62:$A$112,_xlfn.XLOOKUP(H$4,'Applications Denied'!$B$4:$U$4,'Applications Denied'!$B$62:$U$112))/_xlfn.XLOOKUP($A86,'Applications Received'!$A$62:$A$112,_xlfn.XLOOKUP(H$4,'Applications Received'!$B$4:$U$4,'Applications Received'!$B$62:$U$112))</f>
        <v>0.3981338776190278</v>
      </c>
      <c r="I86" s="79" cm="1">
        <f t="array" ref="I86">_xlfn.XLOOKUP($A86,'Applications Denied'!$A$62:$A$112,_xlfn.XLOOKUP(I$4,'Applications Denied'!$B$4:$U$4,'Applications Denied'!$B$62:$U$112))/_xlfn.XLOOKUP($A86,'Applications Received'!$A$62:$A$112,_xlfn.XLOOKUP(I$4,'Applications Received'!$B$4:$U$4,'Applications Received'!$B$62:$U$112))</f>
        <v>0.35299650126029869</v>
      </c>
      <c r="J86" s="79" cm="1">
        <f t="array" ref="J86">_xlfn.XLOOKUP($A86,'Applications Denied'!$A$62:$A$112,_xlfn.XLOOKUP(J$4,'Applications Denied'!$B$4:$U$4,'Applications Denied'!$B$62:$U$112))/_xlfn.XLOOKUP($A86,'Applications Received'!$A$62:$A$112,_xlfn.XLOOKUP(J$4,'Applications Received'!$B$4:$U$4,'Applications Received'!$B$62:$U$112))</f>
        <v>0.43184361449153724</v>
      </c>
      <c r="K86" s="79" cm="1">
        <f t="array" ref="K86">_xlfn.XLOOKUP($A86,'Applications Denied'!$A$62:$A$112,_xlfn.XLOOKUP(K$4,'Applications Denied'!$B$4:$U$4,'Applications Denied'!$B$62:$U$112))/_xlfn.XLOOKUP($A86,'Applications Received'!$A$62:$A$112,_xlfn.XLOOKUP(K$4,'Applications Received'!$B$4:$U$4,'Applications Received'!$B$62:$U$112))</f>
        <v>0.43661993482137362</v>
      </c>
      <c r="L86" s="79" cm="1">
        <f t="array" ref="L86">_xlfn.XLOOKUP($A86,'Applications Denied'!$A$62:$A$112,_xlfn.XLOOKUP(L$4,'Applications Denied'!$B$4:$U$4,'Applications Denied'!$B$62:$U$112))/_xlfn.XLOOKUP($A86,'Applications Received'!$A$62:$A$112,_xlfn.XLOOKUP(L$4,'Applications Received'!$B$4:$U$4,'Applications Received'!$B$62:$U$112))</f>
        <v>0.41966964378082</v>
      </c>
      <c r="M86" s="79" cm="1">
        <f t="array" ref="M86">_xlfn.XLOOKUP($A86,'Applications Denied'!$A$62:$A$112,_xlfn.XLOOKUP(M$4,'Applications Denied'!$B$4:$U$4,'Applications Denied'!$B$62:$U$112))/_xlfn.XLOOKUP($A86,'Applications Received'!$A$62:$A$112,_xlfn.XLOOKUP(M$4,'Applications Received'!$B$4:$U$4,'Applications Received'!$B$62:$U$112))</f>
        <v>0.3427556930889471</v>
      </c>
      <c r="N86" s="79" cm="1">
        <f t="array" ref="N86">_xlfn.XLOOKUP($A86,'Applications Denied'!$A$62:$A$112,_xlfn.XLOOKUP(N$4,'Applications Denied'!$B$4:$U$4,'Applications Denied'!$B$62:$U$112))/_xlfn.XLOOKUP($A86,'Applications Received'!$A$62:$A$112,_xlfn.XLOOKUP(N$4,'Applications Received'!$B$4:$U$4,'Applications Received'!$B$62:$U$112))</f>
        <v>0.34403196700180461</v>
      </c>
      <c r="O86" s="79" cm="1">
        <f t="array" ref="O86">_xlfn.XLOOKUP($A86,'Applications Denied'!$A$62:$A$112,_xlfn.XLOOKUP(O$4,'Applications Denied'!$B$4:$U$4,'Applications Denied'!$B$62:$U$112))/_xlfn.XLOOKUP($A86,'Applications Received'!$A$62:$A$112,_xlfn.XLOOKUP(O$4,'Applications Received'!$B$4:$U$4,'Applications Received'!$B$62:$U$112))</f>
        <v>0.36408200664299623</v>
      </c>
      <c r="P86" s="79" cm="1">
        <f t="array" ref="P86">_xlfn.XLOOKUP($A86,'Applications Denied'!$A$62:$A$112,_xlfn.XLOOKUP(P$4,'Applications Denied'!$B$4:$U$4,'Applications Denied'!$B$62:$U$112))/_xlfn.XLOOKUP($A86,'Applications Received'!$A$62:$A$112,_xlfn.XLOOKUP(P$4,'Applications Received'!$B$4:$U$4,'Applications Received'!$B$62:$U$112))</f>
        <v>0.38128715290030124</v>
      </c>
      <c r="Q86" s="79" cm="1">
        <f t="array" ref="Q86">_xlfn.XLOOKUP($A86,'Applications Denied'!$A$62:$A$112,_xlfn.XLOOKUP(Q$4,'Applications Denied'!$B$4:$U$4,'Applications Denied'!$B$62:$U$112))/_xlfn.XLOOKUP($A86,'Applications Received'!$A$62:$A$112,_xlfn.XLOOKUP(Q$4,'Applications Received'!$B$4:$U$4,'Applications Received'!$B$62:$U$112))</f>
        <v>0.31628455725263865</v>
      </c>
      <c r="R86" s="79" cm="1">
        <f t="array" ref="R86">_xlfn.XLOOKUP($A86,'Applications Denied'!$A$62:$A$112,_xlfn.XLOOKUP(R$4,'Applications Denied'!$B$4:$U$4,'Applications Denied'!$B$62:$U$112))/_xlfn.XLOOKUP($A86,'Applications Received'!$A$62:$A$112,_xlfn.XLOOKUP(R$4,'Applications Received'!$B$4:$U$4,'Applications Received'!$B$62:$U$112))</f>
        <v>0.42786051447180651</v>
      </c>
      <c r="S86" s="79" cm="1">
        <f t="array" ref="S86">_xlfn.XLOOKUP($A86,'Applications Denied'!$A$62:$A$112,_xlfn.XLOOKUP(S$4,'Applications Denied'!$B$4:$U$4,'Applications Denied'!$B$62:$U$112))/_xlfn.XLOOKUP($A86,'Applications Received'!$A$62:$A$112,_xlfn.XLOOKUP(S$4,'Applications Received'!$B$4:$U$4,'Applications Received'!$B$62:$U$112))</f>
        <v>0.54700504843771314</v>
      </c>
      <c r="T86" s="79" cm="1">
        <f t="array" ref="T86">_xlfn.XLOOKUP($A86,'Applications Denied'!$A$62:$A$112,_xlfn.XLOOKUP(T$4,'Applications Denied'!$B$4:$U$4,'Applications Denied'!$B$62:$U$112))/_xlfn.XLOOKUP($A86,'Applications Received'!$A$62:$A$112,_xlfn.XLOOKUP(T$4,'Applications Received'!$B$4:$U$4,'Applications Received'!$B$62:$U$112))</f>
        <v>0.64948519130545312</v>
      </c>
      <c r="U86" s="79" cm="1">
        <f t="array" ref="U86">_xlfn.XLOOKUP($A86,'Applications Denied'!$A$62:$A$112,_xlfn.XLOOKUP(U$4,'Applications Denied'!$B$4:$U$4,'Applications Denied'!$B$62:$U$112))/_xlfn.XLOOKUP($A86,'Applications Received'!$A$62:$A$112,_xlfn.XLOOKUP(U$4,'Applications Received'!$B$4:$U$4,'Applications Received'!$B$62:$U$112))</f>
        <v>0.66008864158390212</v>
      </c>
      <c r="V86" s="79" t="e" cm="1">
        <f t="array" ref="V86">_xlfn.XLOOKUP($A86,'Applications Denied'!$A$62:$A$112,_xlfn.XLOOKUP(V$4,'Applications Denied'!$B$4:V$4,'Applications Denied'!$B$62:V$112))/_xlfn.XLOOKUP($A86,'Applications Received'!$A$62:$A$112,_xlfn.XLOOKUP(V$4,'Applications Received'!$B$4:W$4,'Applications Received'!$B$62:V$112))</f>
        <v>#VALUE!</v>
      </c>
      <c r="W86" s="79">
        <f t="shared" si="6"/>
        <v>0.77048304328138695</v>
      </c>
      <c r="X86" s="81">
        <f t="shared" si="7"/>
        <v>0.65795647818630865</v>
      </c>
      <c r="Y86" s="81">
        <f t="shared" si="8"/>
        <v>0.57287678860243052</v>
      </c>
    </row>
    <row r="87" spans="1:25" s="30" customFormat="1">
      <c r="A87" s="32" t="s">
        <v>46</v>
      </c>
      <c r="B87" s="79" cm="1">
        <f t="array" ref="B87">_xlfn.XLOOKUP($A87,'Applications Denied'!$A$62:$A$112,_xlfn.XLOOKUP(B$4,'Applications Denied'!$B$4:$U$4,'Applications Denied'!$B$62:$U$112))/_xlfn.XLOOKUP($A87,'Applications Received'!$A$62:$A$112,_xlfn.XLOOKUP(B$4,'Applications Received'!$B$4:$U$4,'Applications Received'!$B$62:$U$112))</f>
        <v>4.1325358264194631E-2</v>
      </c>
      <c r="C87" s="79" cm="1">
        <f t="array" ref="C87">_xlfn.XLOOKUP($A87,'Applications Denied'!$A$62:$A$112,_xlfn.XLOOKUP(C$4,'Applications Denied'!$B$4:$U$4,'Applications Denied'!$B$62:$U$112))/_xlfn.XLOOKUP($A87,'Applications Received'!$A$62:$A$112,_xlfn.XLOOKUP(C$4,'Applications Received'!$B$4:$U$4,'Applications Received'!$B$62:$U$112))</f>
        <v>3.8416555667457199E-2</v>
      </c>
      <c r="D87" s="79" cm="1">
        <f t="array" ref="D87">_xlfn.XLOOKUP($A87,'Applications Denied'!$A$62:$A$112,_xlfn.XLOOKUP(D$4,'Applications Denied'!$B$4:$U$4,'Applications Denied'!$B$62:$U$112))/_xlfn.XLOOKUP($A87,'Applications Received'!$A$62:$A$112,_xlfn.XLOOKUP(D$4,'Applications Received'!$B$4:$U$4,'Applications Received'!$B$62:$U$112))</f>
        <v>0.27210514881598957</v>
      </c>
      <c r="E87" s="79" cm="1">
        <f t="array" ref="E87">_xlfn.XLOOKUP($A87,'Applications Denied'!$A$62:$A$112,_xlfn.XLOOKUP(E$4,'Applications Denied'!$B$4:$U$4,'Applications Denied'!$B$62:$U$112))/_xlfn.XLOOKUP($A87,'Applications Received'!$A$62:$A$112,_xlfn.XLOOKUP(E$4,'Applications Received'!$B$4:$U$4,'Applications Received'!$B$62:$U$112))</f>
        <v>0.24943732263430862</v>
      </c>
      <c r="F87" s="79" cm="1">
        <f t="array" ref="F87">_xlfn.XLOOKUP($A87,'Applications Denied'!$A$62:$A$112,_xlfn.XLOOKUP(F$4,'Applications Denied'!$B$4:$U$4,'Applications Denied'!$B$62:$U$112))/_xlfn.XLOOKUP($A87,'Applications Received'!$A$62:$A$112,_xlfn.XLOOKUP(F$4,'Applications Received'!$B$4:$U$4,'Applications Received'!$B$62:$U$112))</f>
        <v>0.2943670502725621</v>
      </c>
      <c r="G87" s="79" cm="1">
        <f t="array" ref="G87">_xlfn.XLOOKUP($A87,'Applications Denied'!$A$62:$A$112,_xlfn.XLOOKUP(G$4,'Applications Denied'!$B$4:$U$4,'Applications Denied'!$B$62:$U$112))/_xlfn.XLOOKUP($A87,'Applications Received'!$A$62:$A$112,_xlfn.XLOOKUP(G$4,'Applications Received'!$B$4:$U$4,'Applications Received'!$B$62:$U$112))</f>
        <v>0.28356551584898043</v>
      </c>
      <c r="H87" s="79" cm="1">
        <f t="array" ref="H87">_xlfn.XLOOKUP($A87,'Applications Denied'!$A$62:$A$112,_xlfn.XLOOKUP(H$4,'Applications Denied'!$B$4:$U$4,'Applications Denied'!$B$62:$U$112))/_xlfn.XLOOKUP($A87,'Applications Received'!$A$62:$A$112,_xlfn.XLOOKUP(H$4,'Applications Received'!$B$4:$U$4,'Applications Received'!$B$62:$U$112))</f>
        <v>0.32262338522689632</v>
      </c>
      <c r="I87" s="79" cm="1">
        <f t="array" ref="I87">_xlfn.XLOOKUP($A87,'Applications Denied'!$A$62:$A$112,_xlfn.XLOOKUP(I$4,'Applications Denied'!$B$4:$U$4,'Applications Denied'!$B$62:$U$112))/_xlfn.XLOOKUP($A87,'Applications Received'!$A$62:$A$112,_xlfn.XLOOKUP(I$4,'Applications Received'!$B$4:$U$4,'Applications Received'!$B$62:$U$112))</f>
        <v>0.32820875897643376</v>
      </c>
      <c r="J87" s="79" cm="1">
        <f t="array" ref="J87">_xlfn.XLOOKUP($A87,'Applications Denied'!$A$62:$A$112,_xlfn.XLOOKUP(J$4,'Applications Denied'!$B$4:$U$4,'Applications Denied'!$B$62:$U$112))/_xlfn.XLOOKUP($A87,'Applications Received'!$A$62:$A$112,_xlfn.XLOOKUP(J$4,'Applications Received'!$B$4:$U$4,'Applications Received'!$B$62:$U$112))</f>
        <v>0.36119532265049809</v>
      </c>
      <c r="K87" s="79" cm="1">
        <f t="array" ref="K87">_xlfn.XLOOKUP($A87,'Applications Denied'!$A$62:$A$112,_xlfn.XLOOKUP(K$4,'Applications Denied'!$B$4:$U$4,'Applications Denied'!$B$62:$U$112))/_xlfn.XLOOKUP($A87,'Applications Received'!$A$62:$A$112,_xlfn.XLOOKUP(K$4,'Applications Received'!$B$4:$U$4,'Applications Received'!$B$62:$U$112))</f>
        <v>0.4197324414715719</v>
      </c>
      <c r="L87" s="79" cm="1">
        <f t="array" ref="L87">_xlfn.XLOOKUP($A87,'Applications Denied'!$A$62:$A$112,_xlfn.XLOOKUP(L$4,'Applications Denied'!$B$4:$U$4,'Applications Denied'!$B$62:$U$112))/_xlfn.XLOOKUP($A87,'Applications Received'!$A$62:$A$112,_xlfn.XLOOKUP(L$4,'Applications Received'!$B$4:$U$4,'Applications Received'!$B$62:$U$112))</f>
        <v>0.39418642068003862</v>
      </c>
      <c r="M87" s="79" cm="1">
        <f t="array" ref="M87">_xlfn.XLOOKUP($A87,'Applications Denied'!$A$62:$A$112,_xlfn.XLOOKUP(M$4,'Applications Denied'!$B$4:$U$4,'Applications Denied'!$B$62:$U$112))/_xlfn.XLOOKUP($A87,'Applications Received'!$A$62:$A$112,_xlfn.XLOOKUP(M$4,'Applications Received'!$B$4:$U$4,'Applications Received'!$B$62:$U$112))</f>
        <v>0.43502432244614314</v>
      </c>
      <c r="N87" s="79" cm="1">
        <f t="array" ref="N87">_xlfn.XLOOKUP($A87,'Applications Denied'!$A$62:$A$112,_xlfn.XLOOKUP(N$4,'Applications Denied'!$B$4:$U$4,'Applications Denied'!$B$62:$U$112))/_xlfn.XLOOKUP($A87,'Applications Received'!$A$62:$A$112,_xlfn.XLOOKUP(N$4,'Applications Received'!$B$4:$U$4,'Applications Received'!$B$62:$U$112))</f>
        <v>0.4462289605550559</v>
      </c>
      <c r="O87" s="79" cm="1">
        <f t="array" ref="O87">_xlfn.XLOOKUP($A87,'Applications Denied'!$A$62:$A$112,_xlfn.XLOOKUP(O$4,'Applications Denied'!$B$4:$U$4,'Applications Denied'!$B$62:$U$112))/_xlfn.XLOOKUP($A87,'Applications Received'!$A$62:$A$112,_xlfn.XLOOKUP(O$4,'Applications Received'!$B$4:$U$4,'Applications Received'!$B$62:$U$112))</f>
        <v>0.52760171744019624</v>
      </c>
      <c r="P87" s="79" cm="1">
        <f t="array" ref="P87">_xlfn.XLOOKUP($A87,'Applications Denied'!$A$62:$A$112,_xlfn.XLOOKUP(P$4,'Applications Denied'!$B$4:$U$4,'Applications Denied'!$B$62:$U$112))/_xlfn.XLOOKUP($A87,'Applications Received'!$A$62:$A$112,_xlfn.XLOOKUP(P$4,'Applications Received'!$B$4:$U$4,'Applications Received'!$B$62:$U$112))</f>
        <v>0.53916070392573967</v>
      </c>
      <c r="Q87" s="79" cm="1">
        <f t="array" ref="Q87">_xlfn.XLOOKUP($A87,'Applications Denied'!$A$62:$A$112,_xlfn.XLOOKUP(Q$4,'Applications Denied'!$B$4:$U$4,'Applications Denied'!$B$62:$U$112))/_xlfn.XLOOKUP($A87,'Applications Received'!$A$62:$A$112,_xlfn.XLOOKUP(Q$4,'Applications Received'!$B$4:$U$4,'Applications Received'!$B$62:$U$112))</f>
        <v>0.55662340235806995</v>
      </c>
      <c r="R87" s="79" cm="1">
        <f t="array" ref="R87">_xlfn.XLOOKUP($A87,'Applications Denied'!$A$62:$A$112,_xlfn.XLOOKUP(R$4,'Applications Denied'!$B$4:$U$4,'Applications Denied'!$B$62:$U$112))/_xlfn.XLOOKUP($A87,'Applications Received'!$A$62:$A$112,_xlfn.XLOOKUP(R$4,'Applications Received'!$B$4:$U$4,'Applications Received'!$B$62:$U$112))</f>
        <v>0.5614097543609825</v>
      </c>
      <c r="S87" s="79" cm="1">
        <f t="array" ref="S87">_xlfn.XLOOKUP($A87,'Applications Denied'!$A$62:$A$112,_xlfn.XLOOKUP(S$4,'Applications Denied'!$B$4:$U$4,'Applications Denied'!$B$62:$U$112))/_xlfn.XLOOKUP($A87,'Applications Received'!$A$62:$A$112,_xlfn.XLOOKUP(S$4,'Applications Received'!$B$4:$U$4,'Applications Received'!$B$62:$U$112))</f>
        <v>0.43574181907651932</v>
      </c>
      <c r="T87" s="79" cm="1">
        <f t="array" ref="T87">_xlfn.XLOOKUP($A87,'Applications Denied'!$A$62:$A$112,_xlfn.XLOOKUP(T$4,'Applications Denied'!$B$4:$U$4,'Applications Denied'!$B$62:$U$112))/_xlfn.XLOOKUP($A87,'Applications Received'!$A$62:$A$112,_xlfn.XLOOKUP(T$4,'Applications Received'!$B$4:$U$4,'Applications Received'!$B$62:$U$112))</f>
        <v>0.52108512303277976</v>
      </c>
      <c r="U87" s="79" cm="1">
        <f t="array" ref="U87">_xlfn.XLOOKUP($A87,'Applications Denied'!$A$62:$A$112,_xlfn.XLOOKUP(U$4,'Applications Denied'!$B$4:$U$4,'Applications Denied'!$B$62:$U$112))/_xlfn.XLOOKUP($A87,'Applications Received'!$A$62:$A$112,_xlfn.XLOOKUP(U$4,'Applications Received'!$B$4:$U$4,'Applications Received'!$B$62:$U$112))</f>
        <v>0.56772650254161272</v>
      </c>
      <c r="V87" s="79" t="e" cm="1">
        <f t="array" ref="V87">_xlfn.XLOOKUP($A87,'Applications Denied'!$A$62:$A$112,_xlfn.XLOOKUP(V$4,'Applications Denied'!$B$4:V$4,'Applications Denied'!$B$62:V$112))/_xlfn.XLOOKUP($A87,'Applications Received'!$A$62:$A$112,_xlfn.XLOOKUP(V$4,'Applications Received'!$B$4:W$4,'Applications Received'!$B$62:V$112))</f>
        <v>#VALUE!</v>
      </c>
      <c r="W87" s="79">
        <f t="shared" si="6"/>
        <v>12.737969285398933</v>
      </c>
      <c r="X87" s="81">
        <f t="shared" si="7"/>
        <v>0.75971900531122061</v>
      </c>
      <c r="Y87" s="81">
        <f t="shared" si="8"/>
        <v>0.44024875733209667</v>
      </c>
    </row>
    <row r="88" spans="1:25" s="30" customFormat="1">
      <c r="A88" s="32" t="s">
        <v>47</v>
      </c>
      <c r="B88" s="79" cm="1">
        <f t="array" ref="B88">_xlfn.XLOOKUP($A88,'Applications Denied'!$A$62:$A$112,_xlfn.XLOOKUP(B$4,'Applications Denied'!$B$4:$U$4,'Applications Denied'!$B$62:$U$112))/_xlfn.XLOOKUP($A88,'Applications Received'!$A$62:$A$112,_xlfn.XLOOKUP(B$4,'Applications Received'!$B$4:$U$4,'Applications Received'!$B$62:$U$112))</f>
        <v>0.36240711940556419</v>
      </c>
      <c r="C88" s="79" cm="1">
        <f t="array" ref="C88">_xlfn.XLOOKUP($A88,'Applications Denied'!$A$62:$A$112,_xlfn.XLOOKUP(C$4,'Applications Denied'!$B$4:$U$4,'Applications Denied'!$B$62:$U$112))/_xlfn.XLOOKUP($A88,'Applications Received'!$A$62:$A$112,_xlfn.XLOOKUP(C$4,'Applications Received'!$B$4:$U$4,'Applications Received'!$B$62:$U$112))</f>
        <v>0.39752466678206683</v>
      </c>
      <c r="D88" s="79" cm="1">
        <f t="array" ref="D88">_xlfn.XLOOKUP($A88,'Applications Denied'!$A$62:$A$112,_xlfn.XLOOKUP(D$4,'Applications Denied'!$B$4:$U$4,'Applications Denied'!$B$62:$U$112))/_xlfn.XLOOKUP($A88,'Applications Received'!$A$62:$A$112,_xlfn.XLOOKUP(D$4,'Applications Received'!$B$4:$U$4,'Applications Received'!$B$62:$U$112))</f>
        <v>0.35570073595969931</v>
      </c>
      <c r="E88" s="79" cm="1">
        <f t="array" ref="E88">_xlfn.XLOOKUP($A88,'Applications Denied'!$A$62:$A$112,_xlfn.XLOOKUP(E$4,'Applications Denied'!$B$4:$U$4,'Applications Denied'!$B$62:$U$112))/_xlfn.XLOOKUP($A88,'Applications Received'!$A$62:$A$112,_xlfn.XLOOKUP(E$4,'Applications Received'!$B$4:$U$4,'Applications Received'!$B$62:$U$112))</f>
        <v>0.34300364946643874</v>
      </c>
      <c r="F88" s="79" cm="1">
        <f t="array" ref="F88">_xlfn.XLOOKUP($A88,'Applications Denied'!$A$62:$A$112,_xlfn.XLOOKUP(F$4,'Applications Denied'!$B$4:$U$4,'Applications Denied'!$B$62:$U$112))/_xlfn.XLOOKUP($A88,'Applications Received'!$A$62:$A$112,_xlfn.XLOOKUP(F$4,'Applications Received'!$B$4:$U$4,'Applications Received'!$B$62:$U$112))</f>
        <v>0.15531085111264054</v>
      </c>
      <c r="G88" s="79" cm="1">
        <f t="array" ref="G88">_xlfn.XLOOKUP($A88,'Applications Denied'!$A$62:$A$112,_xlfn.XLOOKUP(G$4,'Applications Denied'!$B$4:$U$4,'Applications Denied'!$B$62:$U$112))/_xlfn.XLOOKUP($A88,'Applications Received'!$A$62:$A$112,_xlfn.XLOOKUP(G$4,'Applications Received'!$B$4:$U$4,'Applications Received'!$B$62:$U$112))</f>
        <v>0.16407015787607668</v>
      </c>
      <c r="H88" s="79" cm="1">
        <f t="array" ref="H88">_xlfn.XLOOKUP($A88,'Applications Denied'!$A$62:$A$112,_xlfn.XLOOKUP(H$4,'Applications Denied'!$B$4:$U$4,'Applications Denied'!$B$62:$U$112))/_xlfn.XLOOKUP($A88,'Applications Received'!$A$62:$A$112,_xlfn.XLOOKUP(H$4,'Applications Received'!$B$4:$U$4,'Applications Received'!$B$62:$U$112))</f>
        <v>0.44944975830504991</v>
      </c>
      <c r="I88" s="79" cm="1">
        <f t="array" ref="I88">_xlfn.XLOOKUP($A88,'Applications Denied'!$A$62:$A$112,_xlfn.XLOOKUP(I$4,'Applications Denied'!$B$4:$U$4,'Applications Denied'!$B$62:$U$112))/_xlfn.XLOOKUP($A88,'Applications Received'!$A$62:$A$112,_xlfn.XLOOKUP(I$4,'Applications Received'!$B$4:$U$4,'Applications Received'!$B$62:$U$112))</f>
        <v>0.7360954376914397</v>
      </c>
      <c r="J88" s="79" cm="1">
        <f t="array" ref="J88">_xlfn.XLOOKUP($A88,'Applications Denied'!$A$62:$A$112,_xlfn.XLOOKUP(J$4,'Applications Denied'!$B$4:$U$4,'Applications Denied'!$B$62:$U$112))/_xlfn.XLOOKUP($A88,'Applications Received'!$A$62:$A$112,_xlfn.XLOOKUP(J$4,'Applications Received'!$B$4:$U$4,'Applications Received'!$B$62:$U$112))</f>
        <v>0.73242199472813085</v>
      </c>
      <c r="K88" s="79" cm="1">
        <f t="array" ref="K88">_xlfn.XLOOKUP($A88,'Applications Denied'!$A$62:$A$112,_xlfn.XLOOKUP(K$4,'Applications Denied'!$B$4:$U$4,'Applications Denied'!$B$62:$U$112))/_xlfn.XLOOKUP($A88,'Applications Received'!$A$62:$A$112,_xlfn.XLOOKUP(K$4,'Applications Received'!$B$4:$U$4,'Applications Received'!$B$62:$U$112))</f>
        <v>0.6975244971634863</v>
      </c>
      <c r="L88" s="79" cm="1">
        <f t="array" ref="L88">_xlfn.XLOOKUP($A88,'Applications Denied'!$A$62:$A$112,_xlfn.XLOOKUP(L$4,'Applications Denied'!$B$4:$U$4,'Applications Denied'!$B$62:$U$112))/_xlfn.XLOOKUP($A88,'Applications Received'!$A$62:$A$112,_xlfn.XLOOKUP(L$4,'Applications Received'!$B$4:$U$4,'Applications Received'!$B$62:$U$112))</f>
        <v>0.731881846237325</v>
      </c>
      <c r="M88" s="79" cm="1">
        <f t="array" ref="M88">_xlfn.XLOOKUP($A88,'Applications Denied'!$A$62:$A$112,_xlfn.XLOOKUP(M$4,'Applications Denied'!$B$4:$U$4,'Applications Denied'!$B$62:$U$112))/_xlfn.XLOOKUP($A88,'Applications Received'!$A$62:$A$112,_xlfn.XLOOKUP(M$4,'Applications Received'!$B$4:$U$4,'Applications Received'!$B$62:$U$112))</f>
        <v>0.77546948728504927</v>
      </c>
      <c r="N88" s="79" cm="1">
        <f t="array" ref="N88">_xlfn.XLOOKUP($A88,'Applications Denied'!$A$62:$A$112,_xlfn.XLOOKUP(N$4,'Applications Denied'!$B$4:$U$4,'Applications Denied'!$B$62:$U$112))/_xlfn.XLOOKUP($A88,'Applications Received'!$A$62:$A$112,_xlfn.XLOOKUP(N$4,'Applications Received'!$B$4:$U$4,'Applications Received'!$B$62:$U$112))</f>
        <v>0.80349771545612092</v>
      </c>
      <c r="O88" s="79" cm="1">
        <f t="array" ref="O88">_xlfn.XLOOKUP($A88,'Applications Denied'!$A$62:$A$112,_xlfn.XLOOKUP(O$4,'Applications Denied'!$B$4:$U$4,'Applications Denied'!$B$62:$U$112))/_xlfn.XLOOKUP($A88,'Applications Received'!$A$62:$A$112,_xlfn.XLOOKUP(O$4,'Applications Received'!$B$4:$U$4,'Applications Received'!$B$62:$U$112))</f>
        <v>0.8031709913017947</v>
      </c>
      <c r="P88" s="79" cm="1">
        <f t="array" ref="P88">_xlfn.XLOOKUP($A88,'Applications Denied'!$A$62:$A$112,_xlfn.XLOOKUP(P$4,'Applications Denied'!$B$4:$U$4,'Applications Denied'!$B$62:$U$112))/_xlfn.XLOOKUP($A88,'Applications Received'!$A$62:$A$112,_xlfn.XLOOKUP(P$4,'Applications Received'!$B$4:$U$4,'Applications Received'!$B$62:$U$112))</f>
        <v>0.80988281249999994</v>
      </c>
      <c r="Q88" s="79" cm="1">
        <f t="array" ref="Q88">_xlfn.XLOOKUP($A88,'Applications Denied'!$A$62:$A$112,_xlfn.XLOOKUP(Q$4,'Applications Denied'!$B$4:$U$4,'Applications Denied'!$B$62:$U$112))/_xlfn.XLOOKUP($A88,'Applications Received'!$A$62:$A$112,_xlfn.XLOOKUP(Q$4,'Applications Received'!$B$4:$U$4,'Applications Received'!$B$62:$U$112))</f>
        <v>0.8061891548699619</v>
      </c>
      <c r="R88" s="79" cm="1">
        <f t="array" ref="R88">_xlfn.XLOOKUP($A88,'Applications Denied'!$A$62:$A$112,_xlfn.XLOOKUP(R$4,'Applications Denied'!$B$4:$U$4,'Applications Denied'!$B$62:$U$112))/_xlfn.XLOOKUP($A88,'Applications Received'!$A$62:$A$112,_xlfn.XLOOKUP(R$4,'Applications Received'!$B$4:$U$4,'Applications Received'!$B$62:$U$112))</f>
        <v>0.77036369101292457</v>
      </c>
      <c r="S88" s="79" cm="1">
        <f t="array" ref="S88">_xlfn.XLOOKUP($A88,'Applications Denied'!$A$62:$A$112,_xlfn.XLOOKUP(S$4,'Applications Denied'!$B$4:$U$4,'Applications Denied'!$B$62:$U$112))/_xlfn.XLOOKUP($A88,'Applications Received'!$A$62:$A$112,_xlfn.XLOOKUP(S$4,'Applications Received'!$B$4:$U$4,'Applications Received'!$B$62:$U$112))</f>
        <v>0.75800590506472854</v>
      </c>
      <c r="T88" s="79" cm="1">
        <f t="array" ref="T88">_xlfn.XLOOKUP($A88,'Applications Denied'!$A$62:$A$112,_xlfn.XLOOKUP(T$4,'Applications Denied'!$B$4:$U$4,'Applications Denied'!$B$62:$U$112))/_xlfn.XLOOKUP($A88,'Applications Received'!$A$62:$A$112,_xlfn.XLOOKUP(T$4,'Applications Received'!$B$4:$U$4,'Applications Received'!$B$62:$U$112))</f>
        <v>0.74983146411717838</v>
      </c>
      <c r="U88" s="79" cm="1">
        <f t="array" ref="U88">_xlfn.XLOOKUP($A88,'Applications Denied'!$A$62:$A$112,_xlfn.XLOOKUP(U$4,'Applications Denied'!$B$4:$U$4,'Applications Denied'!$B$62:$U$112))/_xlfn.XLOOKUP($A88,'Applications Received'!$A$62:$A$112,_xlfn.XLOOKUP(U$4,'Applications Received'!$B$4:$U$4,'Applications Received'!$B$62:$U$112))</f>
        <v>0.7635444743935309</v>
      </c>
      <c r="V88" s="79" t="e" cm="1">
        <f t="array" ref="V88">_xlfn.XLOOKUP($A88,'Applications Denied'!$A$62:$A$112,_xlfn.XLOOKUP(V$4,'Applications Denied'!$B$4:V$4,'Applications Denied'!$B$62:V$112))/_xlfn.XLOOKUP($A88,'Applications Received'!$A$62:$A$112,_xlfn.XLOOKUP(V$4,'Applications Received'!$B$4:W$4,'Applications Received'!$B$62:V$112))</f>
        <v>#VALUE!</v>
      </c>
      <c r="W88" s="79">
        <f t="shared" si="6"/>
        <v>1.1068694115224047</v>
      </c>
      <c r="X88" s="81">
        <f t="shared" si="7"/>
        <v>0.69884277449160193</v>
      </c>
      <c r="Y88" s="81">
        <f t="shared" si="8"/>
        <v>4.3261939504288194E-2</v>
      </c>
    </row>
    <row r="89" spans="1:25" s="30" customFormat="1">
      <c r="A89" s="32" t="s">
        <v>49</v>
      </c>
      <c r="B89" s="79" cm="1">
        <f t="array" ref="B89">_xlfn.XLOOKUP($A89,'Applications Denied'!$A$62:$A$112,_xlfn.XLOOKUP(B$4,'Applications Denied'!$B$4:$U$4,'Applications Denied'!$B$62:$U$112))/_xlfn.XLOOKUP($A89,'Applications Received'!$A$62:$A$112,_xlfn.XLOOKUP(B$4,'Applications Received'!$B$4:$U$4,'Applications Received'!$B$62:$U$112))</f>
        <v>0.48887350410444069</v>
      </c>
      <c r="C89" s="79" cm="1">
        <f t="array" ref="C89">_xlfn.XLOOKUP($A89,'Applications Denied'!$A$62:$A$112,_xlfn.XLOOKUP(C$4,'Applications Denied'!$B$4:$U$4,'Applications Denied'!$B$62:$U$112))/_xlfn.XLOOKUP($A89,'Applications Received'!$A$62:$A$112,_xlfn.XLOOKUP(C$4,'Applications Received'!$B$4:$U$4,'Applications Received'!$B$62:$U$112))</f>
        <v>0.48825463941743014</v>
      </c>
      <c r="D89" s="79" cm="1">
        <f t="array" ref="D89">_xlfn.XLOOKUP($A89,'Applications Denied'!$A$62:$A$112,_xlfn.XLOOKUP(D$4,'Applications Denied'!$B$4:$U$4,'Applications Denied'!$B$62:$U$112))/_xlfn.XLOOKUP($A89,'Applications Received'!$A$62:$A$112,_xlfn.XLOOKUP(D$4,'Applications Received'!$B$4:$U$4,'Applications Received'!$B$62:$U$112))</f>
        <v>0.38560036804171138</v>
      </c>
      <c r="E89" s="79" cm="1">
        <f t="array" ref="E89">_xlfn.XLOOKUP($A89,'Applications Denied'!$A$62:$A$112,_xlfn.XLOOKUP(E$4,'Applications Denied'!$B$4:$U$4,'Applications Denied'!$B$62:$U$112))/_xlfn.XLOOKUP($A89,'Applications Received'!$A$62:$A$112,_xlfn.XLOOKUP(E$4,'Applications Received'!$B$4:$U$4,'Applications Received'!$B$62:$U$112))</f>
        <v>0.4578053291321324</v>
      </c>
      <c r="F89" s="79" cm="1">
        <f t="array" ref="F89">_xlfn.XLOOKUP($A89,'Applications Denied'!$A$62:$A$112,_xlfn.XLOOKUP(F$4,'Applications Denied'!$B$4:$U$4,'Applications Denied'!$B$62:$U$112))/_xlfn.XLOOKUP($A89,'Applications Received'!$A$62:$A$112,_xlfn.XLOOKUP(F$4,'Applications Received'!$B$4:$U$4,'Applications Received'!$B$62:$U$112))</f>
        <v>0.54122207569036485</v>
      </c>
      <c r="G89" s="79" cm="1">
        <f t="array" ref="G89">_xlfn.XLOOKUP($A89,'Applications Denied'!$A$62:$A$112,_xlfn.XLOOKUP(G$4,'Applications Denied'!$B$4:$U$4,'Applications Denied'!$B$62:$U$112))/_xlfn.XLOOKUP($A89,'Applications Received'!$A$62:$A$112,_xlfn.XLOOKUP(G$4,'Applications Received'!$B$4:$U$4,'Applications Received'!$B$62:$U$112))</f>
        <v>0.49390560684170565</v>
      </c>
      <c r="H89" s="79" cm="1">
        <f t="array" ref="H89">_xlfn.XLOOKUP($A89,'Applications Denied'!$A$62:$A$112,_xlfn.XLOOKUP(H$4,'Applications Denied'!$B$4:$U$4,'Applications Denied'!$B$62:$U$112))/_xlfn.XLOOKUP($A89,'Applications Received'!$A$62:$A$112,_xlfn.XLOOKUP(H$4,'Applications Received'!$B$4:$U$4,'Applications Received'!$B$62:$U$112))</f>
        <v>0.61392067722213517</v>
      </c>
      <c r="I89" s="79" cm="1">
        <f t="array" ref="I89">_xlfn.XLOOKUP($A89,'Applications Denied'!$A$62:$A$112,_xlfn.XLOOKUP(I$4,'Applications Denied'!$B$4:$U$4,'Applications Denied'!$B$62:$U$112))/_xlfn.XLOOKUP($A89,'Applications Received'!$A$62:$A$112,_xlfn.XLOOKUP(I$4,'Applications Received'!$B$4:$U$4,'Applications Received'!$B$62:$U$112))</f>
        <v>0.60297592770521169</v>
      </c>
      <c r="J89" s="79" cm="1">
        <f t="array" ref="J89">_xlfn.XLOOKUP($A89,'Applications Denied'!$A$62:$A$112,_xlfn.XLOOKUP(J$4,'Applications Denied'!$B$4:$U$4,'Applications Denied'!$B$62:$U$112))/_xlfn.XLOOKUP($A89,'Applications Received'!$A$62:$A$112,_xlfn.XLOOKUP(J$4,'Applications Received'!$B$4:$U$4,'Applications Received'!$B$62:$U$112))</f>
        <v>0.59182981608610896</v>
      </c>
      <c r="K89" s="79" cm="1">
        <f t="array" ref="K89">_xlfn.XLOOKUP($A89,'Applications Denied'!$A$62:$A$112,_xlfn.XLOOKUP(K$4,'Applications Denied'!$B$4:$U$4,'Applications Denied'!$B$62:$U$112))/_xlfn.XLOOKUP($A89,'Applications Received'!$A$62:$A$112,_xlfn.XLOOKUP(K$4,'Applications Received'!$B$4:$U$4,'Applications Received'!$B$62:$U$112))</f>
        <v>0.67397350584066418</v>
      </c>
      <c r="L89" s="79" cm="1">
        <f t="array" ref="L89">_xlfn.XLOOKUP($A89,'Applications Denied'!$A$62:$A$112,_xlfn.XLOOKUP(L$4,'Applications Denied'!$B$4:$U$4,'Applications Denied'!$B$62:$U$112))/_xlfn.XLOOKUP($A89,'Applications Received'!$A$62:$A$112,_xlfn.XLOOKUP(L$4,'Applications Received'!$B$4:$U$4,'Applications Received'!$B$62:$U$112))</f>
        <v>0.64452219193686189</v>
      </c>
      <c r="M89" s="79" cm="1">
        <f t="array" ref="M89">_xlfn.XLOOKUP($A89,'Applications Denied'!$A$62:$A$112,_xlfn.XLOOKUP(M$4,'Applications Denied'!$B$4:$U$4,'Applications Denied'!$B$62:$U$112))/_xlfn.XLOOKUP($A89,'Applications Received'!$A$62:$A$112,_xlfn.XLOOKUP(M$4,'Applications Received'!$B$4:$U$4,'Applications Received'!$B$62:$U$112))</f>
        <v>0.65103582538036697</v>
      </c>
      <c r="N89" s="79" cm="1">
        <f t="array" ref="N89">_xlfn.XLOOKUP($A89,'Applications Denied'!$A$62:$A$112,_xlfn.XLOOKUP(N$4,'Applications Denied'!$B$4:$U$4,'Applications Denied'!$B$62:$U$112))/_xlfn.XLOOKUP($A89,'Applications Received'!$A$62:$A$112,_xlfn.XLOOKUP(N$4,'Applications Received'!$B$4:$U$4,'Applications Received'!$B$62:$U$112))</f>
        <v>0.67896434775415671</v>
      </c>
      <c r="O89" s="79" cm="1">
        <f t="array" ref="O89">_xlfn.XLOOKUP($A89,'Applications Denied'!$A$62:$A$112,_xlfn.XLOOKUP(O$4,'Applications Denied'!$B$4:$U$4,'Applications Denied'!$B$62:$U$112))/_xlfn.XLOOKUP($A89,'Applications Received'!$A$62:$A$112,_xlfn.XLOOKUP(O$4,'Applications Received'!$B$4:$U$4,'Applications Received'!$B$62:$U$112))</f>
        <v>0.70166866414676876</v>
      </c>
      <c r="P89" s="79" cm="1">
        <f t="array" ref="P89">_xlfn.XLOOKUP($A89,'Applications Denied'!$A$62:$A$112,_xlfn.XLOOKUP(P$4,'Applications Denied'!$B$4:$U$4,'Applications Denied'!$B$62:$U$112))/_xlfn.XLOOKUP($A89,'Applications Received'!$A$62:$A$112,_xlfn.XLOOKUP(P$4,'Applications Received'!$B$4:$U$4,'Applications Received'!$B$62:$U$112))</f>
        <v>0.68125449905110924</v>
      </c>
      <c r="Q89" s="79" cm="1">
        <f t="array" ref="Q89">_xlfn.XLOOKUP($A89,'Applications Denied'!$A$62:$A$112,_xlfn.XLOOKUP(Q$4,'Applications Denied'!$B$4:$U$4,'Applications Denied'!$B$62:$U$112))/_xlfn.XLOOKUP($A89,'Applications Received'!$A$62:$A$112,_xlfn.XLOOKUP(Q$4,'Applications Received'!$B$4:$U$4,'Applications Received'!$B$62:$U$112))</f>
        <v>0.73717864852489035</v>
      </c>
      <c r="R89" s="79" cm="1">
        <f t="array" ref="R89">_xlfn.XLOOKUP($A89,'Applications Denied'!$A$62:$A$112,_xlfn.XLOOKUP(R$4,'Applications Denied'!$B$4:$U$4,'Applications Denied'!$B$62:$U$112))/_xlfn.XLOOKUP($A89,'Applications Received'!$A$62:$A$112,_xlfn.XLOOKUP(R$4,'Applications Received'!$B$4:$U$4,'Applications Received'!$B$62:$U$112))</f>
        <v>0.70059561188179109</v>
      </c>
      <c r="S89" s="79" cm="1">
        <f t="array" ref="S89">_xlfn.XLOOKUP($A89,'Applications Denied'!$A$62:$A$112,_xlfn.XLOOKUP(S$4,'Applications Denied'!$B$4:$U$4,'Applications Denied'!$B$62:$U$112))/_xlfn.XLOOKUP($A89,'Applications Received'!$A$62:$A$112,_xlfn.XLOOKUP(S$4,'Applications Received'!$B$4:$U$4,'Applications Received'!$B$62:$U$112))</f>
        <v>0.68028726599956224</v>
      </c>
      <c r="T89" s="79" cm="1">
        <f t="array" ref="T89">_xlfn.XLOOKUP($A89,'Applications Denied'!$A$62:$A$112,_xlfn.XLOOKUP(T$4,'Applications Denied'!$B$4:$U$4,'Applications Denied'!$B$62:$U$112))/_xlfn.XLOOKUP($A89,'Applications Received'!$A$62:$A$112,_xlfn.XLOOKUP(T$4,'Applications Received'!$B$4:$U$4,'Applications Received'!$B$62:$U$112))</f>
        <v>0.65163297045101098</v>
      </c>
      <c r="U89" s="79" cm="1">
        <f t="array" ref="U89">_xlfn.XLOOKUP($A89,'Applications Denied'!$A$62:$A$112,_xlfn.XLOOKUP(U$4,'Applications Denied'!$B$4:$U$4,'Applications Denied'!$B$62:$U$112))/_xlfn.XLOOKUP($A89,'Applications Received'!$A$62:$A$112,_xlfn.XLOOKUP(U$4,'Applications Received'!$B$4:$U$4,'Applications Received'!$B$62:$U$112))</f>
        <v>0.6879085329374488</v>
      </c>
      <c r="V89" s="79" t="e" cm="1">
        <f t="array" ref="V89">_xlfn.XLOOKUP($A89,'Applications Denied'!$A$62:$A$112,_xlfn.XLOOKUP(V$4,'Applications Denied'!$B$4:V$4,'Applications Denied'!$B$62:V$112))/_xlfn.XLOOKUP($A89,'Applications Received'!$A$62:$A$112,_xlfn.XLOOKUP(V$4,'Applications Received'!$B$4:W$4,'Applications Received'!$B$62:V$112))</f>
        <v>#VALUE!</v>
      </c>
      <c r="W89" s="79">
        <f t="shared" si="6"/>
        <v>0.40712991635252782</v>
      </c>
      <c r="X89" s="81">
        <f t="shared" si="7"/>
        <v>0.12051696328277045</v>
      </c>
      <c r="Y89" s="81">
        <f t="shared" si="8"/>
        <v>6.7315511464711653E-2</v>
      </c>
    </row>
    <row r="90" spans="1:25" s="30" customFormat="1">
      <c r="A90" s="32" t="s">
        <v>50</v>
      </c>
      <c r="B90" s="79" t="e" cm="1">
        <f t="array" ref="B90">_xlfn.XLOOKUP($A90,'Applications Denied'!$A$62:$A$112,_xlfn.XLOOKUP(B$4,'Applications Denied'!$B$4:$U$4,'Applications Denied'!$B$62:$U$112))/_xlfn.XLOOKUP($A90,'Applications Received'!$A$62:$A$112,_xlfn.XLOOKUP(B$4,'Applications Received'!$B$4:$U$4,'Applications Received'!$B$62:$U$112))</f>
        <v>#DIV/0!</v>
      </c>
      <c r="C90" s="79" cm="1">
        <f t="array" ref="C90">_xlfn.XLOOKUP($A90,'Applications Denied'!$A$62:$A$112,_xlfn.XLOOKUP(C$4,'Applications Denied'!$B$4:$U$4,'Applications Denied'!$B$62:$U$112))/_xlfn.XLOOKUP($A90,'Applications Received'!$A$62:$A$112,_xlfn.XLOOKUP(C$4,'Applications Received'!$B$4:$U$4,'Applications Received'!$B$62:$U$112))</f>
        <v>0.34692920768870134</v>
      </c>
      <c r="D90" s="79" cm="1">
        <f t="array" ref="D90">_xlfn.XLOOKUP($A90,'Applications Denied'!$A$62:$A$112,_xlfn.XLOOKUP(D$4,'Applications Denied'!$B$4:$U$4,'Applications Denied'!$B$62:$U$112))/_xlfn.XLOOKUP($A90,'Applications Received'!$A$62:$A$112,_xlfn.XLOOKUP(D$4,'Applications Received'!$B$4:$U$4,'Applications Received'!$B$62:$U$112))</f>
        <v>0.38077220077220075</v>
      </c>
      <c r="E90" s="79" cm="1">
        <f t="array" ref="E90">_xlfn.XLOOKUP($A90,'Applications Denied'!$A$62:$A$112,_xlfn.XLOOKUP(E$4,'Applications Denied'!$B$4:$U$4,'Applications Denied'!$B$62:$U$112))/_xlfn.XLOOKUP($A90,'Applications Received'!$A$62:$A$112,_xlfn.XLOOKUP(E$4,'Applications Received'!$B$4:$U$4,'Applications Received'!$B$62:$U$112))</f>
        <v>0.3898962763972838</v>
      </c>
      <c r="F90" s="79" cm="1">
        <f t="array" ref="F90">_xlfn.XLOOKUP($A90,'Applications Denied'!$A$62:$A$112,_xlfn.XLOOKUP(F$4,'Applications Denied'!$B$4:$U$4,'Applications Denied'!$B$62:$U$112))/_xlfn.XLOOKUP($A90,'Applications Received'!$A$62:$A$112,_xlfn.XLOOKUP(F$4,'Applications Received'!$B$4:$U$4,'Applications Received'!$B$62:$U$112))</f>
        <v>0.36643251722021414</v>
      </c>
      <c r="G90" s="79" cm="1">
        <f t="array" ref="G90">_xlfn.XLOOKUP($A90,'Applications Denied'!$A$62:$A$112,_xlfn.XLOOKUP(G$4,'Applications Denied'!$B$4:$U$4,'Applications Denied'!$B$62:$U$112))/_xlfn.XLOOKUP($A90,'Applications Received'!$A$62:$A$112,_xlfn.XLOOKUP(G$4,'Applications Received'!$B$4:$U$4,'Applications Received'!$B$62:$U$112))</f>
        <v>0.40407829230034781</v>
      </c>
      <c r="H90" s="79" cm="1">
        <f t="array" ref="H90">_xlfn.XLOOKUP($A90,'Applications Denied'!$A$62:$A$112,_xlfn.XLOOKUP(H$4,'Applications Denied'!$B$4:$U$4,'Applications Denied'!$B$62:$U$112))/_xlfn.XLOOKUP($A90,'Applications Received'!$A$62:$A$112,_xlfn.XLOOKUP(H$4,'Applications Received'!$B$4:$U$4,'Applications Received'!$B$62:$U$112))</f>
        <v>0.41220803910917986</v>
      </c>
      <c r="I90" s="79" cm="1">
        <f t="array" ref="I90">_xlfn.XLOOKUP($A90,'Applications Denied'!$A$62:$A$112,_xlfn.XLOOKUP(I$4,'Applications Denied'!$B$4:$U$4,'Applications Denied'!$B$62:$U$112))/_xlfn.XLOOKUP($A90,'Applications Received'!$A$62:$A$112,_xlfn.XLOOKUP(I$4,'Applications Received'!$B$4:$U$4,'Applications Received'!$B$62:$U$112))</f>
        <v>0.4677509423425939</v>
      </c>
      <c r="J90" s="79" cm="1">
        <f t="array" ref="J90">_xlfn.XLOOKUP($A90,'Applications Denied'!$A$62:$A$112,_xlfn.XLOOKUP(J$4,'Applications Denied'!$B$4:$U$4,'Applications Denied'!$B$62:$U$112))/_xlfn.XLOOKUP($A90,'Applications Received'!$A$62:$A$112,_xlfn.XLOOKUP(J$4,'Applications Received'!$B$4:$U$4,'Applications Received'!$B$62:$U$112))</f>
        <v>0.44797748856841363</v>
      </c>
      <c r="K90" s="79" cm="1">
        <f t="array" ref="K90">_xlfn.XLOOKUP($A90,'Applications Denied'!$A$62:$A$112,_xlfn.XLOOKUP(K$4,'Applications Denied'!$B$4:$U$4,'Applications Denied'!$B$62:$U$112))/_xlfn.XLOOKUP($A90,'Applications Received'!$A$62:$A$112,_xlfn.XLOOKUP(K$4,'Applications Received'!$B$4:$U$4,'Applications Received'!$B$62:$U$112))</f>
        <v>0.46735290534778895</v>
      </c>
      <c r="L90" s="79" cm="1">
        <f t="array" ref="L90">_xlfn.XLOOKUP($A90,'Applications Denied'!$A$62:$A$112,_xlfn.XLOOKUP(L$4,'Applications Denied'!$B$4:$U$4,'Applications Denied'!$B$62:$U$112))/_xlfn.XLOOKUP($A90,'Applications Received'!$A$62:$A$112,_xlfn.XLOOKUP(L$4,'Applications Received'!$B$4:$U$4,'Applications Received'!$B$62:$U$112))</f>
        <v>0.46902223575997565</v>
      </c>
      <c r="M90" s="79" cm="1">
        <f t="array" ref="M90">_xlfn.XLOOKUP($A90,'Applications Denied'!$A$62:$A$112,_xlfn.XLOOKUP(M$4,'Applications Denied'!$B$4:$U$4,'Applications Denied'!$B$62:$U$112))/_xlfn.XLOOKUP($A90,'Applications Received'!$A$62:$A$112,_xlfn.XLOOKUP(M$4,'Applications Received'!$B$4:$U$4,'Applications Received'!$B$62:$U$112))</f>
        <v>0.46733119410118112</v>
      </c>
      <c r="N90" s="79" cm="1">
        <f t="array" ref="N90">_xlfn.XLOOKUP($A90,'Applications Denied'!$A$62:$A$112,_xlfn.XLOOKUP(N$4,'Applications Denied'!$B$4:$U$4,'Applications Denied'!$B$62:$U$112))/_xlfn.XLOOKUP($A90,'Applications Received'!$A$62:$A$112,_xlfn.XLOOKUP(N$4,'Applications Received'!$B$4:$U$4,'Applications Received'!$B$62:$U$112))</f>
        <v>0.5463329857490441</v>
      </c>
      <c r="O90" s="79" cm="1">
        <f t="array" ref="O90">_xlfn.XLOOKUP($A90,'Applications Denied'!$A$62:$A$112,_xlfn.XLOOKUP(O$4,'Applications Denied'!$B$4:$U$4,'Applications Denied'!$B$62:$U$112))/_xlfn.XLOOKUP($A90,'Applications Received'!$A$62:$A$112,_xlfn.XLOOKUP(O$4,'Applications Received'!$B$4:$U$4,'Applications Received'!$B$62:$U$112))</f>
        <v>0.59215131431975576</v>
      </c>
      <c r="P90" s="79" cm="1">
        <f t="array" ref="P90">_xlfn.XLOOKUP($A90,'Applications Denied'!$A$62:$A$112,_xlfn.XLOOKUP(P$4,'Applications Denied'!$B$4:$U$4,'Applications Denied'!$B$62:$U$112))/_xlfn.XLOOKUP($A90,'Applications Received'!$A$62:$A$112,_xlfn.XLOOKUP(P$4,'Applications Received'!$B$4:$U$4,'Applications Received'!$B$62:$U$112))</f>
        <v>0.61030771817723217</v>
      </c>
      <c r="Q90" s="79" cm="1">
        <f t="array" ref="Q90">_xlfn.XLOOKUP($A90,'Applications Denied'!$A$62:$A$112,_xlfn.XLOOKUP(Q$4,'Applications Denied'!$B$4:$U$4,'Applications Denied'!$B$62:$U$112))/_xlfn.XLOOKUP($A90,'Applications Received'!$A$62:$A$112,_xlfn.XLOOKUP(Q$4,'Applications Received'!$B$4:$U$4,'Applications Received'!$B$62:$U$112))</f>
        <v>0.62748895479029232</v>
      </c>
      <c r="R90" s="79" cm="1">
        <f t="array" ref="R90">_xlfn.XLOOKUP($A90,'Applications Denied'!$A$62:$A$112,_xlfn.XLOOKUP(R$4,'Applications Denied'!$B$4:$U$4,'Applications Denied'!$B$62:$U$112))/_xlfn.XLOOKUP($A90,'Applications Received'!$A$62:$A$112,_xlfn.XLOOKUP(R$4,'Applications Received'!$B$4:$U$4,'Applications Received'!$B$62:$U$112))</f>
        <v>0.60175106483672502</v>
      </c>
      <c r="S90" s="79" cm="1">
        <f t="array" ref="S90">_xlfn.XLOOKUP($A90,'Applications Denied'!$A$62:$A$112,_xlfn.XLOOKUP(S$4,'Applications Denied'!$B$4:$U$4,'Applications Denied'!$B$62:$U$112))/_xlfn.XLOOKUP($A90,'Applications Received'!$A$62:$A$112,_xlfn.XLOOKUP(S$4,'Applications Received'!$B$4:$U$4,'Applications Received'!$B$62:$U$112))</f>
        <v>0.55059887558054266</v>
      </c>
      <c r="T90" s="79" cm="1">
        <f t="array" ref="T90">_xlfn.XLOOKUP($A90,'Applications Denied'!$A$62:$A$112,_xlfn.XLOOKUP(T$4,'Applications Denied'!$B$4:$U$4,'Applications Denied'!$B$62:$U$112))/_xlfn.XLOOKUP($A90,'Applications Received'!$A$62:$A$112,_xlfn.XLOOKUP(T$4,'Applications Received'!$B$4:$U$4,'Applications Received'!$B$62:$U$112))</f>
        <v>0.48468952055630105</v>
      </c>
      <c r="U90" s="79" cm="1">
        <f t="array" ref="U90">_xlfn.XLOOKUP($A90,'Applications Denied'!$A$62:$A$112,_xlfn.XLOOKUP(U$4,'Applications Denied'!$B$4:$U$4,'Applications Denied'!$B$62:$U$112))/_xlfn.XLOOKUP($A90,'Applications Received'!$A$62:$A$112,_xlfn.XLOOKUP(U$4,'Applications Received'!$B$4:$U$4,'Applications Received'!$B$62:$U$112))</f>
        <v>0.49030132975478835</v>
      </c>
      <c r="V90" s="79" t="e" cm="1">
        <f t="array" ref="V90">_xlfn.XLOOKUP($A90,'Applications Denied'!$A$62:$A$112,_xlfn.XLOOKUP(V$4,'Applications Denied'!$B$4:V$4,'Applications Denied'!$B$62:V$112))/_xlfn.XLOOKUP($A90,'Applications Received'!$A$62:$A$112,_xlfn.XLOOKUP(V$4,'Applications Received'!$B$4:W$4,'Applications Received'!$B$62:V$112))</f>
        <v>#VALUE!</v>
      </c>
      <c r="W90" s="79" t="e">
        <f t="shared" si="6"/>
        <v>#DIV/0!</v>
      </c>
      <c r="X90" s="81">
        <f t="shared" si="7"/>
        <v>0.18945115872649015</v>
      </c>
      <c r="Y90" s="81">
        <f t="shared" si="8"/>
        <v>4.536905155537739E-2</v>
      </c>
    </row>
    <row r="91" spans="1:25" s="30" customFormat="1">
      <c r="A91" s="32" t="s">
        <v>52</v>
      </c>
      <c r="B91" s="79" cm="1">
        <f t="array" ref="B91">_xlfn.XLOOKUP($A91,'Applications Denied'!$A$62:$A$112,_xlfn.XLOOKUP(B$4,'Applications Denied'!$B$4:$U$4,'Applications Denied'!$B$62:$U$112))/_xlfn.XLOOKUP($A91,'Applications Received'!$A$62:$A$112,_xlfn.XLOOKUP(B$4,'Applications Received'!$B$4:$U$4,'Applications Received'!$B$62:$U$112))</f>
        <v>0.20690923420464993</v>
      </c>
      <c r="C91" s="79" cm="1">
        <f t="array" ref="C91">_xlfn.XLOOKUP($A91,'Applications Denied'!$A$62:$A$112,_xlfn.XLOOKUP(C$4,'Applications Denied'!$B$4:$U$4,'Applications Denied'!$B$62:$U$112))/_xlfn.XLOOKUP($A91,'Applications Received'!$A$62:$A$112,_xlfn.XLOOKUP(C$4,'Applications Received'!$B$4:$U$4,'Applications Received'!$B$62:$U$112))</f>
        <v>0.18516399258428509</v>
      </c>
      <c r="D91" s="79" cm="1">
        <f t="array" ref="D91">_xlfn.XLOOKUP($A91,'Applications Denied'!$A$62:$A$112,_xlfn.XLOOKUP(D$4,'Applications Denied'!$B$4:$U$4,'Applications Denied'!$B$62:$U$112))/_xlfn.XLOOKUP($A91,'Applications Received'!$A$62:$A$112,_xlfn.XLOOKUP(D$4,'Applications Received'!$B$4:$U$4,'Applications Received'!$B$62:$U$112))</f>
        <v>0.1690583146160885</v>
      </c>
      <c r="E91" s="79" cm="1">
        <f t="array" ref="E91">_xlfn.XLOOKUP($A91,'Applications Denied'!$A$62:$A$112,_xlfn.XLOOKUP(E$4,'Applications Denied'!$B$4:$U$4,'Applications Denied'!$B$62:$U$112))/_xlfn.XLOOKUP($A91,'Applications Received'!$A$62:$A$112,_xlfn.XLOOKUP(E$4,'Applications Received'!$B$4:$U$4,'Applications Received'!$B$62:$U$112))</f>
        <v>0.17796512299341724</v>
      </c>
      <c r="F91" s="79" cm="1">
        <f t="array" ref="F91">_xlfn.XLOOKUP($A91,'Applications Denied'!$A$62:$A$112,_xlfn.XLOOKUP(F$4,'Applications Denied'!$B$4:$U$4,'Applications Denied'!$B$62:$U$112))/_xlfn.XLOOKUP($A91,'Applications Received'!$A$62:$A$112,_xlfn.XLOOKUP(F$4,'Applications Received'!$B$4:$U$4,'Applications Received'!$B$62:$U$112))</f>
        <v>0.17877674698545132</v>
      </c>
      <c r="G91" s="79" cm="1">
        <f t="array" ref="G91">_xlfn.XLOOKUP($A91,'Applications Denied'!$A$62:$A$112,_xlfn.XLOOKUP(G$4,'Applications Denied'!$B$4:$U$4,'Applications Denied'!$B$62:$U$112))/_xlfn.XLOOKUP($A91,'Applications Received'!$A$62:$A$112,_xlfn.XLOOKUP(G$4,'Applications Received'!$B$4:$U$4,'Applications Received'!$B$62:$U$112))</f>
        <v>0.17904655168835482</v>
      </c>
      <c r="H91" s="79" cm="1">
        <f t="array" ref="H91">_xlfn.XLOOKUP($A91,'Applications Denied'!$A$62:$A$112,_xlfn.XLOOKUP(H$4,'Applications Denied'!$B$4:$U$4,'Applications Denied'!$B$62:$U$112))/_xlfn.XLOOKUP($A91,'Applications Received'!$A$62:$A$112,_xlfn.XLOOKUP(H$4,'Applications Received'!$B$4:$U$4,'Applications Received'!$B$62:$U$112))</f>
        <v>0.15785834665744783</v>
      </c>
      <c r="I91" s="79" cm="1">
        <f t="array" ref="I91">_xlfn.XLOOKUP($A91,'Applications Denied'!$A$62:$A$112,_xlfn.XLOOKUP(I$4,'Applications Denied'!$B$4:$U$4,'Applications Denied'!$B$62:$U$112))/_xlfn.XLOOKUP($A91,'Applications Received'!$A$62:$A$112,_xlfn.XLOOKUP(I$4,'Applications Received'!$B$4:$U$4,'Applications Received'!$B$62:$U$112))</f>
        <v>0.15948454734083214</v>
      </c>
      <c r="J91" s="79" cm="1">
        <f t="array" ref="J91">_xlfn.XLOOKUP($A91,'Applications Denied'!$A$62:$A$112,_xlfn.XLOOKUP(J$4,'Applications Denied'!$B$4:$U$4,'Applications Denied'!$B$62:$U$112))/_xlfn.XLOOKUP($A91,'Applications Received'!$A$62:$A$112,_xlfn.XLOOKUP(J$4,'Applications Received'!$B$4:$U$4,'Applications Received'!$B$62:$U$112))</f>
        <v>0.15352465867929785</v>
      </c>
      <c r="K91" s="79" cm="1">
        <f t="array" ref="K91">_xlfn.XLOOKUP($A91,'Applications Denied'!$A$62:$A$112,_xlfn.XLOOKUP(K$4,'Applications Denied'!$B$4:$U$4,'Applications Denied'!$B$62:$U$112))/_xlfn.XLOOKUP($A91,'Applications Received'!$A$62:$A$112,_xlfn.XLOOKUP(K$4,'Applications Received'!$B$4:$U$4,'Applications Received'!$B$62:$U$112))</f>
        <v>0.12675325798016038</v>
      </c>
      <c r="L91" s="79" cm="1">
        <f t="array" ref="L91">_xlfn.XLOOKUP($A91,'Applications Denied'!$A$62:$A$112,_xlfn.XLOOKUP(L$4,'Applications Denied'!$B$4:$U$4,'Applications Denied'!$B$62:$U$112))/_xlfn.XLOOKUP($A91,'Applications Received'!$A$62:$A$112,_xlfn.XLOOKUP(L$4,'Applications Received'!$B$4:$U$4,'Applications Received'!$B$62:$U$112))</f>
        <v>0.12728548153511948</v>
      </c>
      <c r="M91" s="79" cm="1">
        <f t="array" ref="M91">_xlfn.XLOOKUP($A91,'Applications Denied'!$A$62:$A$112,_xlfn.XLOOKUP(M$4,'Applications Denied'!$B$4:$U$4,'Applications Denied'!$B$62:$U$112))/_xlfn.XLOOKUP($A91,'Applications Received'!$A$62:$A$112,_xlfn.XLOOKUP(M$4,'Applications Received'!$B$4:$U$4,'Applications Received'!$B$62:$U$112))</f>
        <v>0.11159034596677984</v>
      </c>
      <c r="N91" s="79" cm="1">
        <f t="array" ref="N91">_xlfn.XLOOKUP($A91,'Applications Denied'!$A$62:$A$112,_xlfn.XLOOKUP(N$4,'Applications Denied'!$B$4:$U$4,'Applications Denied'!$B$62:$U$112))/_xlfn.XLOOKUP($A91,'Applications Received'!$A$62:$A$112,_xlfn.XLOOKUP(N$4,'Applications Received'!$B$4:$U$4,'Applications Received'!$B$62:$U$112))</f>
        <v>0.12630526007611986</v>
      </c>
      <c r="O91" s="79" cm="1">
        <f t="array" ref="O91">_xlfn.XLOOKUP($A91,'Applications Denied'!$A$62:$A$112,_xlfn.XLOOKUP(O$4,'Applications Denied'!$B$4:$U$4,'Applications Denied'!$B$62:$U$112))/_xlfn.XLOOKUP($A91,'Applications Received'!$A$62:$A$112,_xlfn.XLOOKUP(O$4,'Applications Received'!$B$4:$U$4,'Applications Received'!$B$62:$U$112))</f>
        <v>0.43694305729561861</v>
      </c>
      <c r="P91" s="79" cm="1">
        <f t="array" ref="P91">_xlfn.XLOOKUP($A91,'Applications Denied'!$A$62:$A$112,_xlfn.XLOOKUP(P$4,'Applications Denied'!$B$4:$U$4,'Applications Denied'!$B$62:$U$112))/_xlfn.XLOOKUP($A91,'Applications Received'!$A$62:$A$112,_xlfn.XLOOKUP(P$4,'Applications Received'!$B$4:$U$4,'Applications Received'!$B$62:$U$112))</f>
        <v>0.28257007062586065</v>
      </c>
      <c r="Q91" s="79" cm="1">
        <f t="array" ref="Q91">_xlfn.XLOOKUP($A91,'Applications Denied'!$A$62:$A$112,_xlfn.XLOOKUP(Q$4,'Applications Denied'!$B$4:$U$4,'Applications Denied'!$B$62:$U$112))/_xlfn.XLOOKUP($A91,'Applications Received'!$A$62:$A$112,_xlfn.XLOOKUP(Q$4,'Applications Received'!$B$4:$U$4,'Applications Received'!$B$62:$U$112))</f>
        <v>0.36912130914265384</v>
      </c>
      <c r="R91" s="79" cm="1">
        <f t="array" ref="R91">_xlfn.XLOOKUP($A91,'Applications Denied'!$A$62:$A$112,_xlfn.XLOOKUP(R$4,'Applications Denied'!$B$4:$U$4,'Applications Denied'!$B$62:$U$112))/_xlfn.XLOOKUP($A91,'Applications Received'!$A$62:$A$112,_xlfn.XLOOKUP(R$4,'Applications Received'!$B$4:$U$4,'Applications Received'!$B$62:$U$112))</f>
        <v>0.4201615903896242</v>
      </c>
      <c r="S91" s="79" cm="1">
        <f t="array" ref="S91">_xlfn.XLOOKUP($A91,'Applications Denied'!$A$62:$A$112,_xlfn.XLOOKUP(S$4,'Applications Denied'!$B$4:$U$4,'Applications Denied'!$B$62:$U$112))/_xlfn.XLOOKUP($A91,'Applications Received'!$A$62:$A$112,_xlfn.XLOOKUP(S$4,'Applications Received'!$B$4:$U$4,'Applications Received'!$B$62:$U$112))</f>
        <v>0.44721230004659107</v>
      </c>
      <c r="T91" s="79" cm="1">
        <f t="array" ref="T91">_xlfn.XLOOKUP($A91,'Applications Denied'!$A$62:$A$112,_xlfn.XLOOKUP(T$4,'Applications Denied'!$B$4:$U$4,'Applications Denied'!$B$62:$U$112))/_xlfn.XLOOKUP($A91,'Applications Received'!$A$62:$A$112,_xlfn.XLOOKUP(T$4,'Applications Received'!$B$4:$U$4,'Applications Received'!$B$62:$U$112))</f>
        <v>0.43901655723665428</v>
      </c>
      <c r="U91" s="79" cm="1">
        <f t="array" ref="U91">_xlfn.XLOOKUP($A91,'Applications Denied'!$A$62:$A$112,_xlfn.XLOOKUP(U$4,'Applications Denied'!$B$4:$U$4,'Applications Denied'!$B$62:$U$112))/_xlfn.XLOOKUP($A91,'Applications Received'!$A$62:$A$112,_xlfn.XLOOKUP(U$4,'Applications Received'!$B$4:$U$4,'Applications Received'!$B$62:$U$112))</f>
        <v>0.35305159555578103</v>
      </c>
      <c r="V91" s="79" t="e" cm="1">
        <f t="array" ref="V91">_xlfn.XLOOKUP($A91,'Applications Denied'!$A$62:$A$112,_xlfn.XLOOKUP(V$4,'Applications Denied'!$B$4:V$4,'Applications Denied'!$B$62:V$112))/_xlfn.XLOOKUP($A91,'Applications Received'!$A$62:$A$112,_xlfn.XLOOKUP(V$4,'Applications Received'!$B$4:W$4,'Applications Received'!$B$62:V$112))</f>
        <v>#VALUE!</v>
      </c>
      <c r="W91" s="79">
        <f t="shared" si="6"/>
        <v>0.70631145058796407</v>
      </c>
      <c r="X91" s="81">
        <f t="shared" si="7"/>
        <v>1.2365088893392631</v>
      </c>
      <c r="Y91" s="81">
        <f t="shared" si="8"/>
        <v>1.7736988641424132</v>
      </c>
    </row>
    <row r="92" spans="1:25" s="30" customFormat="1">
      <c r="A92" s="32" t="s">
        <v>54</v>
      </c>
      <c r="B92" s="79" cm="1">
        <f t="array" ref="B92">_xlfn.XLOOKUP($A92,'Applications Denied'!$A$62:$A$112,_xlfn.XLOOKUP(B$4,'Applications Denied'!$B$4:$U$4,'Applications Denied'!$B$62:$U$112))/_xlfn.XLOOKUP($A92,'Applications Received'!$A$62:$A$112,_xlfn.XLOOKUP(B$4,'Applications Received'!$B$4:$U$4,'Applications Received'!$B$62:$U$112))</f>
        <v>0.34465815806818861</v>
      </c>
      <c r="C92" s="79" cm="1">
        <f t="array" ref="C92">_xlfn.XLOOKUP($A92,'Applications Denied'!$A$62:$A$112,_xlfn.XLOOKUP(C$4,'Applications Denied'!$B$4:$U$4,'Applications Denied'!$B$62:$U$112))/_xlfn.XLOOKUP($A92,'Applications Received'!$A$62:$A$112,_xlfn.XLOOKUP(C$4,'Applications Received'!$B$4:$U$4,'Applications Received'!$B$62:$U$112))</f>
        <v>0.38539565784790603</v>
      </c>
      <c r="D92" s="79" cm="1">
        <f t="array" ref="D92">_xlfn.XLOOKUP($A92,'Applications Denied'!$A$62:$A$112,_xlfn.XLOOKUP(D$4,'Applications Denied'!$B$4:$U$4,'Applications Denied'!$B$62:$U$112))/_xlfn.XLOOKUP($A92,'Applications Received'!$A$62:$A$112,_xlfn.XLOOKUP(D$4,'Applications Received'!$B$4:$U$4,'Applications Received'!$B$62:$U$112))</f>
        <v>0.40813901286080229</v>
      </c>
      <c r="E92" s="79" cm="1">
        <f t="array" ref="E92">_xlfn.XLOOKUP($A92,'Applications Denied'!$A$62:$A$112,_xlfn.XLOOKUP(E$4,'Applications Denied'!$B$4:$U$4,'Applications Denied'!$B$62:$U$112))/_xlfn.XLOOKUP($A92,'Applications Received'!$A$62:$A$112,_xlfn.XLOOKUP(E$4,'Applications Received'!$B$4:$U$4,'Applications Received'!$B$62:$U$112))</f>
        <v>0.45765472312703587</v>
      </c>
      <c r="F92" s="79" cm="1">
        <f t="array" ref="F92">_xlfn.XLOOKUP($A92,'Applications Denied'!$A$62:$A$112,_xlfn.XLOOKUP(F$4,'Applications Denied'!$B$4:$U$4,'Applications Denied'!$B$62:$U$112))/_xlfn.XLOOKUP($A92,'Applications Received'!$A$62:$A$112,_xlfn.XLOOKUP(F$4,'Applications Received'!$B$4:$U$4,'Applications Received'!$B$62:$U$112))</f>
        <v>0.4748215701823949</v>
      </c>
      <c r="G92" s="79" cm="1">
        <f t="array" ref="G92">_xlfn.XLOOKUP($A92,'Applications Denied'!$A$62:$A$112,_xlfn.XLOOKUP(G$4,'Applications Denied'!$B$4:$U$4,'Applications Denied'!$B$62:$U$112))/_xlfn.XLOOKUP($A92,'Applications Received'!$A$62:$A$112,_xlfn.XLOOKUP(G$4,'Applications Received'!$B$4:$U$4,'Applications Received'!$B$62:$U$112))</f>
        <v>0.46526125649836986</v>
      </c>
      <c r="H92" s="79" cm="1">
        <f t="array" ref="H92">_xlfn.XLOOKUP($A92,'Applications Denied'!$A$62:$A$112,_xlfn.XLOOKUP(H$4,'Applications Denied'!$B$4:$U$4,'Applications Denied'!$B$62:$U$112))/_xlfn.XLOOKUP($A92,'Applications Received'!$A$62:$A$112,_xlfn.XLOOKUP(H$4,'Applications Received'!$B$4:$U$4,'Applications Received'!$B$62:$U$112))</f>
        <v>0.47690174422847692</v>
      </c>
      <c r="I92" s="79" cm="1">
        <f t="array" ref="I92">_xlfn.XLOOKUP($A92,'Applications Denied'!$A$62:$A$112,_xlfn.XLOOKUP(I$4,'Applications Denied'!$B$4:$U$4,'Applications Denied'!$B$62:$U$112))/_xlfn.XLOOKUP($A92,'Applications Received'!$A$62:$A$112,_xlfn.XLOOKUP(I$4,'Applications Received'!$B$4:$U$4,'Applications Received'!$B$62:$U$112))</f>
        <v>0.51017028104135398</v>
      </c>
      <c r="J92" s="79" cm="1">
        <f t="array" ref="J92">_xlfn.XLOOKUP($A92,'Applications Denied'!$A$62:$A$112,_xlfn.XLOOKUP(J$4,'Applications Denied'!$B$4:$U$4,'Applications Denied'!$B$62:$U$112))/_xlfn.XLOOKUP($A92,'Applications Received'!$A$62:$A$112,_xlfn.XLOOKUP(J$4,'Applications Received'!$B$4:$U$4,'Applications Received'!$B$62:$U$112))</f>
        <v>0.53368644609912741</v>
      </c>
      <c r="K92" s="79" cm="1">
        <f t="array" ref="K92">_xlfn.XLOOKUP($A92,'Applications Denied'!$A$62:$A$112,_xlfn.XLOOKUP(K$4,'Applications Denied'!$B$4:$U$4,'Applications Denied'!$B$62:$U$112))/_xlfn.XLOOKUP($A92,'Applications Received'!$A$62:$A$112,_xlfn.XLOOKUP(K$4,'Applications Received'!$B$4:$U$4,'Applications Received'!$B$62:$U$112))</f>
        <v>0.54179238547112885</v>
      </c>
      <c r="L92" s="79" cm="1">
        <f t="array" ref="L92">_xlfn.XLOOKUP($A92,'Applications Denied'!$A$62:$A$112,_xlfn.XLOOKUP(L$4,'Applications Denied'!$B$4:$U$4,'Applications Denied'!$B$62:$U$112))/_xlfn.XLOOKUP($A92,'Applications Received'!$A$62:$A$112,_xlfn.XLOOKUP(L$4,'Applications Received'!$B$4:$U$4,'Applications Received'!$B$62:$U$112))</f>
        <v>0.534005857468272</v>
      </c>
      <c r="M92" s="79" cm="1">
        <f t="array" ref="M92">_xlfn.XLOOKUP($A92,'Applications Denied'!$A$62:$A$112,_xlfn.XLOOKUP(M$4,'Applications Denied'!$B$4:$U$4,'Applications Denied'!$B$62:$U$112))/_xlfn.XLOOKUP($A92,'Applications Received'!$A$62:$A$112,_xlfn.XLOOKUP(M$4,'Applications Received'!$B$4:$U$4,'Applications Received'!$B$62:$U$112))</f>
        <v>0.54999222515938428</v>
      </c>
      <c r="N92" s="79" cm="1">
        <f t="array" ref="N92">_xlfn.XLOOKUP($A92,'Applications Denied'!$A$62:$A$112,_xlfn.XLOOKUP(N$4,'Applications Denied'!$B$4:$U$4,'Applications Denied'!$B$62:$U$112))/_xlfn.XLOOKUP($A92,'Applications Received'!$A$62:$A$112,_xlfn.XLOOKUP(N$4,'Applications Received'!$B$4:$U$4,'Applications Received'!$B$62:$U$112))</f>
        <v>0.55770676263581076</v>
      </c>
      <c r="O92" s="79" cm="1">
        <f t="array" ref="O92">_xlfn.XLOOKUP($A92,'Applications Denied'!$A$62:$A$112,_xlfn.XLOOKUP(O$4,'Applications Denied'!$B$4:$U$4,'Applications Denied'!$B$62:$U$112))/_xlfn.XLOOKUP($A92,'Applications Received'!$A$62:$A$112,_xlfn.XLOOKUP(O$4,'Applications Received'!$B$4:$U$4,'Applications Received'!$B$62:$U$112))</f>
        <v>0.56711039935942342</v>
      </c>
      <c r="P92" s="79" cm="1">
        <f t="array" ref="P92">_xlfn.XLOOKUP($A92,'Applications Denied'!$A$62:$A$112,_xlfn.XLOOKUP(P$4,'Applications Denied'!$B$4:$U$4,'Applications Denied'!$B$62:$U$112))/_xlfn.XLOOKUP($A92,'Applications Received'!$A$62:$A$112,_xlfn.XLOOKUP(P$4,'Applications Received'!$B$4:$U$4,'Applications Received'!$B$62:$U$112))</f>
        <v>0.36806951780541836</v>
      </c>
      <c r="Q92" s="79" cm="1">
        <f t="array" ref="Q92">_xlfn.XLOOKUP($A92,'Applications Denied'!$A$62:$A$112,_xlfn.XLOOKUP(Q$4,'Applications Denied'!$B$4:$U$4,'Applications Denied'!$B$62:$U$112))/_xlfn.XLOOKUP($A92,'Applications Received'!$A$62:$A$112,_xlfn.XLOOKUP(Q$4,'Applications Received'!$B$4:$U$4,'Applications Received'!$B$62:$U$112))</f>
        <v>0.64816189311910577</v>
      </c>
      <c r="R92" s="79" cm="1">
        <f t="array" ref="R92">_xlfn.XLOOKUP($A92,'Applications Denied'!$A$62:$A$112,_xlfn.XLOOKUP(R$4,'Applications Denied'!$B$4:$U$4,'Applications Denied'!$B$62:$U$112))/_xlfn.XLOOKUP($A92,'Applications Received'!$A$62:$A$112,_xlfn.XLOOKUP(R$4,'Applications Received'!$B$4:$U$4,'Applications Received'!$B$62:$U$112))</f>
        <v>0.71447929110132469</v>
      </c>
      <c r="S92" s="79" cm="1">
        <f t="array" ref="S92">_xlfn.XLOOKUP($A92,'Applications Denied'!$A$62:$A$112,_xlfn.XLOOKUP(S$4,'Applications Denied'!$B$4:$U$4,'Applications Denied'!$B$62:$U$112))/_xlfn.XLOOKUP($A92,'Applications Received'!$A$62:$A$112,_xlfn.XLOOKUP(S$4,'Applications Received'!$B$4:$U$4,'Applications Received'!$B$62:$U$112))</f>
        <v>0.75588023324379205</v>
      </c>
      <c r="T92" s="79" cm="1">
        <f t="array" ref="T92">_xlfn.XLOOKUP($A92,'Applications Denied'!$A$62:$A$112,_xlfn.XLOOKUP(T$4,'Applications Denied'!$B$4:$U$4,'Applications Denied'!$B$62:$U$112))/_xlfn.XLOOKUP($A92,'Applications Received'!$A$62:$A$112,_xlfn.XLOOKUP(T$4,'Applications Received'!$B$4:$U$4,'Applications Received'!$B$62:$U$112))</f>
        <v>0.75814174674494117</v>
      </c>
      <c r="U92" s="79" cm="1">
        <f t="array" ref="U92">_xlfn.XLOOKUP($A92,'Applications Denied'!$A$62:$A$112,_xlfn.XLOOKUP(U$4,'Applications Denied'!$B$4:$U$4,'Applications Denied'!$B$62:$U$112))/_xlfn.XLOOKUP($A92,'Applications Received'!$A$62:$A$112,_xlfn.XLOOKUP(U$4,'Applications Received'!$B$4:$U$4,'Applications Received'!$B$62:$U$112))</f>
        <v>0.76802567661346299</v>
      </c>
      <c r="V92" s="79" t="e" cm="1">
        <f t="array" ref="V92">_xlfn.XLOOKUP($A92,'Applications Denied'!$A$62:$A$112,_xlfn.XLOOKUP(V$4,'Applications Denied'!$B$4:V$4,'Applications Denied'!$B$62:V$112))/_xlfn.XLOOKUP($A92,'Applications Received'!$A$62:$A$112,_xlfn.XLOOKUP(V$4,'Applications Received'!$B$4:W$4,'Applications Received'!$B$62:V$112))</f>
        <v>#VALUE!</v>
      </c>
      <c r="W92" s="79">
        <f t="shared" si="6"/>
        <v>1.228369352747233</v>
      </c>
      <c r="X92" s="81">
        <f t="shared" si="7"/>
        <v>0.61044845381297808</v>
      </c>
      <c r="Y92" s="81">
        <f t="shared" si="8"/>
        <v>0.43823455468200606</v>
      </c>
    </row>
    <row r="93" spans="1:25" s="30" customFormat="1">
      <c r="A93" s="32" t="s">
        <v>56</v>
      </c>
      <c r="B93" s="79" cm="1">
        <f t="array" ref="B93">_xlfn.XLOOKUP($A93,'Applications Denied'!$A$62:$A$112,_xlfn.XLOOKUP(B$4,'Applications Denied'!$B$4:$U$4,'Applications Denied'!$B$62:$U$112))/_xlfn.XLOOKUP($A93,'Applications Received'!$A$62:$A$112,_xlfn.XLOOKUP(B$4,'Applications Received'!$B$4:$U$4,'Applications Received'!$B$62:$U$112))</f>
        <v>0.38092341976368999</v>
      </c>
      <c r="C93" s="79" cm="1">
        <f t="array" ref="C93">_xlfn.XLOOKUP($A93,'Applications Denied'!$A$62:$A$112,_xlfn.XLOOKUP(C$4,'Applications Denied'!$B$4:$U$4,'Applications Denied'!$B$62:$U$112))/_xlfn.XLOOKUP($A93,'Applications Received'!$A$62:$A$112,_xlfn.XLOOKUP(C$4,'Applications Received'!$B$4:$U$4,'Applications Received'!$B$62:$U$112))</f>
        <v>0.36986610568892825</v>
      </c>
      <c r="D93" s="79" cm="1">
        <f t="array" ref="D93">_xlfn.XLOOKUP($A93,'Applications Denied'!$A$62:$A$112,_xlfn.XLOOKUP(D$4,'Applications Denied'!$B$4:$U$4,'Applications Denied'!$B$62:$U$112))/_xlfn.XLOOKUP($A93,'Applications Received'!$A$62:$A$112,_xlfn.XLOOKUP(D$4,'Applications Received'!$B$4:$U$4,'Applications Received'!$B$62:$U$112))</f>
        <v>0.38813219026308826</v>
      </c>
      <c r="E93" s="79" cm="1">
        <f t="array" ref="E93">_xlfn.XLOOKUP($A93,'Applications Denied'!$A$62:$A$112,_xlfn.XLOOKUP(E$4,'Applications Denied'!$B$4:$U$4,'Applications Denied'!$B$62:$U$112))/_xlfn.XLOOKUP($A93,'Applications Received'!$A$62:$A$112,_xlfn.XLOOKUP(E$4,'Applications Received'!$B$4:$U$4,'Applications Received'!$B$62:$U$112))</f>
        <v>0.3796881450665312</v>
      </c>
      <c r="F93" s="79" cm="1">
        <f t="array" ref="F93">_xlfn.XLOOKUP($A93,'Applications Denied'!$A$62:$A$112,_xlfn.XLOOKUP(F$4,'Applications Denied'!$B$4:$U$4,'Applications Denied'!$B$62:$U$112))/_xlfn.XLOOKUP($A93,'Applications Received'!$A$62:$A$112,_xlfn.XLOOKUP(F$4,'Applications Received'!$B$4:$U$4,'Applications Received'!$B$62:$U$112))</f>
        <v>0.40784804249048845</v>
      </c>
      <c r="G93" s="79" cm="1">
        <f t="array" ref="G93">_xlfn.XLOOKUP($A93,'Applications Denied'!$A$62:$A$112,_xlfn.XLOOKUP(G$4,'Applications Denied'!$B$4:$U$4,'Applications Denied'!$B$62:$U$112))/_xlfn.XLOOKUP($A93,'Applications Received'!$A$62:$A$112,_xlfn.XLOOKUP(G$4,'Applications Received'!$B$4:$U$4,'Applications Received'!$B$62:$U$112))</f>
        <v>0.43220616036274218</v>
      </c>
      <c r="H93" s="79" cm="1">
        <f t="array" ref="H93">_xlfn.XLOOKUP($A93,'Applications Denied'!$A$62:$A$112,_xlfn.XLOOKUP(H$4,'Applications Denied'!$B$4:$U$4,'Applications Denied'!$B$62:$U$112))/_xlfn.XLOOKUP($A93,'Applications Received'!$A$62:$A$112,_xlfn.XLOOKUP(H$4,'Applications Received'!$B$4:$U$4,'Applications Received'!$B$62:$U$112))</f>
        <v>0.43934132461557091</v>
      </c>
      <c r="I93" s="79" cm="1">
        <f t="array" ref="I93">_xlfn.XLOOKUP($A93,'Applications Denied'!$A$62:$A$112,_xlfn.XLOOKUP(I$4,'Applications Denied'!$B$4:$U$4,'Applications Denied'!$B$62:$U$112))/_xlfn.XLOOKUP($A93,'Applications Received'!$A$62:$A$112,_xlfn.XLOOKUP(I$4,'Applications Received'!$B$4:$U$4,'Applications Received'!$B$62:$U$112))</f>
        <v>0.42223740059520909</v>
      </c>
      <c r="J93" s="79" cm="1">
        <f t="array" ref="J93">_xlfn.XLOOKUP($A93,'Applications Denied'!$A$62:$A$112,_xlfn.XLOOKUP(J$4,'Applications Denied'!$B$4:$U$4,'Applications Denied'!$B$62:$U$112))/_xlfn.XLOOKUP($A93,'Applications Received'!$A$62:$A$112,_xlfn.XLOOKUP(J$4,'Applications Received'!$B$4:$U$4,'Applications Received'!$B$62:$U$112))</f>
        <v>0.44399423241891622</v>
      </c>
      <c r="K93" s="79" cm="1">
        <f t="array" ref="K93">_xlfn.XLOOKUP($A93,'Applications Denied'!$A$62:$A$112,_xlfn.XLOOKUP(K$4,'Applications Denied'!$B$4:$U$4,'Applications Denied'!$B$62:$U$112))/_xlfn.XLOOKUP($A93,'Applications Received'!$A$62:$A$112,_xlfn.XLOOKUP(K$4,'Applications Received'!$B$4:$U$4,'Applications Received'!$B$62:$U$112))</f>
        <v>0.44055682598753138</v>
      </c>
      <c r="L93" s="79" cm="1">
        <f t="array" ref="L93">_xlfn.XLOOKUP($A93,'Applications Denied'!$A$62:$A$112,_xlfn.XLOOKUP(L$4,'Applications Denied'!$B$4:$U$4,'Applications Denied'!$B$62:$U$112))/_xlfn.XLOOKUP($A93,'Applications Received'!$A$62:$A$112,_xlfn.XLOOKUP(L$4,'Applications Received'!$B$4:$U$4,'Applications Received'!$B$62:$U$112))</f>
        <v>0.44338520571306761</v>
      </c>
      <c r="M93" s="79" cm="1">
        <f t="array" ref="M93">_xlfn.XLOOKUP($A93,'Applications Denied'!$A$62:$A$112,_xlfn.XLOOKUP(M$4,'Applications Denied'!$B$4:$U$4,'Applications Denied'!$B$62:$U$112))/_xlfn.XLOOKUP($A93,'Applications Received'!$A$62:$A$112,_xlfn.XLOOKUP(M$4,'Applications Received'!$B$4:$U$4,'Applications Received'!$B$62:$U$112))</f>
        <v>0.45383546805361469</v>
      </c>
      <c r="N93" s="79" cm="1">
        <f t="array" ref="N93">_xlfn.XLOOKUP($A93,'Applications Denied'!$A$62:$A$112,_xlfn.XLOOKUP(N$4,'Applications Denied'!$B$4:$U$4,'Applications Denied'!$B$62:$U$112))/_xlfn.XLOOKUP($A93,'Applications Received'!$A$62:$A$112,_xlfn.XLOOKUP(N$4,'Applications Received'!$B$4:$U$4,'Applications Received'!$B$62:$U$112))</f>
        <v>0.48260368710823964</v>
      </c>
      <c r="O93" s="79" cm="1">
        <f t="array" ref="O93">_xlfn.XLOOKUP($A93,'Applications Denied'!$A$62:$A$112,_xlfn.XLOOKUP(O$4,'Applications Denied'!$B$4:$U$4,'Applications Denied'!$B$62:$U$112))/_xlfn.XLOOKUP($A93,'Applications Received'!$A$62:$A$112,_xlfn.XLOOKUP(O$4,'Applications Received'!$B$4:$U$4,'Applications Received'!$B$62:$U$112))</f>
        <v>0.49446461595887276</v>
      </c>
      <c r="P93" s="79" cm="1">
        <f t="array" ref="P93">_xlfn.XLOOKUP($A93,'Applications Denied'!$A$62:$A$112,_xlfn.XLOOKUP(P$4,'Applications Denied'!$B$4:$U$4,'Applications Denied'!$B$62:$U$112))/_xlfn.XLOOKUP($A93,'Applications Received'!$A$62:$A$112,_xlfn.XLOOKUP(P$4,'Applications Received'!$B$4:$U$4,'Applications Received'!$B$62:$U$112))</f>
        <v>0.50195447979826824</v>
      </c>
      <c r="Q93" s="79" cm="1">
        <f t="array" ref="Q93">_xlfn.XLOOKUP($A93,'Applications Denied'!$A$62:$A$112,_xlfn.XLOOKUP(Q$4,'Applications Denied'!$B$4:$U$4,'Applications Denied'!$B$62:$U$112))/_xlfn.XLOOKUP($A93,'Applications Received'!$A$62:$A$112,_xlfn.XLOOKUP(Q$4,'Applications Received'!$B$4:$U$4,'Applications Received'!$B$62:$U$112))</f>
        <v>0.490118558110747</v>
      </c>
      <c r="R93" s="79" cm="1">
        <f t="array" ref="R93">_xlfn.XLOOKUP($A93,'Applications Denied'!$A$62:$A$112,_xlfn.XLOOKUP(R$4,'Applications Denied'!$B$4:$U$4,'Applications Denied'!$B$62:$U$112))/_xlfn.XLOOKUP($A93,'Applications Received'!$A$62:$A$112,_xlfn.XLOOKUP(R$4,'Applications Received'!$B$4:$U$4,'Applications Received'!$B$62:$U$112))</f>
        <v>0.48715208401096605</v>
      </c>
      <c r="S93" s="79" cm="1">
        <f t="array" ref="S93">_xlfn.XLOOKUP($A93,'Applications Denied'!$A$62:$A$112,_xlfn.XLOOKUP(S$4,'Applications Denied'!$B$4:$U$4,'Applications Denied'!$B$62:$U$112))/_xlfn.XLOOKUP($A93,'Applications Received'!$A$62:$A$112,_xlfn.XLOOKUP(S$4,'Applications Received'!$B$4:$U$4,'Applications Received'!$B$62:$U$112))</f>
        <v>0.47591565661293783</v>
      </c>
      <c r="T93" s="79" cm="1">
        <f t="array" ref="T93">_xlfn.XLOOKUP($A93,'Applications Denied'!$A$62:$A$112,_xlfn.XLOOKUP(T$4,'Applications Denied'!$B$4:$U$4,'Applications Denied'!$B$62:$U$112))/_xlfn.XLOOKUP($A93,'Applications Received'!$A$62:$A$112,_xlfn.XLOOKUP(T$4,'Applications Received'!$B$4:$U$4,'Applications Received'!$B$62:$U$112))</f>
        <v>0.49077879292191695</v>
      </c>
      <c r="U93" s="79" cm="1">
        <f t="array" ref="U93">_xlfn.XLOOKUP($A93,'Applications Denied'!$A$62:$A$112,_xlfn.XLOOKUP(U$4,'Applications Denied'!$B$4:$U$4,'Applications Denied'!$B$62:$U$112))/_xlfn.XLOOKUP($A93,'Applications Received'!$A$62:$A$112,_xlfn.XLOOKUP(U$4,'Applications Received'!$B$4:$U$4,'Applications Received'!$B$62:$U$112))</f>
        <v>0.49851323036774026</v>
      </c>
      <c r="V93" s="79" t="e" cm="1">
        <f t="array" ref="V93">_xlfn.XLOOKUP($A93,'Applications Denied'!$A$62:$A$112,_xlfn.XLOOKUP(V$4,'Applications Denied'!$B$4:V$4,'Applications Denied'!$B$62:V$112))/_xlfn.XLOOKUP($A93,'Applications Received'!$A$62:$A$112,_xlfn.XLOOKUP(V$4,'Applications Received'!$B$4:W$4,'Applications Received'!$B$62:V$112))</f>
        <v>#VALUE!</v>
      </c>
      <c r="W93" s="79">
        <f t="shared" si="6"/>
        <v>0.30869672092358719</v>
      </c>
      <c r="X93" s="81">
        <f t="shared" si="7"/>
        <v>0.13468322335474703</v>
      </c>
      <c r="Y93" s="81">
        <f t="shared" si="8"/>
        <v>0.1243343800026296</v>
      </c>
    </row>
    <row r="94" spans="1:25" s="30" customFormat="1">
      <c r="A94" s="32" t="s">
        <v>57</v>
      </c>
      <c r="B94" s="79" cm="1">
        <f t="array" ref="B94">_xlfn.XLOOKUP($A94,'Applications Denied'!$A$62:$A$112,_xlfn.XLOOKUP(B$4,'Applications Denied'!$B$4:$U$4,'Applications Denied'!$B$62:$U$112))/_xlfn.XLOOKUP($A94,'Applications Received'!$A$62:$A$112,_xlfn.XLOOKUP(B$4,'Applications Received'!$B$4:$U$4,'Applications Received'!$B$62:$U$112))</f>
        <v>0.30450940576989388</v>
      </c>
      <c r="C94" s="79" cm="1">
        <f t="array" ref="C94">_xlfn.XLOOKUP($A94,'Applications Denied'!$A$62:$A$112,_xlfn.XLOOKUP(C$4,'Applications Denied'!$B$4:$U$4,'Applications Denied'!$B$62:$U$112))/_xlfn.XLOOKUP($A94,'Applications Received'!$A$62:$A$112,_xlfn.XLOOKUP(C$4,'Applications Received'!$B$4:$U$4,'Applications Received'!$B$62:$U$112))</f>
        <v>0.31232140092062105</v>
      </c>
      <c r="D94" s="79" cm="1">
        <f t="array" ref="D94">_xlfn.XLOOKUP($A94,'Applications Denied'!$A$62:$A$112,_xlfn.XLOOKUP(D$4,'Applications Denied'!$B$4:$U$4,'Applications Denied'!$B$62:$U$112))/_xlfn.XLOOKUP($A94,'Applications Received'!$A$62:$A$112,_xlfn.XLOOKUP(D$4,'Applications Received'!$B$4:$U$4,'Applications Received'!$B$62:$U$112))</f>
        <v>0.31968196401171711</v>
      </c>
      <c r="E94" s="79" cm="1">
        <f t="array" ref="E94">_xlfn.XLOOKUP($A94,'Applications Denied'!$A$62:$A$112,_xlfn.XLOOKUP(E$4,'Applications Denied'!$B$4:$U$4,'Applications Denied'!$B$62:$U$112))/_xlfn.XLOOKUP($A94,'Applications Received'!$A$62:$A$112,_xlfn.XLOOKUP(E$4,'Applications Received'!$B$4:$U$4,'Applications Received'!$B$62:$U$112))</f>
        <v>0.33760047633224177</v>
      </c>
      <c r="F94" s="79" cm="1">
        <f t="array" ref="F94">_xlfn.XLOOKUP($A94,'Applications Denied'!$A$62:$A$112,_xlfn.XLOOKUP(F$4,'Applications Denied'!$B$4:$U$4,'Applications Denied'!$B$62:$U$112))/_xlfn.XLOOKUP($A94,'Applications Received'!$A$62:$A$112,_xlfn.XLOOKUP(F$4,'Applications Received'!$B$4:$U$4,'Applications Received'!$B$62:$U$112))</f>
        <v>0.43023786487522586</v>
      </c>
      <c r="G94" s="79" cm="1">
        <f t="array" ref="G94">_xlfn.XLOOKUP($A94,'Applications Denied'!$A$62:$A$112,_xlfn.XLOOKUP(G$4,'Applications Denied'!$B$4:$U$4,'Applications Denied'!$B$62:$U$112))/_xlfn.XLOOKUP($A94,'Applications Received'!$A$62:$A$112,_xlfn.XLOOKUP(G$4,'Applications Received'!$B$4:$U$4,'Applications Received'!$B$62:$U$112))</f>
        <v>0.35758228518227786</v>
      </c>
      <c r="H94" s="79" cm="1">
        <f t="array" ref="H94">_xlfn.XLOOKUP($A94,'Applications Denied'!$A$62:$A$112,_xlfn.XLOOKUP(H$4,'Applications Denied'!$B$4:$U$4,'Applications Denied'!$B$62:$U$112))/_xlfn.XLOOKUP($A94,'Applications Received'!$A$62:$A$112,_xlfn.XLOOKUP(H$4,'Applications Received'!$B$4:$U$4,'Applications Received'!$B$62:$U$112))</f>
        <v>0.38719813446108853</v>
      </c>
      <c r="I94" s="79" cm="1">
        <f t="array" ref="I94">_xlfn.XLOOKUP($A94,'Applications Denied'!$A$62:$A$112,_xlfn.XLOOKUP(I$4,'Applications Denied'!$B$4:$U$4,'Applications Denied'!$B$62:$U$112))/_xlfn.XLOOKUP($A94,'Applications Received'!$A$62:$A$112,_xlfn.XLOOKUP(I$4,'Applications Received'!$B$4:$U$4,'Applications Received'!$B$62:$U$112))</f>
        <v>0.41580733726787295</v>
      </c>
      <c r="J94" s="79" cm="1">
        <f t="array" ref="J94">_xlfn.XLOOKUP($A94,'Applications Denied'!$A$62:$A$112,_xlfn.XLOOKUP(J$4,'Applications Denied'!$B$4:$U$4,'Applications Denied'!$B$62:$U$112))/_xlfn.XLOOKUP($A94,'Applications Received'!$A$62:$A$112,_xlfn.XLOOKUP(J$4,'Applications Received'!$B$4:$U$4,'Applications Received'!$B$62:$U$112))</f>
        <v>0.40935812056660664</v>
      </c>
      <c r="K94" s="79" cm="1">
        <f t="array" ref="K94">_xlfn.XLOOKUP($A94,'Applications Denied'!$A$62:$A$112,_xlfn.XLOOKUP(K$4,'Applications Denied'!$B$4:$U$4,'Applications Denied'!$B$62:$U$112))/_xlfn.XLOOKUP($A94,'Applications Received'!$A$62:$A$112,_xlfn.XLOOKUP(K$4,'Applications Received'!$B$4:$U$4,'Applications Received'!$B$62:$U$112))</f>
        <v>0.37835261823519323</v>
      </c>
      <c r="L94" s="79" cm="1">
        <f t="array" ref="L94">_xlfn.XLOOKUP($A94,'Applications Denied'!$A$62:$A$112,_xlfn.XLOOKUP(L$4,'Applications Denied'!$B$4:$U$4,'Applications Denied'!$B$62:$U$112))/_xlfn.XLOOKUP($A94,'Applications Received'!$A$62:$A$112,_xlfn.XLOOKUP(L$4,'Applications Received'!$B$4:$U$4,'Applications Received'!$B$62:$U$112))</f>
        <v>0.39738716389244561</v>
      </c>
      <c r="M94" s="79" cm="1">
        <f t="array" ref="M94">_xlfn.XLOOKUP($A94,'Applications Denied'!$A$62:$A$112,_xlfn.XLOOKUP(M$4,'Applications Denied'!$B$4:$U$4,'Applications Denied'!$B$62:$U$112))/_xlfn.XLOOKUP($A94,'Applications Received'!$A$62:$A$112,_xlfn.XLOOKUP(M$4,'Applications Received'!$B$4:$U$4,'Applications Received'!$B$62:$U$112))</f>
        <v>0.36520147318412621</v>
      </c>
      <c r="N94" s="79" cm="1">
        <f t="array" ref="N94">_xlfn.XLOOKUP($A94,'Applications Denied'!$A$62:$A$112,_xlfn.XLOOKUP(N$4,'Applications Denied'!$B$4:$U$4,'Applications Denied'!$B$62:$U$112))/_xlfn.XLOOKUP($A94,'Applications Received'!$A$62:$A$112,_xlfn.XLOOKUP(N$4,'Applications Received'!$B$4:$U$4,'Applications Received'!$B$62:$U$112))</f>
        <v>0.36625780073165481</v>
      </c>
      <c r="O94" s="79" cm="1">
        <f t="array" ref="O94">_xlfn.XLOOKUP($A94,'Applications Denied'!$A$62:$A$112,_xlfn.XLOOKUP(O$4,'Applications Denied'!$B$4:$U$4,'Applications Denied'!$B$62:$U$112))/_xlfn.XLOOKUP($A94,'Applications Received'!$A$62:$A$112,_xlfn.XLOOKUP(O$4,'Applications Received'!$B$4:$U$4,'Applications Received'!$B$62:$U$112))</f>
        <v>0.35732899022801301</v>
      </c>
      <c r="P94" s="79" cm="1">
        <f t="array" ref="P94">_xlfn.XLOOKUP($A94,'Applications Denied'!$A$62:$A$112,_xlfn.XLOOKUP(P$4,'Applications Denied'!$B$4:$U$4,'Applications Denied'!$B$62:$U$112))/_xlfn.XLOOKUP($A94,'Applications Received'!$A$62:$A$112,_xlfn.XLOOKUP(P$4,'Applications Received'!$B$4:$U$4,'Applications Received'!$B$62:$U$112))</f>
        <v>0.28116724923207287</v>
      </c>
      <c r="Q94" s="79" cm="1">
        <f t="array" ref="Q94">_xlfn.XLOOKUP($A94,'Applications Denied'!$A$62:$A$112,_xlfn.XLOOKUP(Q$4,'Applications Denied'!$B$4:$U$4,'Applications Denied'!$B$62:$U$112))/_xlfn.XLOOKUP($A94,'Applications Received'!$A$62:$A$112,_xlfn.XLOOKUP(Q$4,'Applications Received'!$B$4:$U$4,'Applications Received'!$B$62:$U$112))</f>
        <v>0.49116633411935423</v>
      </c>
      <c r="R94" s="79" cm="1">
        <f t="array" ref="R94">_xlfn.XLOOKUP($A94,'Applications Denied'!$A$62:$A$112,_xlfn.XLOOKUP(R$4,'Applications Denied'!$B$4:$U$4,'Applications Denied'!$B$62:$U$112))/_xlfn.XLOOKUP($A94,'Applications Received'!$A$62:$A$112,_xlfn.XLOOKUP(R$4,'Applications Received'!$B$4:$U$4,'Applications Received'!$B$62:$U$112))</f>
        <v>0.40720509383378017</v>
      </c>
      <c r="S94" s="79" cm="1">
        <f t="array" ref="S94">_xlfn.XLOOKUP($A94,'Applications Denied'!$A$62:$A$112,_xlfn.XLOOKUP(S$4,'Applications Denied'!$B$4:$U$4,'Applications Denied'!$B$62:$U$112))/_xlfn.XLOOKUP($A94,'Applications Received'!$A$62:$A$112,_xlfn.XLOOKUP(S$4,'Applications Received'!$B$4:$U$4,'Applications Received'!$B$62:$U$112))</f>
        <v>0.36118352009208166</v>
      </c>
      <c r="T94" s="79" cm="1">
        <f t="array" ref="T94">_xlfn.XLOOKUP($A94,'Applications Denied'!$A$62:$A$112,_xlfn.XLOOKUP(T$4,'Applications Denied'!$B$4:$U$4,'Applications Denied'!$B$62:$U$112))/_xlfn.XLOOKUP($A94,'Applications Received'!$A$62:$A$112,_xlfn.XLOOKUP(T$4,'Applications Received'!$B$4:$U$4,'Applications Received'!$B$62:$U$112))</f>
        <v>0.39991158918441022</v>
      </c>
      <c r="U94" s="79" cm="1">
        <f t="array" ref="U94">_xlfn.XLOOKUP($A94,'Applications Denied'!$A$62:$A$112,_xlfn.XLOOKUP(U$4,'Applications Denied'!$B$4:$U$4,'Applications Denied'!$B$62:$U$112))/_xlfn.XLOOKUP($A94,'Applications Received'!$A$62:$A$112,_xlfn.XLOOKUP(U$4,'Applications Received'!$B$4:$U$4,'Applications Received'!$B$62:$U$112))</f>
        <v>0.41360175506516972</v>
      </c>
      <c r="V94" s="79" t="e" cm="1">
        <f t="array" ref="V94">_xlfn.XLOOKUP($A94,'Applications Denied'!$A$62:$A$112,_xlfn.XLOOKUP(V$4,'Applications Denied'!$B$4:V$4,'Applications Denied'!$B$62:V$112))/_xlfn.XLOOKUP($A94,'Applications Received'!$A$62:$A$112,_xlfn.XLOOKUP(V$4,'Applications Received'!$B$4:W$4,'Applications Received'!$B$62:V$112))</f>
        <v>#VALUE!</v>
      </c>
      <c r="W94" s="79">
        <f t="shared" si="6"/>
        <v>0.35825609070910852</v>
      </c>
      <c r="X94" s="81">
        <f t="shared" si="7"/>
        <v>6.8191497463773607E-2</v>
      </c>
      <c r="Y94" s="81">
        <f t="shared" si="8"/>
        <v>4.0803006855834566E-2</v>
      </c>
    </row>
    <row r="95" spans="1:25" s="30" customFormat="1">
      <c r="A95" s="32" t="s">
        <v>59</v>
      </c>
      <c r="B95" s="79" cm="1">
        <f t="array" ref="B95">_xlfn.XLOOKUP($A95,'Applications Denied'!$A$62:$A$112,_xlfn.XLOOKUP(B$4,'Applications Denied'!$B$4:$U$4,'Applications Denied'!$B$62:$U$112))/_xlfn.XLOOKUP($A95,'Applications Received'!$A$62:$A$112,_xlfn.XLOOKUP(B$4,'Applications Received'!$B$4:$U$4,'Applications Received'!$B$62:$U$112))</f>
        <v>0.24070232627055863</v>
      </c>
      <c r="C95" s="79" cm="1">
        <f t="array" ref="C95">_xlfn.XLOOKUP($A95,'Applications Denied'!$A$62:$A$112,_xlfn.XLOOKUP(C$4,'Applications Denied'!$B$4:$U$4,'Applications Denied'!$B$62:$U$112))/_xlfn.XLOOKUP($A95,'Applications Received'!$A$62:$A$112,_xlfn.XLOOKUP(C$4,'Applications Received'!$B$4:$U$4,'Applications Received'!$B$62:$U$112))</f>
        <v>0.26822991135258795</v>
      </c>
      <c r="D95" s="79" cm="1">
        <f t="array" ref="D95">_xlfn.XLOOKUP($A95,'Applications Denied'!$A$62:$A$112,_xlfn.XLOOKUP(D$4,'Applications Denied'!$B$4:$U$4,'Applications Denied'!$B$62:$U$112))/_xlfn.XLOOKUP($A95,'Applications Received'!$A$62:$A$112,_xlfn.XLOOKUP(D$4,'Applications Received'!$B$4:$U$4,'Applications Received'!$B$62:$U$112))</f>
        <v>0.29013828474972408</v>
      </c>
      <c r="E95" s="79" cm="1">
        <f t="array" ref="E95">_xlfn.XLOOKUP($A95,'Applications Denied'!$A$62:$A$112,_xlfn.XLOOKUP(E$4,'Applications Denied'!$B$4:$U$4,'Applications Denied'!$B$62:$U$112))/_xlfn.XLOOKUP($A95,'Applications Received'!$A$62:$A$112,_xlfn.XLOOKUP(E$4,'Applications Received'!$B$4:$U$4,'Applications Received'!$B$62:$U$112))</f>
        <v>0.30308574216367851</v>
      </c>
      <c r="F95" s="79" cm="1">
        <f t="array" ref="F95">_xlfn.XLOOKUP($A95,'Applications Denied'!$A$62:$A$112,_xlfn.XLOOKUP(F$4,'Applications Denied'!$B$4:$U$4,'Applications Denied'!$B$62:$U$112))/_xlfn.XLOOKUP($A95,'Applications Received'!$A$62:$A$112,_xlfn.XLOOKUP(F$4,'Applications Received'!$B$4:$U$4,'Applications Received'!$B$62:$U$112))</f>
        <v>0.77807211184694625</v>
      </c>
      <c r="G95" s="79" cm="1">
        <f t="array" ref="G95">_xlfn.XLOOKUP($A95,'Applications Denied'!$A$62:$A$112,_xlfn.XLOOKUP(G$4,'Applications Denied'!$B$4:$U$4,'Applications Denied'!$B$62:$U$112))/_xlfn.XLOOKUP($A95,'Applications Received'!$A$62:$A$112,_xlfn.XLOOKUP(G$4,'Applications Received'!$B$4:$U$4,'Applications Received'!$B$62:$U$112))</f>
        <v>0.37660044150110378</v>
      </c>
      <c r="H95" s="79" cm="1">
        <f t="array" ref="H95">_xlfn.XLOOKUP($A95,'Applications Denied'!$A$62:$A$112,_xlfn.XLOOKUP(H$4,'Applications Denied'!$B$4:$U$4,'Applications Denied'!$B$62:$U$112))/_xlfn.XLOOKUP($A95,'Applications Received'!$A$62:$A$112,_xlfn.XLOOKUP(H$4,'Applications Received'!$B$4:$U$4,'Applications Received'!$B$62:$U$112))</f>
        <v>0.44640962150689778</v>
      </c>
      <c r="I95" s="79" cm="1">
        <f t="array" ref="I95">_xlfn.XLOOKUP($A95,'Applications Denied'!$A$62:$A$112,_xlfn.XLOOKUP(I$4,'Applications Denied'!$B$4:$U$4,'Applications Denied'!$B$62:$U$112))/_xlfn.XLOOKUP($A95,'Applications Received'!$A$62:$A$112,_xlfn.XLOOKUP(I$4,'Applications Received'!$B$4:$U$4,'Applications Received'!$B$62:$U$112))</f>
        <v>0.46195426195426198</v>
      </c>
      <c r="J95" s="79" cm="1">
        <f t="array" ref="J95">_xlfn.XLOOKUP($A95,'Applications Denied'!$A$62:$A$112,_xlfn.XLOOKUP(J$4,'Applications Denied'!$B$4:$U$4,'Applications Denied'!$B$62:$U$112))/_xlfn.XLOOKUP($A95,'Applications Received'!$A$62:$A$112,_xlfn.XLOOKUP(J$4,'Applications Received'!$B$4:$U$4,'Applications Received'!$B$62:$U$112))</f>
        <v>0.44826114785577131</v>
      </c>
      <c r="K95" s="79" cm="1">
        <f t="array" ref="K95">_xlfn.XLOOKUP($A95,'Applications Denied'!$A$62:$A$112,_xlfn.XLOOKUP(K$4,'Applications Denied'!$B$4:$U$4,'Applications Denied'!$B$62:$U$112))/_xlfn.XLOOKUP($A95,'Applications Received'!$A$62:$A$112,_xlfn.XLOOKUP(K$4,'Applications Received'!$B$4:$U$4,'Applications Received'!$B$62:$U$112))</f>
        <v>0.49809495896834705</v>
      </c>
      <c r="L95" s="79" cm="1">
        <f t="array" ref="L95">_xlfn.XLOOKUP($A95,'Applications Denied'!$A$62:$A$112,_xlfn.XLOOKUP(L$4,'Applications Denied'!$B$4:$U$4,'Applications Denied'!$B$62:$U$112))/_xlfn.XLOOKUP($A95,'Applications Received'!$A$62:$A$112,_xlfn.XLOOKUP(L$4,'Applications Received'!$B$4:$U$4,'Applications Received'!$B$62:$U$112))</f>
        <v>0.55763437450451869</v>
      </c>
      <c r="M95" s="79" cm="1">
        <f t="array" ref="M95">_xlfn.XLOOKUP($A95,'Applications Denied'!$A$62:$A$112,_xlfn.XLOOKUP(M$4,'Applications Denied'!$B$4:$U$4,'Applications Denied'!$B$62:$U$112))/_xlfn.XLOOKUP($A95,'Applications Received'!$A$62:$A$112,_xlfn.XLOOKUP(M$4,'Applications Received'!$B$4:$U$4,'Applications Received'!$B$62:$U$112))</f>
        <v>0.58345246604717649</v>
      </c>
      <c r="N95" s="79" cm="1">
        <f t="array" ref="N95">_xlfn.XLOOKUP($A95,'Applications Denied'!$A$62:$A$112,_xlfn.XLOOKUP(N$4,'Applications Denied'!$B$4:$U$4,'Applications Denied'!$B$62:$U$112))/_xlfn.XLOOKUP($A95,'Applications Received'!$A$62:$A$112,_xlfn.XLOOKUP(N$4,'Applications Received'!$B$4:$U$4,'Applications Received'!$B$62:$U$112))</f>
        <v>0.59199544764795142</v>
      </c>
      <c r="O95" s="79" cm="1">
        <f t="array" ref="O95">_xlfn.XLOOKUP($A95,'Applications Denied'!$A$62:$A$112,_xlfn.XLOOKUP(O$4,'Applications Denied'!$B$4:$U$4,'Applications Denied'!$B$62:$U$112))/_xlfn.XLOOKUP($A95,'Applications Received'!$A$62:$A$112,_xlfn.XLOOKUP(O$4,'Applications Received'!$B$4:$U$4,'Applications Received'!$B$62:$U$112))</f>
        <v>0.6181398035817447</v>
      </c>
      <c r="P95" s="79" cm="1">
        <f t="array" ref="P95">_xlfn.XLOOKUP($A95,'Applications Denied'!$A$62:$A$112,_xlfn.XLOOKUP(P$4,'Applications Denied'!$B$4:$U$4,'Applications Denied'!$B$62:$U$112))/_xlfn.XLOOKUP($A95,'Applications Received'!$A$62:$A$112,_xlfn.XLOOKUP(P$4,'Applications Received'!$B$4:$U$4,'Applications Received'!$B$62:$U$112))</f>
        <v>0.65524667188723573</v>
      </c>
      <c r="Q95" s="79" cm="1">
        <f t="array" ref="Q95">_xlfn.XLOOKUP($A95,'Applications Denied'!$A$62:$A$112,_xlfn.XLOOKUP(Q$4,'Applications Denied'!$B$4:$U$4,'Applications Denied'!$B$62:$U$112))/_xlfn.XLOOKUP($A95,'Applications Received'!$A$62:$A$112,_xlfn.XLOOKUP(Q$4,'Applications Received'!$B$4:$U$4,'Applications Received'!$B$62:$U$112))</f>
        <v>0.67164750957854413</v>
      </c>
      <c r="R95" s="79" cm="1">
        <f t="array" ref="R95">_xlfn.XLOOKUP($A95,'Applications Denied'!$A$62:$A$112,_xlfn.XLOOKUP(R$4,'Applications Denied'!$B$4:$U$4,'Applications Denied'!$B$62:$U$112))/_xlfn.XLOOKUP($A95,'Applications Received'!$A$62:$A$112,_xlfn.XLOOKUP(R$4,'Applications Received'!$B$4:$U$4,'Applications Received'!$B$62:$U$112))</f>
        <v>0.67980661956117516</v>
      </c>
      <c r="S95" s="79" cm="1">
        <f t="array" ref="S95">_xlfn.XLOOKUP($A95,'Applications Denied'!$A$62:$A$112,_xlfn.XLOOKUP(S$4,'Applications Denied'!$B$4:$U$4,'Applications Denied'!$B$62:$U$112))/_xlfn.XLOOKUP($A95,'Applications Received'!$A$62:$A$112,_xlfn.XLOOKUP(S$4,'Applications Received'!$B$4:$U$4,'Applications Received'!$B$62:$U$112))</f>
        <v>0.67050970873786409</v>
      </c>
      <c r="T95" s="79" cm="1">
        <f t="array" ref="T95">_xlfn.XLOOKUP($A95,'Applications Denied'!$A$62:$A$112,_xlfn.XLOOKUP(T$4,'Applications Denied'!$B$4:$U$4,'Applications Denied'!$B$62:$U$112))/_xlfn.XLOOKUP($A95,'Applications Received'!$A$62:$A$112,_xlfn.XLOOKUP(T$4,'Applications Received'!$B$4:$U$4,'Applications Received'!$B$62:$U$112))</f>
        <v>0.69714407502131281</v>
      </c>
      <c r="U95" s="79" cm="1">
        <f t="array" ref="U95">_xlfn.XLOOKUP($A95,'Applications Denied'!$A$62:$A$112,_xlfn.XLOOKUP(U$4,'Applications Denied'!$B$4:$U$4,'Applications Denied'!$B$62:$U$112))/_xlfn.XLOOKUP($A95,'Applications Received'!$A$62:$A$112,_xlfn.XLOOKUP(U$4,'Applications Received'!$B$4:$U$4,'Applications Received'!$B$62:$U$112))</f>
        <v>0.67502585315408492</v>
      </c>
      <c r="V95" s="79" t="e" cm="1">
        <f t="array" ref="V95">_xlfn.XLOOKUP($A95,'Applications Denied'!$A$62:$A$112,_xlfn.XLOOKUP(V$4,'Applications Denied'!$B$4:V$4,'Applications Denied'!$B$62:V$112))/_xlfn.XLOOKUP($A95,'Applications Received'!$A$62:$A$112,_xlfn.XLOOKUP(V$4,'Applications Received'!$B$4:W$4,'Applications Received'!$B$62:V$112))</f>
        <v>#VALUE!</v>
      </c>
      <c r="W95" s="79">
        <f t="shared" si="6"/>
        <v>1.8044010359722491</v>
      </c>
      <c r="X95" s="81">
        <f t="shared" si="7"/>
        <v>0.51212209735863556</v>
      </c>
      <c r="Y95" s="81">
        <f t="shared" si="8"/>
        <v>0.2105169337056623</v>
      </c>
    </row>
    <row r="96" spans="1:25" s="30" customFormat="1">
      <c r="A96" s="32" t="s">
        <v>61</v>
      </c>
      <c r="B96" s="79" cm="1">
        <f t="array" ref="B96">_xlfn.XLOOKUP($A96,'Applications Denied'!$A$62:$A$112,_xlfn.XLOOKUP(B$4,'Applications Denied'!$B$4:$U$4,'Applications Denied'!$B$62:$U$112))/_xlfn.XLOOKUP($A96,'Applications Received'!$A$62:$A$112,_xlfn.XLOOKUP(B$4,'Applications Received'!$B$4:$U$4,'Applications Received'!$B$62:$U$112))</f>
        <v>0.99240557537420471</v>
      </c>
      <c r="C96" s="79" cm="1">
        <f t="array" ref="C96">_xlfn.XLOOKUP($A96,'Applications Denied'!$A$62:$A$112,_xlfn.XLOOKUP(C$4,'Applications Denied'!$B$4:$U$4,'Applications Denied'!$B$62:$U$112))/_xlfn.XLOOKUP($A96,'Applications Received'!$A$62:$A$112,_xlfn.XLOOKUP(C$4,'Applications Received'!$B$4:$U$4,'Applications Received'!$B$62:$U$112))</f>
        <v>0.55632101882856666</v>
      </c>
      <c r="D96" s="79" cm="1">
        <f t="array" ref="D96">_xlfn.XLOOKUP($A96,'Applications Denied'!$A$62:$A$112,_xlfn.XLOOKUP(D$4,'Applications Denied'!$B$4:$U$4,'Applications Denied'!$B$62:$U$112))/_xlfn.XLOOKUP($A96,'Applications Received'!$A$62:$A$112,_xlfn.XLOOKUP(D$4,'Applications Received'!$B$4:$U$4,'Applications Received'!$B$62:$U$112))</f>
        <v>0.53139137857447716</v>
      </c>
      <c r="E96" s="79" cm="1">
        <f t="array" ref="E96">_xlfn.XLOOKUP($A96,'Applications Denied'!$A$62:$A$112,_xlfn.XLOOKUP(E$4,'Applications Denied'!$B$4:$U$4,'Applications Denied'!$B$62:$U$112))/_xlfn.XLOOKUP($A96,'Applications Received'!$A$62:$A$112,_xlfn.XLOOKUP(E$4,'Applications Received'!$B$4:$U$4,'Applications Received'!$B$62:$U$112))</f>
        <v>0.66160233156059589</v>
      </c>
      <c r="F96" s="79" cm="1">
        <f t="array" ref="F96">_xlfn.XLOOKUP($A96,'Applications Denied'!$A$62:$A$112,_xlfn.XLOOKUP(F$4,'Applications Denied'!$B$4:$U$4,'Applications Denied'!$B$62:$U$112))/_xlfn.XLOOKUP($A96,'Applications Received'!$A$62:$A$112,_xlfn.XLOOKUP(F$4,'Applications Received'!$B$4:$U$4,'Applications Received'!$B$62:$U$112))</f>
        <v>0.65033906434961686</v>
      </c>
      <c r="G96" s="79" cm="1">
        <f t="array" ref="G96">_xlfn.XLOOKUP($A96,'Applications Denied'!$A$62:$A$112,_xlfn.XLOOKUP(G$4,'Applications Denied'!$B$4:$U$4,'Applications Denied'!$B$62:$U$112))/_xlfn.XLOOKUP($A96,'Applications Received'!$A$62:$A$112,_xlfn.XLOOKUP(G$4,'Applications Received'!$B$4:$U$4,'Applications Received'!$B$62:$U$112))</f>
        <v>0.65320823963774455</v>
      </c>
      <c r="H96" s="79" cm="1">
        <f t="array" ref="H96">_xlfn.XLOOKUP($A96,'Applications Denied'!$A$62:$A$112,_xlfn.XLOOKUP(H$4,'Applications Denied'!$B$4:$U$4,'Applications Denied'!$B$62:$U$112))/_xlfn.XLOOKUP($A96,'Applications Received'!$A$62:$A$112,_xlfn.XLOOKUP(H$4,'Applications Received'!$B$4:$U$4,'Applications Received'!$B$62:$U$112))</f>
        <v>0.65254872563718147</v>
      </c>
      <c r="I96" s="79" cm="1">
        <f t="array" ref="I96">_xlfn.XLOOKUP($A96,'Applications Denied'!$A$62:$A$112,_xlfn.XLOOKUP(I$4,'Applications Denied'!$B$4:$U$4,'Applications Denied'!$B$62:$U$112))/_xlfn.XLOOKUP($A96,'Applications Received'!$A$62:$A$112,_xlfn.XLOOKUP(I$4,'Applications Received'!$B$4:$U$4,'Applications Received'!$B$62:$U$112))</f>
        <v>0.64541848033048455</v>
      </c>
      <c r="J96" s="79" cm="1">
        <f t="array" ref="J96">_xlfn.XLOOKUP($A96,'Applications Denied'!$A$62:$A$112,_xlfn.XLOOKUP(J$4,'Applications Denied'!$B$4:$U$4,'Applications Denied'!$B$62:$U$112))/_xlfn.XLOOKUP($A96,'Applications Received'!$A$62:$A$112,_xlfn.XLOOKUP(J$4,'Applications Received'!$B$4:$U$4,'Applications Received'!$B$62:$U$112))</f>
        <v>0.6086117522418556</v>
      </c>
      <c r="K96" s="79" cm="1">
        <f t="array" ref="K96">_xlfn.XLOOKUP($A96,'Applications Denied'!$A$62:$A$112,_xlfn.XLOOKUP(K$4,'Applications Denied'!$B$4:$U$4,'Applications Denied'!$B$62:$U$112))/_xlfn.XLOOKUP($A96,'Applications Received'!$A$62:$A$112,_xlfn.XLOOKUP(K$4,'Applications Received'!$B$4:$U$4,'Applications Received'!$B$62:$U$112))</f>
        <v>0.59123206754506896</v>
      </c>
      <c r="L96" s="79" cm="1">
        <f t="array" ref="L96">_xlfn.XLOOKUP($A96,'Applications Denied'!$A$62:$A$112,_xlfn.XLOOKUP(L$4,'Applications Denied'!$B$4:$U$4,'Applications Denied'!$B$62:$U$112))/_xlfn.XLOOKUP($A96,'Applications Received'!$A$62:$A$112,_xlfn.XLOOKUP(L$4,'Applications Received'!$B$4:$U$4,'Applications Received'!$B$62:$U$112))</f>
        <v>0.58105767843112099</v>
      </c>
      <c r="M96" s="79" cm="1">
        <f t="array" ref="M96">_xlfn.XLOOKUP($A96,'Applications Denied'!$A$62:$A$112,_xlfn.XLOOKUP(M$4,'Applications Denied'!$B$4:$U$4,'Applications Denied'!$B$62:$U$112))/_xlfn.XLOOKUP($A96,'Applications Received'!$A$62:$A$112,_xlfn.XLOOKUP(M$4,'Applications Received'!$B$4:$U$4,'Applications Received'!$B$62:$U$112))</f>
        <v>0.567965355439495</v>
      </c>
      <c r="N96" s="79" cm="1">
        <f t="array" ref="N96">_xlfn.XLOOKUP($A96,'Applications Denied'!$A$62:$A$112,_xlfn.XLOOKUP(N$4,'Applications Denied'!$B$4:$U$4,'Applications Denied'!$B$62:$U$112))/_xlfn.XLOOKUP($A96,'Applications Received'!$A$62:$A$112,_xlfn.XLOOKUP(N$4,'Applications Received'!$B$4:$U$4,'Applications Received'!$B$62:$U$112))</f>
        <v>0.65045468654794614</v>
      </c>
      <c r="O96" s="79" cm="1">
        <f t="array" ref="O96">_xlfn.XLOOKUP($A96,'Applications Denied'!$A$62:$A$112,_xlfn.XLOOKUP(O$4,'Applications Denied'!$B$4:$U$4,'Applications Denied'!$B$62:$U$112))/_xlfn.XLOOKUP($A96,'Applications Received'!$A$62:$A$112,_xlfn.XLOOKUP(O$4,'Applications Received'!$B$4:$U$4,'Applications Received'!$B$62:$U$112))</f>
        <v>0.66356714319520038</v>
      </c>
      <c r="P96" s="79" cm="1">
        <f t="array" ref="P96">_xlfn.XLOOKUP($A96,'Applications Denied'!$A$62:$A$112,_xlfn.XLOOKUP(P$4,'Applications Denied'!$B$4:$U$4,'Applications Denied'!$B$62:$U$112))/_xlfn.XLOOKUP($A96,'Applications Received'!$A$62:$A$112,_xlfn.XLOOKUP(P$4,'Applications Received'!$B$4:$U$4,'Applications Received'!$B$62:$U$112))</f>
        <v>0.7000584976925911</v>
      </c>
      <c r="Q96" s="79" cm="1">
        <f t="array" ref="Q96">_xlfn.XLOOKUP($A96,'Applications Denied'!$A$62:$A$112,_xlfn.XLOOKUP(Q$4,'Applications Denied'!$B$4:$U$4,'Applications Denied'!$B$62:$U$112))/_xlfn.XLOOKUP($A96,'Applications Received'!$A$62:$A$112,_xlfn.XLOOKUP(Q$4,'Applications Received'!$B$4:$U$4,'Applications Received'!$B$62:$U$112))</f>
        <v>0.72948775724800963</v>
      </c>
      <c r="R96" s="79" t="e" cm="1">
        <f t="array" ref="R96">_xlfn.XLOOKUP($A96,'Applications Denied'!$A$62:$A$112,_xlfn.XLOOKUP(R$4,'Applications Denied'!$B$4:$U$4,'Applications Denied'!$B$62:$U$112))/_xlfn.XLOOKUP($A96,'Applications Received'!$A$62:$A$112,_xlfn.XLOOKUP(R$4,'Applications Received'!$B$4:$U$4,'Applications Received'!$B$62:$U$112))</f>
        <v>#REF!</v>
      </c>
      <c r="S96" s="79" cm="1">
        <f t="array" ref="S96">_xlfn.XLOOKUP($A96,'Applications Denied'!$A$62:$A$112,_xlfn.XLOOKUP(S$4,'Applications Denied'!$B$4:$U$4,'Applications Denied'!$B$62:$U$112))/_xlfn.XLOOKUP($A96,'Applications Received'!$A$62:$A$112,_xlfn.XLOOKUP(S$4,'Applications Received'!$B$4:$U$4,'Applications Received'!$B$62:$U$112))</f>
        <v>0.76030314626557749</v>
      </c>
      <c r="T96" s="79" cm="1">
        <f t="array" ref="T96">_xlfn.XLOOKUP($A96,'Applications Denied'!$A$62:$A$112,_xlfn.XLOOKUP(T$4,'Applications Denied'!$B$4:$U$4,'Applications Denied'!$B$62:$U$112))/_xlfn.XLOOKUP($A96,'Applications Received'!$A$62:$A$112,_xlfn.XLOOKUP(T$4,'Applications Received'!$B$4:$U$4,'Applications Received'!$B$62:$U$112))</f>
        <v>0.75694266471209348</v>
      </c>
      <c r="U96" s="79" cm="1">
        <f t="array" ref="U96">_xlfn.XLOOKUP($A96,'Applications Denied'!$A$62:$A$112,_xlfn.XLOOKUP(U$4,'Applications Denied'!$B$4:$U$4,'Applications Denied'!$B$62:$U$112))/_xlfn.XLOOKUP($A96,'Applications Received'!$A$62:$A$112,_xlfn.XLOOKUP(U$4,'Applications Received'!$B$4:$U$4,'Applications Received'!$B$62:$U$112))</f>
        <v>0.76786899756583316</v>
      </c>
      <c r="V96" s="79" t="e" cm="1">
        <f t="array" ref="V96">_xlfn.XLOOKUP($A96,'Applications Denied'!$A$62:$A$112,_xlfn.XLOOKUP(V$4,'Applications Denied'!$B$4:V$4,'Applications Denied'!$B$62:V$112))/_xlfn.XLOOKUP($A96,'Applications Received'!$A$62:$A$112,_xlfn.XLOOKUP(V$4,'Applications Received'!$B$4:W$4,'Applications Received'!$B$62:V$112))</f>
        <v>#VALUE!</v>
      </c>
      <c r="W96" s="79">
        <f t="shared" si="6"/>
        <v>-0.22625485323750416</v>
      </c>
      <c r="X96" s="81">
        <f t="shared" si="7"/>
        <v>0.17672285209973732</v>
      </c>
      <c r="Y96" s="81">
        <f t="shared" si="8"/>
        <v>0.32150219516780193</v>
      </c>
    </row>
    <row r="97" spans="1:25" s="30" customFormat="1">
      <c r="A97" s="32" t="s">
        <v>62</v>
      </c>
      <c r="B97" s="79" cm="1">
        <f t="array" ref="B97">_xlfn.XLOOKUP($A97,'Applications Denied'!$A$62:$A$112,_xlfn.XLOOKUP(B$4,'Applications Denied'!$B$4:$U$4,'Applications Denied'!$B$62:$U$112))/_xlfn.XLOOKUP($A97,'Applications Received'!$A$62:$A$112,_xlfn.XLOOKUP(B$4,'Applications Received'!$B$4:$U$4,'Applications Received'!$B$62:$U$112))</f>
        <v>0.52057715397673165</v>
      </c>
      <c r="C97" s="79" cm="1">
        <f t="array" ref="C97">_xlfn.XLOOKUP($A97,'Applications Denied'!$A$62:$A$112,_xlfn.XLOOKUP(C$4,'Applications Denied'!$B$4:$U$4,'Applications Denied'!$B$62:$U$112))/_xlfn.XLOOKUP($A97,'Applications Received'!$A$62:$A$112,_xlfn.XLOOKUP(C$4,'Applications Received'!$B$4:$U$4,'Applications Received'!$B$62:$U$112))</f>
        <v>0.46731612494914337</v>
      </c>
      <c r="D97" s="79" cm="1">
        <f t="array" ref="D97">_xlfn.XLOOKUP($A97,'Applications Denied'!$A$62:$A$112,_xlfn.XLOOKUP(D$4,'Applications Denied'!$B$4:$U$4,'Applications Denied'!$B$62:$U$112))/_xlfn.XLOOKUP($A97,'Applications Received'!$A$62:$A$112,_xlfn.XLOOKUP(D$4,'Applications Received'!$B$4:$U$4,'Applications Received'!$B$62:$U$112))</f>
        <v>0.49917178212998153</v>
      </c>
      <c r="E97" s="79" cm="1">
        <f t="array" ref="E97">_xlfn.XLOOKUP($A97,'Applications Denied'!$A$62:$A$112,_xlfn.XLOOKUP(E$4,'Applications Denied'!$B$4:$U$4,'Applications Denied'!$B$62:$U$112))/_xlfn.XLOOKUP($A97,'Applications Received'!$A$62:$A$112,_xlfn.XLOOKUP(E$4,'Applications Received'!$B$4:$U$4,'Applications Received'!$B$62:$U$112))</f>
        <v>0.55016611295681062</v>
      </c>
      <c r="F97" s="79" cm="1">
        <f t="array" ref="F97">_xlfn.XLOOKUP($A97,'Applications Denied'!$A$62:$A$112,_xlfn.XLOOKUP(F$4,'Applications Denied'!$B$4:$U$4,'Applications Denied'!$B$62:$U$112))/_xlfn.XLOOKUP($A97,'Applications Received'!$A$62:$A$112,_xlfn.XLOOKUP(F$4,'Applications Received'!$B$4:$U$4,'Applications Received'!$B$62:$U$112))</f>
        <v>0.6116036669596886</v>
      </c>
      <c r="G97" s="79" cm="1">
        <f t="array" ref="G97">_xlfn.XLOOKUP($A97,'Applications Denied'!$A$62:$A$112,_xlfn.XLOOKUP(G$4,'Applications Denied'!$B$4:$U$4,'Applications Denied'!$B$62:$U$112))/_xlfn.XLOOKUP($A97,'Applications Received'!$A$62:$A$112,_xlfn.XLOOKUP(G$4,'Applications Received'!$B$4:$U$4,'Applications Received'!$B$62:$U$112))</f>
        <v>0.5931181715433882</v>
      </c>
      <c r="H97" s="79" cm="1">
        <f t="array" ref="H97">_xlfn.XLOOKUP($A97,'Applications Denied'!$A$62:$A$112,_xlfn.XLOOKUP(H$4,'Applications Denied'!$B$4:$U$4,'Applications Denied'!$B$62:$U$112))/_xlfn.XLOOKUP($A97,'Applications Received'!$A$62:$A$112,_xlfn.XLOOKUP(H$4,'Applications Received'!$B$4:$U$4,'Applications Received'!$B$62:$U$112))</f>
        <v>0.6389032740664019</v>
      </c>
      <c r="I97" s="79" cm="1">
        <f t="array" ref="I97">_xlfn.XLOOKUP($A97,'Applications Denied'!$A$62:$A$112,_xlfn.XLOOKUP(I$4,'Applications Denied'!$B$4:$U$4,'Applications Denied'!$B$62:$U$112))/_xlfn.XLOOKUP($A97,'Applications Received'!$A$62:$A$112,_xlfn.XLOOKUP(I$4,'Applications Received'!$B$4:$U$4,'Applications Received'!$B$62:$U$112))</f>
        <v>0.65154645629852248</v>
      </c>
      <c r="J97" s="79" cm="1">
        <f t="array" ref="J97">_xlfn.XLOOKUP($A97,'Applications Denied'!$A$62:$A$112,_xlfn.XLOOKUP(J$4,'Applications Denied'!$B$4:$U$4,'Applications Denied'!$B$62:$U$112))/_xlfn.XLOOKUP($A97,'Applications Received'!$A$62:$A$112,_xlfn.XLOOKUP(J$4,'Applications Received'!$B$4:$U$4,'Applications Received'!$B$62:$U$112))</f>
        <v>0.68158725271341702</v>
      </c>
      <c r="K97" s="79" cm="1">
        <f t="array" ref="K97">_xlfn.XLOOKUP($A97,'Applications Denied'!$A$62:$A$112,_xlfn.XLOOKUP(K$4,'Applications Denied'!$B$4:$U$4,'Applications Denied'!$B$62:$U$112))/_xlfn.XLOOKUP($A97,'Applications Received'!$A$62:$A$112,_xlfn.XLOOKUP(K$4,'Applications Received'!$B$4:$U$4,'Applications Received'!$B$62:$U$112))</f>
        <v>0.6854790461810204</v>
      </c>
      <c r="L97" s="79" cm="1">
        <f t="array" ref="L97">_xlfn.XLOOKUP($A97,'Applications Denied'!$A$62:$A$112,_xlfn.XLOOKUP(L$4,'Applications Denied'!$B$4:$U$4,'Applications Denied'!$B$62:$U$112))/_xlfn.XLOOKUP($A97,'Applications Received'!$A$62:$A$112,_xlfn.XLOOKUP(L$4,'Applications Received'!$B$4:$U$4,'Applications Received'!$B$62:$U$112))</f>
        <v>0.70779702314741255</v>
      </c>
      <c r="M97" s="79" cm="1">
        <f t="array" ref="M97">_xlfn.XLOOKUP($A97,'Applications Denied'!$A$62:$A$112,_xlfn.XLOOKUP(M$4,'Applications Denied'!$B$4:$U$4,'Applications Denied'!$B$62:$U$112))/_xlfn.XLOOKUP($A97,'Applications Received'!$A$62:$A$112,_xlfn.XLOOKUP(M$4,'Applications Received'!$B$4:$U$4,'Applications Received'!$B$62:$U$112))</f>
        <v>0.69823130099022235</v>
      </c>
      <c r="N97" s="79" cm="1">
        <f t="array" ref="N97">_xlfn.XLOOKUP($A97,'Applications Denied'!$A$62:$A$112,_xlfn.XLOOKUP(N$4,'Applications Denied'!$B$4:$U$4,'Applications Denied'!$B$62:$U$112))/_xlfn.XLOOKUP($A97,'Applications Received'!$A$62:$A$112,_xlfn.XLOOKUP(N$4,'Applications Received'!$B$4:$U$4,'Applications Received'!$B$62:$U$112))</f>
        <v>0.67157644789077287</v>
      </c>
      <c r="O97" s="79" cm="1">
        <f t="array" ref="O97">_xlfn.XLOOKUP($A97,'Applications Denied'!$A$62:$A$112,_xlfn.XLOOKUP(O$4,'Applications Denied'!$B$4:$U$4,'Applications Denied'!$B$62:$U$112))/_xlfn.XLOOKUP($A97,'Applications Received'!$A$62:$A$112,_xlfn.XLOOKUP(O$4,'Applications Received'!$B$4:$U$4,'Applications Received'!$B$62:$U$112))</f>
        <v>0.7155161276430817</v>
      </c>
      <c r="P97" s="79" cm="1">
        <f t="array" ref="P97">_xlfn.XLOOKUP($A97,'Applications Denied'!$A$62:$A$112,_xlfn.XLOOKUP(P$4,'Applications Denied'!$B$4:$U$4,'Applications Denied'!$B$62:$U$112))/_xlfn.XLOOKUP($A97,'Applications Received'!$A$62:$A$112,_xlfn.XLOOKUP(P$4,'Applications Received'!$B$4:$U$4,'Applications Received'!$B$62:$U$112))</f>
        <v>0.70359134944710822</v>
      </c>
      <c r="Q97" s="79" cm="1">
        <f t="array" ref="Q97">_xlfn.XLOOKUP($A97,'Applications Denied'!$A$62:$A$112,_xlfn.XLOOKUP(Q$4,'Applications Denied'!$B$4:$U$4,'Applications Denied'!$B$62:$U$112))/_xlfn.XLOOKUP($A97,'Applications Received'!$A$62:$A$112,_xlfn.XLOOKUP(Q$4,'Applications Received'!$B$4:$U$4,'Applications Received'!$B$62:$U$112))</f>
        <v>0.6991910516328772</v>
      </c>
      <c r="R97" s="79" cm="1">
        <f t="array" ref="R97">_xlfn.XLOOKUP($A97,'Applications Denied'!$A$62:$A$112,_xlfn.XLOOKUP(R$4,'Applications Denied'!$B$4:$U$4,'Applications Denied'!$B$62:$U$112))/_xlfn.XLOOKUP($A97,'Applications Received'!$A$62:$A$112,_xlfn.XLOOKUP(R$4,'Applications Received'!$B$4:$U$4,'Applications Received'!$B$62:$U$112))</f>
        <v>0.66662628709872807</v>
      </c>
      <c r="S97" s="79" cm="1">
        <f t="array" ref="S97">_xlfn.XLOOKUP($A97,'Applications Denied'!$A$62:$A$112,_xlfn.XLOOKUP(S$4,'Applications Denied'!$B$4:$U$4,'Applications Denied'!$B$62:$U$112))/_xlfn.XLOOKUP($A97,'Applications Received'!$A$62:$A$112,_xlfn.XLOOKUP(S$4,'Applications Received'!$B$4:$U$4,'Applications Received'!$B$62:$U$112))</f>
        <v>0.60881845284795222</v>
      </c>
      <c r="T97" s="79" cm="1">
        <f t="array" ref="T97">_xlfn.XLOOKUP($A97,'Applications Denied'!$A$62:$A$112,_xlfn.XLOOKUP(T$4,'Applications Denied'!$B$4:$U$4,'Applications Denied'!$B$62:$U$112))/_xlfn.XLOOKUP($A97,'Applications Received'!$A$62:$A$112,_xlfn.XLOOKUP(T$4,'Applications Received'!$B$4:$U$4,'Applications Received'!$B$62:$U$112))</f>
        <v>0.62485846180646287</v>
      </c>
      <c r="U97" s="79" cm="1">
        <f t="array" ref="U97">_xlfn.XLOOKUP($A97,'Applications Denied'!$A$62:$A$112,_xlfn.XLOOKUP(U$4,'Applications Denied'!$B$4:$U$4,'Applications Denied'!$B$62:$U$112))/_xlfn.XLOOKUP($A97,'Applications Received'!$A$62:$A$112,_xlfn.XLOOKUP(U$4,'Applications Received'!$B$4:$U$4,'Applications Received'!$B$62:$U$112))</f>
        <v>0.79601939785815312</v>
      </c>
      <c r="V97" s="79" t="e" cm="1">
        <f t="array" ref="V97">_xlfn.XLOOKUP($A97,'Applications Denied'!$A$62:$A$112,_xlfn.XLOOKUP(V$4,'Applications Denied'!$B$4:V$4,'Applications Denied'!$B$62:V$112))/_xlfn.XLOOKUP($A97,'Applications Received'!$A$62:$A$112,_xlfn.XLOOKUP(V$4,'Applications Received'!$B$4:W$4,'Applications Received'!$B$62:V$112))</f>
        <v>#VALUE!</v>
      </c>
      <c r="W97" s="79">
        <f t="shared" si="6"/>
        <v>0.52910935829068861</v>
      </c>
      <c r="X97" s="81">
        <f t="shared" si="7"/>
        <v>0.24591535240031023</v>
      </c>
      <c r="Y97" s="81">
        <f t="shared" si="8"/>
        <v>0.1246436080197621</v>
      </c>
    </row>
    <row r="98" spans="1:25" s="30" customFormat="1">
      <c r="A98" s="32" t="s">
        <v>63</v>
      </c>
      <c r="B98" s="79" cm="1">
        <f t="array" ref="B98">_xlfn.XLOOKUP($A98,'Applications Denied'!$A$62:$A$112,_xlfn.XLOOKUP(B$4,'Applications Denied'!$B$4:$U$4,'Applications Denied'!$B$62:$U$112))/_xlfn.XLOOKUP($A98,'Applications Received'!$A$62:$A$112,_xlfn.XLOOKUP(B$4,'Applications Received'!$B$4:$U$4,'Applications Received'!$B$62:$U$112))</f>
        <v>0.21391424326045427</v>
      </c>
      <c r="C98" s="79" cm="1">
        <f t="array" ref="C98">_xlfn.XLOOKUP($A98,'Applications Denied'!$A$62:$A$112,_xlfn.XLOOKUP(C$4,'Applications Denied'!$B$4:$U$4,'Applications Denied'!$B$62:$U$112))/_xlfn.XLOOKUP($A98,'Applications Received'!$A$62:$A$112,_xlfn.XLOOKUP(C$4,'Applications Received'!$B$4:$U$4,'Applications Received'!$B$62:$U$112))</f>
        <v>0.22488790274118245</v>
      </c>
      <c r="D98" s="79" cm="1">
        <f t="array" ref="D98">_xlfn.XLOOKUP($A98,'Applications Denied'!$A$62:$A$112,_xlfn.XLOOKUP(D$4,'Applications Denied'!$B$4:$U$4,'Applications Denied'!$B$62:$U$112))/_xlfn.XLOOKUP($A98,'Applications Received'!$A$62:$A$112,_xlfn.XLOOKUP(D$4,'Applications Received'!$B$4:$U$4,'Applications Received'!$B$62:$U$112))</f>
        <v>0.2072002283198108</v>
      </c>
      <c r="E98" s="79" cm="1">
        <f t="array" ref="E98">_xlfn.XLOOKUP($A98,'Applications Denied'!$A$62:$A$112,_xlfn.XLOOKUP(E$4,'Applications Denied'!$B$4:$U$4,'Applications Denied'!$B$62:$U$112))/_xlfn.XLOOKUP($A98,'Applications Received'!$A$62:$A$112,_xlfn.XLOOKUP(E$4,'Applications Received'!$B$4:$U$4,'Applications Received'!$B$62:$U$112))</f>
        <v>0.18552738848557784</v>
      </c>
      <c r="F98" s="79" cm="1">
        <f t="array" ref="F98">_xlfn.XLOOKUP($A98,'Applications Denied'!$A$62:$A$112,_xlfn.XLOOKUP(F$4,'Applications Denied'!$B$4:$U$4,'Applications Denied'!$B$62:$U$112))/_xlfn.XLOOKUP($A98,'Applications Received'!$A$62:$A$112,_xlfn.XLOOKUP(F$4,'Applications Received'!$B$4:$U$4,'Applications Received'!$B$62:$U$112))</f>
        <v>0.11910815568159593</v>
      </c>
      <c r="G98" s="79" cm="1">
        <f t="array" ref="G98">_xlfn.XLOOKUP($A98,'Applications Denied'!$A$62:$A$112,_xlfn.XLOOKUP(G$4,'Applications Denied'!$B$4:$U$4,'Applications Denied'!$B$62:$U$112))/_xlfn.XLOOKUP($A98,'Applications Received'!$A$62:$A$112,_xlfn.XLOOKUP(G$4,'Applications Received'!$B$4:$U$4,'Applications Received'!$B$62:$U$112))</f>
        <v>0.12171588760675403</v>
      </c>
      <c r="H98" s="79" cm="1">
        <f t="array" ref="H98">_xlfn.XLOOKUP($A98,'Applications Denied'!$A$62:$A$112,_xlfn.XLOOKUP(H$4,'Applications Denied'!$B$4:$U$4,'Applications Denied'!$B$62:$U$112))/_xlfn.XLOOKUP($A98,'Applications Received'!$A$62:$A$112,_xlfn.XLOOKUP(H$4,'Applications Received'!$B$4:$U$4,'Applications Received'!$B$62:$U$112))</f>
        <v>0.12026002166847237</v>
      </c>
      <c r="I98" s="79" cm="1">
        <f t="array" ref="I98">_xlfn.XLOOKUP($A98,'Applications Denied'!$A$62:$A$112,_xlfn.XLOOKUP(I$4,'Applications Denied'!$B$4:$U$4,'Applications Denied'!$B$62:$U$112))/_xlfn.XLOOKUP($A98,'Applications Received'!$A$62:$A$112,_xlfn.XLOOKUP(I$4,'Applications Received'!$B$4:$U$4,'Applications Received'!$B$62:$U$112))</f>
        <v>0.10927133857389754</v>
      </c>
      <c r="J98" s="79" cm="1">
        <f t="array" ref="J98">_xlfn.XLOOKUP($A98,'Applications Denied'!$A$62:$A$112,_xlfn.XLOOKUP(J$4,'Applications Denied'!$B$4:$U$4,'Applications Denied'!$B$62:$U$112))/_xlfn.XLOOKUP($A98,'Applications Received'!$A$62:$A$112,_xlfn.XLOOKUP(J$4,'Applications Received'!$B$4:$U$4,'Applications Received'!$B$62:$U$112))</f>
        <v>9.4499470503955657E-2</v>
      </c>
      <c r="K98" s="79" cm="1">
        <f t="array" ref="K98">_xlfn.XLOOKUP($A98,'Applications Denied'!$A$62:$A$112,_xlfn.XLOOKUP(K$4,'Applications Denied'!$B$4:$U$4,'Applications Denied'!$B$62:$U$112))/_xlfn.XLOOKUP($A98,'Applications Received'!$A$62:$A$112,_xlfn.XLOOKUP(K$4,'Applications Received'!$B$4:$U$4,'Applications Received'!$B$62:$U$112))</f>
        <v>9.1241506391800065E-2</v>
      </c>
      <c r="L98" s="79" cm="1">
        <f t="array" ref="L98">_xlfn.XLOOKUP($A98,'Applications Denied'!$A$62:$A$112,_xlfn.XLOOKUP(L$4,'Applications Denied'!$B$4:$U$4,'Applications Denied'!$B$62:$U$112))/_xlfn.XLOOKUP($A98,'Applications Received'!$A$62:$A$112,_xlfn.XLOOKUP(L$4,'Applications Received'!$B$4:$U$4,'Applications Received'!$B$62:$U$112))</f>
        <v>9.4098928092898618E-2</v>
      </c>
      <c r="M98" s="79" cm="1">
        <f t="array" ref="M98">_xlfn.XLOOKUP($A98,'Applications Denied'!$A$62:$A$112,_xlfn.XLOOKUP(M$4,'Applications Denied'!$B$4:$U$4,'Applications Denied'!$B$62:$U$112))/_xlfn.XLOOKUP($A98,'Applications Received'!$A$62:$A$112,_xlfn.XLOOKUP(M$4,'Applications Received'!$B$4:$U$4,'Applications Received'!$B$62:$U$112))</f>
        <v>0.38672945097395633</v>
      </c>
      <c r="N98" s="79" cm="1">
        <f t="array" ref="N98">_xlfn.XLOOKUP($A98,'Applications Denied'!$A$62:$A$112,_xlfn.XLOOKUP(N$4,'Applications Denied'!$B$4:$U$4,'Applications Denied'!$B$62:$U$112))/_xlfn.XLOOKUP($A98,'Applications Received'!$A$62:$A$112,_xlfn.XLOOKUP(N$4,'Applications Received'!$B$4:$U$4,'Applications Received'!$B$62:$U$112))</f>
        <v>1.4181622573230964E-3</v>
      </c>
      <c r="O98" s="79" cm="1">
        <f t="array" ref="O98">_xlfn.XLOOKUP($A98,'Applications Denied'!$A$62:$A$112,_xlfn.XLOOKUP(O$4,'Applications Denied'!$B$4:$U$4,'Applications Denied'!$B$62:$U$112))/_xlfn.XLOOKUP($A98,'Applications Received'!$A$62:$A$112,_xlfn.XLOOKUP(O$4,'Applications Received'!$B$4:$U$4,'Applications Received'!$B$62:$U$112))</f>
        <v>2.2586549320456405E-3</v>
      </c>
      <c r="P98" s="79" cm="1">
        <f t="array" ref="P98">_xlfn.XLOOKUP($A98,'Applications Denied'!$A$62:$A$112,_xlfn.XLOOKUP(P$4,'Applications Denied'!$B$4:$U$4,'Applications Denied'!$B$62:$U$112))/_xlfn.XLOOKUP($A98,'Applications Received'!$A$62:$A$112,_xlfn.XLOOKUP(P$4,'Applications Received'!$B$4:$U$4,'Applications Received'!$B$62:$U$112))</f>
        <v>0.18057570885132751</v>
      </c>
      <c r="Q98" s="79" cm="1">
        <f t="array" ref="Q98">_xlfn.XLOOKUP($A98,'Applications Denied'!$A$62:$A$112,_xlfn.XLOOKUP(Q$4,'Applications Denied'!$B$4:$U$4,'Applications Denied'!$B$62:$U$112))/_xlfn.XLOOKUP($A98,'Applications Received'!$A$62:$A$112,_xlfn.XLOOKUP(Q$4,'Applications Received'!$B$4:$U$4,'Applications Received'!$B$62:$U$112))</f>
        <v>0.16116786580275869</v>
      </c>
      <c r="R98" s="79" cm="1">
        <f t="array" ref="R98">_xlfn.XLOOKUP($A98,'Applications Denied'!$A$62:$A$112,_xlfn.XLOOKUP(R$4,'Applications Denied'!$B$4:$U$4,'Applications Denied'!$B$62:$U$112))/_xlfn.XLOOKUP($A98,'Applications Received'!$A$62:$A$112,_xlfn.XLOOKUP(R$4,'Applications Received'!$B$4:$U$4,'Applications Received'!$B$62:$U$112))</f>
        <v>0.1068740341957031</v>
      </c>
      <c r="S98" s="79" cm="1">
        <f t="array" ref="S98">_xlfn.XLOOKUP($A98,'Applications Denied'!$A$62:$A$112,_xlfn.XLOOKUP(S$4,'Applications Denied'!$B$4:$U$4,'Applications Denied'!$B$62:$U$112))/_xlfn.XLOOKUP($A98,'Applications Received'!$A$62:$A$112,_xlfn.XLOOKUP(S$4,'Applications Received'!$B$4:$U$4,'Applications Received'!$B$62:$U$112))</f>
        <v>9.9519402832455653E-2</v>
      </c>
      <c r="T98" s="79" cm="1">
        <f t="array" ref="T98">_xlfn.XLOOKUP($A98,'Applications Denied'!$A$62:$A$112,_xlfn.XLOOKUP(T$4,'Applications Denied'!$B$4:$U$4,'Applications Denied'!$B$62:$U$112))/_xlfn.XLOOKUP($A98,'Applications Received'!$A$62:$A$112,_xlfn.XLOOKUP(T$4,'Applications Received'!$B$4:$U$4,'Applications Received'!$B$62:$U$112))</f>
        <v>9.061577162856832E-2</v>
      </c>
      <c r="U98" s="79" cm="1">
        <f t="array" ref="U98">_xlfn.XLOOKUP($A98,'Applications Denied'!$A$62:$A$112,_xlfn.XLOOKUP(U$4,'Applications Denied'!$B$4:$U$4,'Applications Denied'!$B$62:$U$112))/_xlfn.XLOOKUP($A98,'Applications Received'!$A$62:$A$112,_xlfn.XLOOKUP(U$4,'Applications Received'!$B$4:$U$4,'Applications Received'!$B$62:$U$112))</f>
        <v>7.1614934772829514E-2</v>
      </c>
      <c r="V98" s="79" t="e" cm="1">
        <f t="array" ref="V98">_xlfn.XLOOKUP($A98,'Applications Denied'!$A$62:$A$112,_xlfn.XLOOKUP(V$4,'Applications Denied'!$B$4:V$4,'Applications Denied'!$B$62:V$112))/_xlfn.XLOOKUP($A98,'Applications Received'!$A$62:$A$112,_xlfn.XLOOKUP(V$4,'Applications Received'!$B$4:W$4,'Applications Received'!$B$62:V$112))</f>
        <v>#VALUE!</v>
      </c>
      <c r="W98" s="79">
        <f t="shared" si="6"/>
        <v>-0.66521661353034001</v>
      </c>
      <c r="X98" s="81">
        <f t="shared" si="7"/>
        <v>-0.40449923607818339</v>
      </c>
      <c r="Y98" s="81">
        <f t="shared" si="8"/>
        <v>-0.23893995155685421</v>
      </c>
    </row>
    <row r="99" spans="1:25" s="30" customFormat="1">
      <c r="A99" s="32" t="s">
        <v>65</v>
      </c>
      <c r="B99" s="79" cm="1">
        <f t="array" ref="B99">_xlfn.XLOOKUP($A99,'Applications Denied'!$A$62:$A$112,_xlfn.XLOOKUP(B$4,'Applications Denied'!$B$4:$U$4,'Applications Denied'!$B$62:$U$112))/_xlfn.XLOOKUP($A99,'Applications Received'!$A$62:$A$112,_xlfn.XLOOKUP(B$4,'Applications Received'!$B$4:$U$4,'Applications Received'!$B$62:$U$112))</f>
        <v>0.30170581025987347</v>
      </c>
      <c r="C99" s="79" cm="1">
        <f t="array" ref="C99">_xlfn.XLOOKUP($A99,'Applications Denied'!$A$62:$A$112,_xlfn.XLOOKUP(C$4,'Applications Denied'!$B$4:$U$4,'Applications Denied'!$B$62:$U$112))/_xlfn.XLOOKUP($A99,'Applications Received'!$A$62:$A$112,_xlfn.XLOOKUP(C$4,'Applications Received'!$B$4:$U$4,'Applications Received'!$B$62:$U$112))</f>
        <v>0.30972259460403173</v>
      </c>
      <c r="D99" s="79" cm="1">
        <f t="array" ref="D99">_xlfn.XLOOKUP($A99,'Applications Denied'!$A$62:$A$112,_xlfn.XLOOKUP(D$4,'Applications Denied'!$B$4:$U$4,'Applications Denied'!$B$62:$U$112))/_xlfn.XLOOKUP($A99,'Applications Received'!$A$62:$A$112,_xlfn.XLOOKUP(D$4,'Applications Received'!$B$4:$U$4,'Applications Received'!$B$62:$U$112))</f>
        <v>0.32869960594119429</v>
      </c>
      <c r="E99" s="79" cm="1">
        <f t="array" ref="E99">_xlfn.XLOOKUP($A99,'Applications Denied'!$A$62:$A$112,_xlfn.XLOOKUP(E$4,'Applications Denied'!$B$4:$U$4,'Applications Denied'!$B$62:$U$112))/_xlfn.XLOOKUP($A99,'Applications Received'!$A$62:$A$112,_xlfn.XLOOKUP(E$4,'Applications Received'!$B$4:$U$4,'Applications Received'!$B$62:$U$112))</f>
        <v>0.33820429369084232</v>
      </c>
      <c r="F99" s="79" cm="1">
        <f t="array" ref="F99">_xlfn.XLOOKUP($A99,'Applications Denied'!$A$62:$A$112,_xlfn.XLOOKUP(F$4,'Applications Denied'!$B$4:$U$4,'Applications Denied'!$B$62:$U$112))/_xlfn.XLOOKUP($A99,'Applications Received'!$A$62:$A$112,_xlfn.XLOOKUP(F$4,'Applications Received'!$B$4:$U$4,'Applications Received'!$B$62:$U$112))</f>
        <v>0.32506182955339896</v>
      </c>
      <c r="G99" s="79" cm="1">
        <f t="array" ref="G99">_xlfn.XLOOKUP($A99,'Applications Denied'!$A$62:$A$112,_xlfn.XLOOKUP(G$4,'Applications Denied'!$B$4:$U$4,'Applications Denied'!$B$62:$U$112))/_xlfn.XLOOKUP($A99,'Applications Received'!$A$62:$A$112,_xlfn.XLOOKUP(G$4,'Applications Received'!$B$4:$U$4,'Applications Received'!$B$62:$U$112))</f>
        <v>0.33484931630420889</v>
      </c>
      <c r="H99" s="79" cm="1">
        <f t="array" ref="H99">_xlfn.XLOOKUP($A99,'Applications Denied'!$A$62:$A$112,_xlfn.XLOOKUP(H$4,'Applications Denied'!$B$4:$U$4,'Applications Denied'!$B$62:$U$112))/_xlfn.XLOOKUP($A99,'Applications Received'!$A$62:$A$112,_xlfn.XLOOKUP(H$4,'Applications Received'!$B$4:$U$4,'Applications Received'!$B$62:$U$112))</f>
        <v>0.40934944492667552</v>
      </c>
      <c r="I99" s="79" cm="1">
        <f t="array" ref="I99">_xlfn.XLOOKUP($A99,'Applications Denied'!$A$62:$A$112,_xlfn.XLOOKUP(I$4,'Applications Denied'!$B$4:$U$4,'Applications Denied'!$B$62:$U$112))/_xlfn.XLOOKUP($A99,'Applications Received'!$A$62:$A$112,_xlfn.XLOOKUP(I$4,'Applications Received'!$B$4:$U$4,'Applications Received'!$B$62:$U$112))</f>
        <v>0.4467138737655455</v>
      </c>
      <c r="J99" s="79" cm="1">
        <f t="array" ref="J99">_xlfn.XLOOKUP($A99,'Applications Denied'!$A$62:$A$112,_xlfn.XLOOKUP(J$4,'Applications Denied'!$B$4:$U$4,'Applications Denied'!$B$62:$U$112))/_xlfn.XLOOKUP($A99,'Applications Received'!$A$62:$A$112,_xlfn.XLOOKUP(J$4,'Applications Received'!$B$4:$U$4,'Applications Received'!$B$62:$U$112))</f>
        <v>0.46446331031639698</v>
      </c>
      <c r="K99" s="79" cm="1">
        <f t="array" ref="K99">_xlfn.XLOOKUP($A99,'Applications Denied'!$A$62:$A$112,_xlfn.XLOOKUP(K$4,'Applications Denied'!$B$4:$U$4,'Applications Denied'!$B$62:$U$112))/_xlfn.XLOOKUP($A99,'Applications Received'!$A$62:$A$112,_xlfn.XLOOKUP(K$4,'Applications Received'!$B$4:$U$4,'Applications Received'!$B$62:$U$112))</f>
        <v>0.46432404271945815</v>
      </c>
      <c r="L99" s="79" cm="1">
        <f t="array" ref="L99">_xlfn.XLOOKUP($A99,'Applications Denied'!$A$62:$A$112,_xlfn.XLOOKUP(L$4,'Applications Denied'!$B$4:$U$4,'Applications Denied'!$B$62:$U$112))/_xlfn.XLOOKUP($A99,'Applications Received'!$A$62:$A$112,_xlfn.XLOOKUP(L$4,'Applications Received'!$B$4:$U$4,'Applications Received'!$B$62:$U$112))</f>
        <v>0.14022884988058959</v>
      </c>
      <c r="M99" s="79" cm="1">
        <f t="array" ref="M99">_xlfn.XLOOKUP($A99,'Applications Denied'!$A$62:$A$112,_xlfn.XLOOKUP(M$4,'Applications Denied'!$B$4:$U$4,'Applications Denied'!$B$62:$U$112))/_xlfn.XLOOKUP($A99,'Applications Received'!$A$62:$A$112,_xlfn.XLOOKUP(M$4,'Applications Received'!$B$4:$U$4,'Applications Received'!$B$62:$U$112))</f>
        <v>7.8739393511739891E-2</v>
      </c>
      <c r="N99" s="79" cm="1">
        <f t="array" ref="N99">_xlfn.XLOOKUP($A99,'Applications Denied'!$A$62:$A$112,_xlfn.XLOOKUP(N$4,'Applications Denied'!$B$4:$U$4,'Applications Denied'!$B$62:$U$112))/_xlfn.XLOOKUP($A99,'Applications Received'!$A$62:$A$112,_xlfn.XLOOKUP(N$4,'Applications Received'!$B$4:$U$4,'Applications Received'!$B$62:$U$112))</f>
        <v>0.10109098472243232</v>
      </c>
      <c r="O99" s="79" cm="1">
        <f t="array" ref="O99">_xlfn.XLOOKUP($A99,'Applications Denied'!$A$62:$A$112,_xlfn.XLOOKUP(O$4,'Applications Denied'!$B$4:$U$4,'Applications Denied'!$B$62:$U$112))/_xlfn.XLOOKUP($A99,'Applications Received'!$A$62:$A$112,_xlfn.XLOOKUP(O$4,'Applications Received'!$B$4:$U$4,'Applications Received'!$B$62:$U$112))</f>
        <v>0.21769000430633029</v>
      </c>
      <c r="P99" s="79" cm="1">
        <f t="array" ref="P99">_xlfn.XLOOKUP($A99,'Applications Denied'!$A$62:$A$112,_xlfn.XLOOKUP(P$4,'Applications Denied'!$B$4:$U$4,'Applications Denied'!$B$62:$U$112))/_xlfn.XLOOKUP($A99,'Applications Received'!$A$62:$A$112,_xlfn.XLOOKUP(P$4,'Applications Received'!$B$4:$U$4,'Applications Received'!$B$62:$U$112))</f>
        <v>0.22471344758531162</v>
      </c>
      <c r="Q99" s="79" cm="1">
        <f t="array" ref="Q99">_xlfn.XLOOKUP($A99,'Applications Denied'!$A$62:$A$112,_xlfn.XLOOKUP(Q$4,'Applications Denied'!$B$4:$U$4,'Applications Denied'!$B$62:$U$112))/_xlfn.XLOOKUP($A99,'Applications Received'!$A$62:$A$112,_xlfn.XLOOKUP(Q$4,'Applications Received'!$B$4:$U$4,'Applications Received'!$B$62:$U$112))</f>
        <v>0.2200821001532387</v>
      </c>
      <c r="R99" s="79" cm="1">
        <f t="array" ref="R99">_xlfn.XLOOKUP($A99,'Applications Denied'!$A$62:$A$112,_xlfn.XLOOKUP(R$4,'Applications Denied'!$B$4:$U$4,'Applications Denied'!$B$62:$U$112))/_xlfn.XLOOKUP($A99,'Applications Received'!$A$62:$A$112,_xlfn.XLOOKUP(R$4,'Applications Received'!$B$4:$U$4,'Applications Received'!$B$62:$U$112))</f>
        <v>0.24211420723048632</v>
      </c>
      <c r="S99" s="79" cm="1">
        <f t="array" ref="S99">_xlfn.XLOOKUP($A99,'Applications Denied'!$A$62:$A$112,_xlfn.XLOOKUP(S$4,'Applications Denied'!$B$4:$U$4,'Applications Denied'!$B$62:$U$112))/_xlfn.XLOOKUP($A99,'Applications Received'!$A$62:$A$112,_xlfn.XLOOKUP(S$4,'Applications Received'!$B$4:$U$4,'Applications Received'!$B$62:$U$112))</f>
        <v>0.25926012451961827</v>
      </c>
      <c r="T99" s="79" cm="1">
        <f t="array" ref="T99">_xlfn.XLOOKUP($A99,'Applications Denied'!$A$62:$A$112,_xlfn.XLOOKUP(T$4,'Applications Denied'!$B$4:$U$4,'Applications Denied'!$B$62:$U$112))/_xlfn.XLOOKUP($A99,'Applications Received'!$A$62:$A$112,_xlfn.XLOOKUP(T$4,'Applications Received'!$B$4:$U$4,'Applications Received'!$B$62:$U$112))</f>
        <v>0.27718473814152644</v>
      </c>
      <c r="U99" s="79" cm="1">
        <f t="array" ref="U99">_xlfn.XLOOKUP($A99,'Applications Denied'!$A$62:$A$112,_xlfn.XLOOKUP(U$4,'Applications Denied'!$B$4:$U$4,'Applications Denied'!$B$62:$U$112))/_xlfn.XLOOKUP($A99,'Applications Received'!$A$62:$A$112,_xlfn.XLOOKUP(U$4,'Applications Received'!$B$4:$U$4,'Applications Received'!$B$62:$U$112))</f>
        <v>0.27539497539497543</v>
      </c>
      <c r="V99" s="79" t="e" cm="1">
        <f t="array" ref="V99">_xlfn.XLOOKUP($A99,'Applications Denied'!$A$62:$A$112,_xlfn.XLOOKUP(V$4,'Applications Denied'!$B$4:V$4,'Applications Denied'!$B$62:V$112))/_xlfn.XLOOKUP($A99,'Applications Received'!$A$62:$A$112,_xlfn.XLOOKUP(V$4,'Applications Received'!$B$4:W$4,'Applications Received'!$B$62:V$112))</f>
        <v>#VALUE!</v>
      </c>
      <c r="W99" s="79">
        <f t="shared" si="6"/>
        <v>-8.7206921345781452E-2</v>
      </c>
      <c r="X99" s="81">
        <f t="shared" si="7"/>
        <v>-0.32723745247949365</v>
      </c>
      <c r="Y99" s="81">
        <f t="shared" si="8"/>
        <v>0.96389669907073428</v>
      </c>
    </row>
    <row r="100" spans="1:25" s="30" customFormat="1">
      <c r="A100" s="32" t="s">
        <v>67</v>
      </c>
      <c r="B100" s="79" cm="1">
        <f t="array" ref="B100">_xlfn.XLOOKUP($A100,'Applications Denied'!$A$62:$A$112,_xlfn.XLOOKUP(B$4,'Applications Denied'!$B$4:$U$4,'Applications Denied'!$B$62:$U$112))/_xlfn.XLOOKUP($A100,'Applications Received'!$A$62:$A$112,_xlfn.XLOOKUP(B$4,'Applications Received'!$B$4:$U$4,'Applications Received'!$B$62:$U$112))</f>
        <v>0.52281368821292773</v>
      </c>
      <c r="C100" s="79" cm="1">
        <f t="array" ref="C100">_xlfn.XLOOKUP($A100,'Applications Denied'!$A$62:$A$112,_xlfn.XLOOKUP(C$4,'Applications Denied'!$B$4:$U$4,'Applications Denied'!$B$62:$U$112))/_xlfn.XLOOKUP($A100,'Applications Received'!$A$62:$A$112,_xlfn.XLOOKUP(C$4,'Applications Received'!$B$4:$U$4,'Applications Received'!$B$62:$U$112))</f>
        <v>0.53445547403251326</v>
      </c>
      <c r="D100" s="79" cm="1">
        <f t="array" ref="D100">_xlfn.XLOOKUP($A100,'Applications Denied'!$A$62:$A$112,_xlfn.XLOOKUP(D$4,'Applications Denied'!$B$4:$U$4,'Applications Denied'!$B$62:$U$112))/_xlfn.XLOOKUP($A100,'Applications Received'!$A$62:$A$112,_xlfn.XLOOKUP(D$4,'Applications Received'!$B$4:$U$4,'Applications Received'!$B$62:$U$112))</f>
        <v>0.57266320967956397</v>
      </c>
      <c r="E100" s="79" cm="1">
        <f t="array" ref="E100">_xlfn.XLOOKUP($A100,'Applications Denied'!$A$62:$A$112,_xlfn.XLOOKUP(E$4,'Applications Denied'!$B$4:$U$4,'Applications Denied'!$B$62:$U$112))/_xlfn.XLOOKUP($A100,'Applications Received'!$A$62:$A$112,_xlfn.XLOOKUP(E$4,'Applications Received'!$B$4:$U$4,'Applications Received'!$B$62:$U$112))</f>
        <v>0.57747046186895823</v>
      </c>
      <c r="F100" s="79" cm="1">
        <f t="array" ref="F100">_xlfn.XLOOKUP($A100,'Applications Denied'!$A$62:$A$112,_xlfn.XLOOKUP(F$4,'Applications Denied'!$B$4:$U$4,'Applications Denied'!$B$62:$U$112))/_xlfn.XLOOKUP($A100,'Applications Received'!$A$62:$A$112,_xlfn.XLOOKUP(F$4,'Applications Received'!$B$4:$U$4,'Applications Received'!$B$62:$U$112))</f>
        <v>0.61590334363585275</v>
      </c>
      <c r="G100" s="79" cm="1">
        <f t="array" ref="G100">_xlfn.XLOOKUP($A100,'Applications Denied'!$A$62:$A$112,_xlfn.XLOOKUP(G$4,'Applications Denied'!$B$4:$U$4,'Applications Denied'!$B$62:$U$112))/_xlfn.XLOOKUP($A100,'Applications Received'!$A$62:$A$112,_xlfn.XLOOKUP(G$4,'Applications Received'!$B$4:$U$4,'Applications Received'!$B$62:$U$112))</f>
        <v>0.64414161281258786</v>
      </c>
      <c r="H100" s="79" cm="1">
        <f t="array" ref="H100">_xlfn.XLOOKUP($A100,'Applications Denied'!$A$62:$A$112,_xlfn.XLOOKUP(H$4,'Applications Denied'!$B$4:$U$4,'Applications Denied'!$B$62:$U$112))/_xlfn.XLOOKUP($A100,'Applications Received'!$A$62:$A$112,_xlfn.XLOOKUP(H$4,'Applications Received'!$B$4:$U$4,'Applications Received'!$B$62:$U$112))</f>
        <v>0.70513595166163134</v>
      </c>
      <c r="I100" s="79" cm="1">
        <f t="array" ref="I100">_xlfn.XLOOKUP($A100,'Applications Denied'!$A$62:$A$112,_xlfn.XLOOKUP(I$4,'Applications Denied'!$B$4:$U$4,'Applications Denied'!$B$62:$U$112))/_xlfn.XLOOKUP($A100,'Applications Received'!$A$62:$A$112,_xlfn.XLOOKUP(I$4,'Applications Received'!$B$4:$U$4,'Applications Received'!$B$62:$U$112))</f>
        <v>0.76309846431797645</v>
      </c>
      <c r="J100" s="79" cm="1">
        <f t="array" ref="J100">_xlfn.XLOOKUP($A100,'Applications Denied'!$A$62:$A$112,_xlfn.XLOOKUP(J$4,'Applications Denied'!$B$4:$U$4,'Applications Denied'!$B$62:$U$112))/_xlfn.XLOOKUP($A100,'Applications Received'!$A$62:$A$112,_xlfn.XLOOKUP(J$4,'Applications Received'!$B$4:$U$4,'Applications Received'!$B$62:$U$112))</f>
        <v>0.75247201999348046</v>
      </c>
      <c r="K100" s="79" cm="1">
        <f t="array" ref="K100">_xlfn.XLOOKUP($A100,'Applications Denied'!$A$62:$A$112,_xlfn.XLOOKUP(K$4,'Applications Denied'!$B$4:$U$4,'Applications Denied'!$B$62:$U$112))/_xlfn.XLOOKUP($A100,'Applications Received'!$A$62:$A$112,_xlfn.XLOOKUP(K$4,'Applications Received'!$B$4:$U$4,'Applications Received'!$B$62:$U$112))</f>
        <v>0.77935043599140652</v>
      </c>
      <c r="L100" s="79" cm="1">
        <f t="array" ref="L100">_xlfn.XLOOKUP($A100,'Applications Denied'!$A$62:$A$112,_xlfn.XLOOKUP(L$4,'Applications Denied'!$B$4:$U$4,'Applications Denied'!$B$62:$U$112))/_xlfn.XLOOKUP($A100,'Applications Received'!$A$62:$A$112,_xlfn.XLOOKUP(L$4,'Applications Received'!$B$4:$U$4,'Applications Received'!$B$62:$U$112))</f>
        <v>0.70123855681206249</v>
      </c>
      <c r="M100" s="79" cm="1">
        <f t="array" ref="M100">_xlfn.XLOOKUP($A100,'Applications Denied'!$A$62:$A$112,_xlfn.XLOOKUP(M$4,'Applications Denied'!$B$4:$U$4,'Applications Denied'!$B$62:$U$112))/_xlfn.XLOOKUP($A100,'Applications Received'!$A$62:$A$112,_xlfn.XLOOKUP(M$4,'Applications Received'!$B$4:$U$4,'Applications Received'!$B$62:$U$112))</f>
        <v>0.70947840717891208</v>
      </c>
      <c r="N100" s="79" cm="1">
        <f t="array" ref="N100">_xlfn.XLOOKUP($A100,'Applications Denied'!$A$62:$A$112,_xlfn.XLOOKUP(N$4,'Applications Denied'!$B$4:$U$4,'Applications Denied'!$B$62:$U$112))/_xlfn.XLOOKUP($A100,'Applications Received'!$A$62:$A$112,_xlfn.XLOOKUP(N$4,'Applications Received'!$B$4:$U$4,'Applications Received'!$B$62:$U$112))</f>
        <v>0.72426966292134831</v>
      </c>
      <c r="O100" s="79" cm="1">
        <f t="array" ref="O100">_xlfn.XLOOKUP($A100,'Applications Denied'!$A$62:$A$112,_xlfn.XLOOKUP(O$4,'Applications Denied'!$B$4:$U$4,'Applications Denied'!$B$62:$U$112))/_xlfn.XLOOKUP($A100,'Applications Received'!$A$62:$A$112,_xlfn.XLOOKUP(O$4,'Applications Received'!$B$4:$U$4,'Applications Received'!$B$62:$U$112))</f>
        <v>0.67113128182421955</v>
      </c>
      <c r="P100" s="79" cm="1">
        <f t="array" ref="P100">_xlfn.XLOOKUP($A100,'Applications Denied'!$A$62:$A$112,_xlfn.XLOOKUP(P$4,'Applications Denied'!$B$4:$U$4,'Applications Denied'!$B$62:$U$112))/_xlfn.XLOOKUP($A100,'Applications Received'!$A$62:$A$112,_xlfn.XLOOKUP(P$4,'Applications Received'!$B$4:$U$4,'Applications Received'!$B$62:$U$112))</f>
        <v>0.66721854304635753</v>
      </c>
      <c r="Q100" s="79" cm="1">
        <f t="array" ref="Q100">_xlfn.XLOOKUP($A100,'Applications Denied'!$A$62:$A$112,_xlfn.XLOOKUP(Q$4,'Applications Denied'!$B$4:$U$4,'Applications Denied'!$B$62:$U$112))/_xlfn.XLOOKUP($A100,'Applications Received'!$A$62:$A$112,_xlfn.XLOOKUP(Q$4,'Applications Received'!$B$4:$U$4,'Applications Received'!$B$62:$U$112))</f>
        <v>0.6110470147101239</v>
      </c>
      <c r="R100" s="79" cm="1">
        <f t="array" ref="R100">_xlfn.XLOOKUP($A100,'Applications Denied'!$A$62:$A$112,_xlfn.XLOOKUP(R$4,'Applications Denied'!$B$4:$U$4,'Applications Denied'!$B$62:$U$112))/_xlfn.XLOOKUP($A100,'Applications Received'!$A$62:$A$112,_xlfn.XLOOKUP(R$4,'Applications Received'!$B$4:$U$4,'Applications Received'!$B$62:$U$112))</f>
        <v>0.62191780821917797</v>
      </c>
      <c r="S100" s="79" cm="1">
        <f t="array" ref="S100">_xlfn.XLOOKUP($A100,'Applications Denied'!$A$62:$A$112,_xlfn.XLOOKUP(S$4,'Applications Denied'!$B$4:$U$4,'Applications Denied'!$B$62:$U$112))/_xlfn.XLOOKUP($A100,'Applications Received'!$A$62:$A$112,_xlfn.XLOOKUP(S$4,'Applications Received'!$B$4:$U$4,'Applications Received'!$B$62:$U$112))</f>
        <v>0.44189235515941033</v>
      </c>
      <c r="T100" s="79" cm="1">
        <f t="array" ref="T100">_xlfn.XLOOKUP($A100,'Applications Denied'!$A$62:$A$112,_xlfn.XLOOKUP(T$4,'Applications Denied'!$B$4:$U$4,'Applications Denied'!$B$62:$U$112))/_xlfn.XLOOKUP($A100,'Applications Received'!$A$62:$A$112,_xlfn.XLOOKUP(T$4,'Applications Received'!$B$4:$U$4,'Applications Received'!$B$62:$U$112))</f>
        <v>0.48365609966695444</v>
      </c>
      <c r="U100" s="79" cm="1">
        <f t="array" ref="U100">_xlfn.XLOOKUP($A100,'Applications Denied'!$A$62:$A$112,_xlfn.XLOOKUP(U$4,'Applications Denied'!$B$4:$U$4,'Applications Denied'!$B$62:$U$112))/_xlfn.XLOOKUP($A100,'Applications Received'!$A$62:$A$112,_xlfn.XLOOKUP(U$4,'Applications Received'!$B$4:$U$4,'Applications Received'!$B$62:$U$112))</f>
        <v>0.41121278813853818</v>
      </c>
      <c r="V100" s="79" t="e" cm="1">
        <f t="array" ref="V100">_xlfn.XLOOKUP($A100,'Applications Denied'!$A$62:$A$112,_xlfn.XLOOKUP(V$4,'Applications Denied'!$B$4:V$4,'Applications Denied'!$B$62:V$112))/_xlfn.XLOOKUP($A100,'Applications Received'!$A$62:$A$112,_xlfn.XLOOKUP(V$4,'Applications Received'!$B$4:W$4,'Applications Received'!$B$62:V$112))</f>
        <v>#VALUE!</v>
      </c>
      <c r="W100" s="79">
        <f t="shared" si="6"/>
        <v>-0.21346208523319604</v>
      </c>
      <c r="X100" s="81">
        <f t="shared" si="7"/>
        <v>-0.41683190713857693</v>
      </c>
      <c r="Y100" s="81">
        <f t="shared" si="8"/>
        <v>-0.41359073293406129</v>
      </c>
    </row>
    <row r="101" spans="1:25" s="30" customFormat="1">
      <c r="A101" s="32" t="s">
        <v>68</v>
      </c>
      <c r="B101" s="79" cm="1">
        <f t="array" ref="B101">_xlfn.XLOOKUP($A101,'Applications Denied'!$A$62:$A$112,_xlfn.XLOOKUP(B$4,'Applications Denied'!$B$4:$U$4,'Applications Denied'!$B$62:$U$112))/_xlfn.XLOOKUP($A101,'Applications Received'!$A$62:$A$112,_xlfn.XLOOKUP(B$4,'Applications Received'!$B$4:$U$4,'Applications Received'!$B$62:$U$112))</f>
        <v>0.57505555929692231</v>
      </c>
      <c r="C101" s="79" cm="1">
        <f t="array" ref="C101">_xlfn.XLOOKUP($A101,'Applications Denied'!$A$62:$A$112,_xlfn.XLOOKUP(C$4,'Applications Denied'!$B$4:$U$4,'Applications Denied'!$B$62:$U$112))/_xlfn.XLOOKUP($A101,'Applications Received'!$A$62:$A$112,_xlfn.XLOOKUP(C$4,'Applications Received'!$B$4:$U$4,'Applications Received'!$B$62:$U$112))</f>
        <v>0.54182456420280023</v>
      </c>
      <c r="D101" s="79" cm="1">
        <f t="array" ref="D101">_xlfn.XLOOKUP($A101,'Applications Denied'!$A$62:$A$112,_xlfn.XLOOKUP(D$4,'Applications Denied'!$B$4:$U$4,'Applications Denied'!$B$62:$U$112))/_xlfn.XLOOKUP($A101,'Applications Received'!$A$62:$A$112,_xlfn.XLOOKUP(D$4,'Applications Received'!$B$4:$U$4,'Applications Received'!$B$62:$U$112))</f>
        <v>0.50787132101300481</v>
      </c>
      <c r="E101" s="79" cm="1">
        <f t="array" ref="E101">_xlfn.XLOOKUP($A101,'Applications Denied'!$A$62:$A$112,_xlfn.XLOOKUP(E$4,'Applications Denied'!$B$4:$U$4,'Applications Denied'!$B$62:$U$112))/_xlfn.XLOOKUP($A101,'Applications Received'!$A$62:$A$112,_xlfn.XLOOKUP(E$4,'Applications Received'!$B$4:$U$4,'Applications Received'!$B$62:$U$112))</f>
        <v>0.50303183425972708</v>
      </c>
      <c r="F101" s="79" cm="1">
        <f t="array" ref="F101">_xlfn.XLOOKUP($A101,'Applications Denied'!$A$62:$A$112,_xlfn.XLOOKUP(F$4,'Applications Denied'!$B$4:$U$4,'Applications Denied'!$B$62:$U$112))/_xlfn.XLOOKUP($A101,'Applications Received'!$A$62:$A$112,_xlfn.XLOOKUP(F$4,'Applications Received'!$B$4:$U$4,'Applications Received'!$B$62:$U$112))</f>
        <v>0.54849386884663232</v>
      </c>
      <c r="G101" s="79" cm="1">
        <f t="array" ref="G101">_xlfn.XLOOKUP($A101,'Applications Denied'!$A$62:$A$112,_xlfn.XLOOKUP(G$4,'Applications Denied'!$B$4:$U$4,'Applications Denied'!$B$62:$U$112))/_xlfn.XLOOKUP($A101,'Applications Received'!$A$62:$A$112,_xlfn.XLOOKUP(G$4,'Applications Received'!$B$4:$U$4,'Applications Received'!$B$62:$U$112))</f>
        <v>0.55795717078372131</v>
      </c>
      <c r="H101" s="79" cm="1">
        <f t="array" ref="H101">_xlfn.XLOOKUP($A101,'Applications Denied'!$A$62:$A$112,_xlfn.XLOOKUP(H$4,'Applications Denied'!$B$4:$U$4,'Applications Denied'!$B$62:$U$112))/_xlfn.XLOOKUP($A101,'Applications Received'!$A$62:$A$112,_xlfn.XLOOKUP(H$4,'Applications Received'!$B$4:$U$4,'Applications Received'!$B$62:$U$112))</f>
        <v>0.58311101062627169</v>
      </c>
      <c r="I101" s="79" cm="1">
        <f t="array" ref="I101">_xlfn.XLOOKUP($A101,'Applications Denied'!$A$62:$A$112,_xlfn.XLOOKUP(I$4,'Applications Denied'!$B$4:$U$4,'Applications Denied'!$B$62:$U$112))/_xlfn.XLOOKUP($A101,'Applications Received'!$A$62:$A$112,_xlfn.XLOOKUP(I$4,'Applications Received'!$B$4:$U$4,'Applications Received'!$B$62:$U$112))</f>
        <v>0.60051745870281514</v>
      </c>
      <c r="J101" s="79" cm="1">
        <f t="array" ref="J101">_xlfn.XLOOKUP($A101,'Applications Denied'!$A$62:$A$112,_xlfn.XLOOKUP(J$4,'Applications Denied'!$B$4:$U$4,'Applications Denied'!$B$62:$U$112))/_xlfn.XLOOKUP($A101,'Applications Received'!$A$62:$A$112,_xlfn.XLOOKUP(J$4,'Applications Received'!$B$4:$U$4,'Applications Received'!$B$62:$U$112))</f>
        <v>0.5623104414179465</v>
      </c>
      <c r="K101" s="79" cm="1">
        <f t="array" ref="K101">_xlfn.XLOOKUP($A101,'Applications Denied'!$A$62:$A$112,_xlfn.XLOOKUP(K$4,'Applications Denied'!$B$4:$U$4,'Applications Denied'!$B$62:$U$112))/_xlfn.XLOOKUP($A101,'Applications Received'!$A$62:$A$112,_xlfn.XLOOKUP(K$4,'Applications Received'!$B$4:$U$4,'Applications Received'!$B$62:$U$112))</f>
        <v>0.49105924915485438</v>
      </c>
      <c r="L101" s="79" cm="1">
        <f t="array" ref="L101">_xlfn.XLOOKUP($A101,'Applications Denied'!$A$62:$A$112,_xlfn.XLOOKUP(L$4,'Applications Denied'!$B$4:$U$4,'Applications Denied'!$B$62:$U$112))/_xlfn.XLOOKUP($A101,'Applications Received'!$A$62:$A$112,_xlfn.XLOOKUP(L$4,'Applications Received'!$B$4:$U$4,'Applications Received'!$B$62:$U$112))</f>
        <v>0.51315965442533495</v>
      </c>
      <c r="M101" s="79" cm="1">
        <f t="array" ref="M101">_xlfn.XLOOKUP($A101,'Applications Denied'!$A$62:$A$112,_xlfn.XLOOKUP(M$4,'Applications Denied'!$B$4:$U$4,'Applications Denied'!$B$62:$U$112))/_xlfn.XLOOKUP($A101,'Applications Received'!$A$62:$A$112,_xlfn.XLOOKUP(M$4,'Applications Received'!$B$4:$U$4,'Applications Received'!$B$62:$U$112))</f>
        <v>0.56269908611648189</v>
      </c>
      <c r="N101" s="79" cm="1">
        <f t="array" ref="N101">_xlfn.XLOOKUP($A101,'Applications Denied'!$A$62:$A$112,_xlfn.XLOOKUP(N$4,'Applications Denied'!$B$4:$U$4,'Applications Denied'!$B$62:$U$112))/_xlfn.XLOOKUP($A101,'Applications Received'!$A$62:$A$112,_xlfn.XLOOKUP(N$4,'Applications Received'!$B$4:$U$4,'Applications Received'!$B$62:$U$112))</f>
        <v>0.70157124243121016</v>
      </c>
      <c r="O101" s="79" cm="1">
        <f t="array" ref="O101">_xlfn.XLOOKUP($A101,'Applications Denied'!$A$62:$A$112,_xlfn.XLOOKUP(O$4,'Applications Denied'!$B$4:$U$4,'Applications Denied'!$B$62:$U$112))/_xlfn.XLOOKUP($A101,'Applications Received'!$A$62:$A$112,_xlfn.XLOOKUP(O$4,'Applications Received'!$B$4:$U$4,'Applications Received'!$B$62:$U$112))</f>
        <v>0.70635360818389104</v>
      </c>
      <c r="P101" s="79" cm="1">
        <f t="array" ref="P101">_xlfn.XLOOKUP($A101,'Applications Denied'!$A$62:$A$112,_xlfn.XLOOKUP(P$4,'Applications Denied'!$B$4:$U$4,'Applications Denied'!$B$62:$U$112))/_xlfn.XLOOKUP($A101,'Applications Received'!$A$62:$A$112,_xlfn.XLOOKUP(P$4,'Applications Received'!$B$4:$U$4,'Applications Received'!$B$62:$U$112))</f>
        <v>0.7634494206924588</v>
      </c>
      <c r="Q101" s="79" cm="1">
        <f t="array" ref="Q101">_xlfn.XLOOKUP($A101,'Applications Denied'!$A$62:$A$112,_xlfn.XLOOKUP(Q$4,'Applications Denied'!$B$4:$U$4,'Applications Denied'!$B$62:$U$112))/_xlfn.XLOOKUP($A101,'Applications Received'!$A$62:$A$112,_xlfn.XLOOKUP(Q$4,'Applications Received'!$B$4:$U$4,'Applications Received'!$B$62:$U$112))</f>
        <v>0.76310387542027958</v>
      </c>
      <c r="R101" s="79" cm="1">
        <f t="array" ref="R101">_xlfn.XLOOKUP($A101,'Applications Denied'!$A$62:$A$112,_xlfn.XLOOKUP(R$4,'Applications Denied'!$B$4:$U$4,'Applications Denied'!$B$62:$U$112))/_xlfn.XLOOKUP($A101,'Applications Received'!$A$62:$A$112,_xlfn.XLOOKUP(R$4,'Applications Received'!$B$4:$U$4,'Applications Received'!$B$62:$U$112))</f>
        <v>0.61158851437608375</v>
      </c>
      <c r="S101" s="79" cm="1">
        <f t="array" ref="S101">_xlfn.XLOOKUP($A101,'Applications Denied'!$A$62:$A$112,_xlfn.XLOOKUP(S$4,'Applications Denied'!$B$4:$U$4,'Applications Denied'!$B$62:$U$112))/_xlfn.XLOOKUP($A101,'Applications Received'!$A$62:$A$112,_xlfn.XLOOKUP(S$4,'Applications Received'!$B$4:$U$4,'Applications Received'!$B$62:$U$112))</f>
        <v>0.77686975868560659</v>
      </c>
      <c r="T101" s="79" cm="1">
        <f t="array" ref="T101">_xlfn.XLOOKUP($A101,'Applications Denied'!$A$62:$A$112,_xlfn.XLOOKUP(T$4,'Applications Denied'!$B$4:$U$4,'Applications Denied'!$B$62:$U$112))/_xlfn.XLOOKUP($A101,'Applications Received'!$A$62:$A$112,_xlfn.XLOOKUP(T$4,'Applications Received'!$B$4:$U$4,'Applications Received'!$B$62:$U$112))</f>
        <v>0.78556346109708508</v>
      </c>
      <c r="U101" s="79" cm="1">
        <f t="array" ref="U101">_xlfn.XLOOKUP($A101,'Applications Denied'!$A$62:$A$112,_xlfn.XLOOKUP(U$4,'Applications Denied'!$B$4:$U$4,'Applications Denied'!$B$62:$U$112))/_xlfn.XLOOKUP($A101,'Applications Received'!$A$62:$A$112,_xlfn.XLOOKUP(U$4,'Applications Received'!$B$4:$U$4,'Applications Received'!$B$62:$U$112))</f>
        <v>0.73322433255688957</v>
      </c>
      <c r="V101" s="79" t="e" cm="1">
        <f t="array" ref="V101">_xlfn.XLOOKUP($A101,'Applications Denied'!$A$62:$A$112,_xlfn.XLOOKUP(V$4,'Applications Denied'!$B$4:V$4,'Applications Denied'!$B$62:V$112))/_xlfn.XLOOKUP($A101,'Applications Received'!$A$62:$A$112,_xlfn.XLOOKUP(V$4,'Applications Received'!$B$4:W$4,'Applications Received'!$B$62:V$112))</f>
        <v>#VALUE!</v>
      </c>
      <c r="W101" s="79">
        <f t="shared" si="6"/>
        <v>0.27504955078314253</v>
      </c>
      <c r="X101" s="81">
        <f t="shared" si="7"/>
        <v>0.25743523822229575</v>
      </c>
      <c r="Y101" s="81">
        <f t="shared" si="8"/>
        <v>0.42884251759424741</v>
      </c>
    </row>
    <row r="102" spans="1:25" s="30" customFormat="1">
      <c r="A102" s="32" t="s">
        <v>69</v>
      </c>
      <c r="B102" s="79" cm="1">
        <f t="array" ref="B102">_xlfn.XLOOKUP($A102,'Applications Denied'!$A$62:$A$112,_xlfn.XLOOKUP(B$4,'Applications Denied'!$B$4:$U$4,'Applications Denied'!$B$62:$U$112))/_xlfn.XLOOKUP($A102,'Applications Received'!$A$62:$A$112,_xlfn.XLOOKUP(B$4,'Applications Received'!$B$4:$U$4,'Applications Received'!$B$62:$U$112))</f>
        <v>0.39575098814229248</v>
      </c>
      <c r="C102" s="79" cm="1">
        <f t="array" ref="C102">_xlfn.XLOOKUP($A102,'Applications Denied'!$A$62:$A$112,_xlfn.XLOOKUP(C$4,'Applications Denied'!$B$4:$U$4,'Applications Denied'!$B$62:$U$112))/_xlfn.XLOOKUP($A102,'Applications Received'!$A$62:$A$112,_xlfn.XLOOKUP(C$4,'Applications Received'!$B$4:$U$4,'Applications Received'!$B$62:$U$112))</f>
        <v>0.38399588759424264</v>
      </c>
      <c r="D102" s="79" cm="1">
        <f t="array" ref="D102">_xlfn.XLOOKUP($A102,'Applications Denied'!$A$62:$A$112,_xlfn.XLOOKUP(D$4,'Applications Denied'!$B$4:$U$4,'Applications Denied'!$B$62:$U$112))/_xlfn.XLOOKUP($A102,'Applications Received'!$A$62:$A$112,_xlfn.XLOOKUP(D$4,'Applications Received'!$B$4:$U$4,'Applications Received'!$B$62:$U$112))</f>
        <v>0.37831407205982326</v>
      </c>
      <c r="E102" s="79" cm="1">
        <f t="array" ref="E102">_xlfn.XLOOKUP($A102,'Applications Denied'!$A$62:$A$112,_xlfn.XLOOKUP(E$4,'Applications Denied'!$B$4:$U$4,'Applications Denied'!$B$62:$U$112))/_xlfn.XLOOKUP($A102,'Applications Received'!$A$62:$A$112,_xlfn.XLOOKUP(E$4,'Applications Received'!$B$4:$U$4,'Applications Received'!$B$62:$U$112))</f>
        <v>0.39272963323596233</v>
      </c>
      <c r="F102" s="79" cm="1">
        <f t="array" ref="F102">_xlfn.XLOOKUP($A102,'Applications Denied'!$A$62:$A$112,_xlfn.XLOOKUP(F$4,'Applications Denied'!$B$4:$U$4,'Applications Denied'!$B$62:$U$112))/_xlfn.XLOOKUP($A102,'Applications Received'!$A$62:$A$112,_xlfn.XLOOKUP(F$4,'Applications Received'!$B$4:$U$4,'Applications Received'!$B$62:$U$112))</f>
        <v>0.4350128095644748</v>
      </c>
      <c r="G102" s="79" cm="1">
        <f t="array" ref="G102">_xlfn.XLOOKUP($A102,'Applications Denied'!$A$62:$A$112,_xlfn.XLOOKUP(G$4,'Applications Denied'!$B$4:$U$4,'Applications Denied'!$B$62:$U$112))/_xlfn.XLOOKUP($A102,'Applications Received'!$A$62:$A$112,_xlfn.XLOOKUP(G$4,'Applications Received'!$B$4:$U$4,'Applications Received'!$B$62:$U$112))</f>
        <v>0.45380017079419294</v>
      </c>
      <c r="H102" s="79" cm="1">
        <f t="array" ref="H102">_xlfn.XLOOKUP($A102,'Applications Denied'!$A$62:$A$112,_xlfn.XLOOKUP(H$4,'Applications Denied'!$B$4:$U$4,'Applications Denied'!$B$62:$U$112))/_xlfn.XLOOKUP($A102,'Applications Received'!$A$62:$A$112,_xlfn.XLOOKUP(H$4,'Applications Received'!$B$4:$U$4,'Applications Received'!$B$62:$U$112))</f>
        <v>0.37321842890288365</v>
      </c>
      <c r="I102" s="79" cm="1">
        <f t="array" ref="I102">_xlfn.XLOOKUP($A102,'Applications Denied'!$A$62:$A$112,_xlfn.XLOOKUP(I$4,'Applications Denied'!$B$4:$U$4,'Applications Denied'!$B$62:$U$112))/_xlfn.XLOOKUP($A102,'Applications Received'!$A$62:$A$112,_xlfn.XLOOKUP(I$4,'Applications Received'!$B$4:$U$4,'Applications Received'!$B$62:$U$112))</f>
        <v>0.37396168842176641</v>
      </c>
      <c r="J102" s="79" cm="1">
        <f t="array" ref="J102">_xlfn.XLOOKUP($A102,'Applications Denied'!$A$62:$A$112,_xlfn.XLOOKUP(J$4,'Applications Denied'!$B$4:$U$4,'Applications Denied'!$B$62:$U$112))/_xlfn.XLOOKUP($A102,'Applications Received'!$A$62:$A$112,_xlfn.XLOOKUP(J$4,'Applications Received'!$B$4:$U$4,'Applications Received'!$B$62:$U$112))</f>
        <v>0.39575056140956982</v>
      </c>
      <c r="K102" s="79" cm="1">
        <f t="array" ref="K102">_xlfn.XLOOKUP($A102,'Applications Denied'!$A$62:$A$112,_xlfn.XLOOKUP(K$4,'Applications Denied'!$B$4:$U$4,'Applications Denied'!$B$62:$U$112))/_xlfn.XLOOKUP($A102,'Applications Received'!$A$62:$A$112,_xlfn.XLOOKUP(K$4,'Applications Received'!$B$4:$U$4,'Applications Received'!$B$62:$U$112))</f>
        <v>0.38400000000000001</v>
      </c>
      <c r="L102" s="79" cm="1">
        <f t="array" ref="L102">_xlfn.XLOOKUP($A102,'Applications Denied'!$A$62:$A$112,_xlfn.XLOOKUP(L$4,'Applications Denied'!$B$4:$U$4,'Applications Denied'!$B$62:$U$112))/_xlfn.XLOOKUP($A102,'Applications Received'!$A$62:$A$112,_xlfn.XLOOKUP(L$4,'Applications Received'!$B$4:$U$4,'Applications Received'!$B$62:$U$112))</f>
        <v>0.37343079612267605</v>
      </c>
      <c r="M102" s="79" cm="1">
        <f t="array" ref="M102">_xlfn.XLOOKUP($A102,'Applications Denied'!$A$62:$A$112,_xlfn.XLOOKUP(M$4,'Applications Denied'!$B$4:$U$4,'Applications Denied'!$B$62:$U$112))/_xlfn.XLOOKUP($A102,'Applications Received'!$A$62:$A$112,_xlfn.XLOOKUP(M$4,'Applications Received'!$B$4:$U$4,'Applications Received'!$B$62:$U$112))</f>
        <v>0.37381253958201388</v>
      </c>
      <c r="N102" s="79" cm="1">
        <f t="array" ref="N102">_xlfn.XLOOKUP($A102,'Applications Denied'!$A$62:$A$112,_xlfn.XLOOKUP(N$4,'Applications Denied'!$B$4:$U$4,'Applications Denied'!$B$62:$U$112))/_xlfn.XLOOKUP($A102,'Applications Received'!$A$62:$A$112,_xlfn.XLOOKUP(N$4,'Applications Received'!$B$4:$U$4,'Applications Received'!$B$62:$U$112))</f>
        <v>0.3637130801687764</v>
      </c>
      <c r="O102" s="79" cm="1">
        <f t="array" ref="O102">_xlfn.XLOOKUP($A102,'Applications Denied'!$A$62:$A$112,_xlfn.XLOOKUP(O$4,'Applications Denied'!$B$4:$U$4,'Applications Denied'!$B$62:$U$112))/_xlfn.XLOOKUP($A102,'Applications Received'!$A$62:$A$112,_xlfn.XLOOKUP(O$4,'Applications Received'!$B$4:$U$4,'Applications Received'!$B$62:$U$112))</f>
        <v>0.37429965660581965</v>
      </c>
      <c r="P102" s="79" cm="1">
        <f t="array" ref="P102">_xlfn.XLOOKUP($A102,'Applications Denied'!$A$62:$A$112,_xlfn.XLOOKUP(P$4,'Applications Denied'!$B$4:$U$4,'Applications Denied'!$B$62:$U$112))/_xlfn.XLOOKUP($A102,'Applications Received'!$A$62:$A$112,_xlfn.XLOOKUP(P$4,'Applications Received'!$B$4:$U$4,'Applications Received'!$B$62:$U$112))</f>
        <v>0.36680130794383531</v>
      </c>
      <c r="Q102" s="79" cm="1">
        <f t="array" ref="Q102">_xlfn.XLOOKUP($A102,'Applications Denied'!$A$62:$A$112,_xlfn.XLOOKUP(Q$4,'Applications Denied'!$B$4:$U$4,'Applications Denied'!$B$62:$U$112))/_xlfn.XLOOKUP($A102,'Applications Received'!$A$62:$A$112,_xlfn.XLOOKUP(Q$4,'Applications Received'!$B$4:$U$4,'Applications Received'!$B$62:$U$112))</f>
        <v>0.36572685462907417</v>
      </c>
      <c r="R102" s="79" cm="1">
        <f t="array" ref="R102">_xlfn.XLOOKUP($A102,'Applications Denied'!$A$62:$A$112,_xlfn.XLOOKUP(R$4,'Applications Denied'!$B$4:$U$4,'Applications Denied'!$B$62:$U$112))/_xlfn.XLOOKUP($A102,'Applications Received'!$A$62:$A$112,_xlfn.XLOOKUP(R$4,'Applications Received'!$B$4:$U$4,'Applications Received'!$B$62:$U$112))</f>
        <v>0.38085498056862338</v>
      </c>
      <c r="S102" s="79" cm="1">
        <f t="array" ref="S102">_xlfn.XLOOKUP($A102,'Applications Denied'!$A$62:$A$112,_xlfn.XLOOKUP(S$4,'Applications Denied'!$B$4:$U$4,'Applications Denied'!$B$62:$U$112))/_xlfn.XLOOKUP($A102,'Applications Received'!$A$62:$A$112,_xlfn.XLOOKUP(S$4,'Applications Received'!$B$4:$U$4,'Applications Received'!$B$62:$U$112))</f>
        <v>0.41288396965551549</v>
      </c>
      <c r="T102" s="79" cm="1">
        <f t="array" ref="T102">_xlfn.XLOOKUP($A102,'Applications Denied'!$A$62:$A$112,_xlfn.XLOOKUP(T$4,'Applications Denied'!$B$4:$U$4,'Applications Denied'!$B$62:$U$112))/_xlfn.XLOOKUP($A102,'Applications Received'!$A$62:$A$112,_xlfn.XLOOKUP(T$4,'Applications Received'!$B$4:$U$4,'Applications Received'!$B$62:$U$112))</f>
        <v>0.37742427544127261</v>
      </c>
      <c r="U102" s="79" cm="1">
        <f t="array" ref="U102">_xlfn.XLOOKUP($A102,'Applications Denied'!$A$62:$A$112,_xlfn.XLOOKUP(U$4,'Applications Denied'!$B$4:$U$4,'Applications Denied'!$B$62:$U$112))/_xlfn.XLOOKUP($A102,'Applications Received'!$A$62:$A$112,_xlfn.XLOOKUP(U$4,'Applications Received'!$B$4:$U$4,'Applications Received'!$B$62:$U$112))</f>
        <v>0.38238841978287091</v>
      </c>
      <c r="V102" s="79" t="e" cm="1">
        <f t="array" ref="V102">_xlfn.XLOOKUP($A102,'Applications Denied'!$A$62:$A$112,_xlfn.XLOOKUP(V$4,'Applications Denied'!$B$4:V$4,'Applications Denied'!$B$62:V$112))/_xlfn.XLOOKUP($A102,'Applications Received'!$A$62:$A$112,_xlfn.XLOOKUP(V$4,'Applications Received'!$B$4:W$4,'Applications Received'!$B$62:V$112))</f>
        <v>#VALUE!</v>
      </c>
      <c r="W102" s="79">
        <f t="shared" si="6"/>
        <v>-3.3765091584855494E-2</v>
      </c>
      <c r="X102" s="81">
        <f t="shared" si="7"/>
        <v>2.4570037730836221E-2</v>
      </c>
      <c r="Y102" s="81">
        <f t="shared" si="8"/>
        <v>2.398737263557715E-2</v>
      </c>
    </row>
    <row r="103" spans="1:25" s="30" customFormat="1">
      <c r="A103" s="32" t="s">
        <v>70</v>
      </c>
      <c r="B103" s="79" cm="1">
        <f t="array" ref="B103">_xlfn.XLOOKUP($A103,'Applications Denied'!$A$62:$A$112,_xlfn.XLOOKUP(B$4,'Applications Denied'!$B$4:$U$4,'Applications Denied'!$B$62:$U$112))/_xlfn.XLOOKUP($A103,'Applications Received'!$A$62:$A$112,_xlfn.XLOOKUP(B$4,'Applications Received'!$B$4:$U$4,'Applications Received'!$B$62:$U$112))</f>
        <v>0.40890219772454245</v>
      </c>
      <c r="C103" s="79" cm="1">
        <f t="array" ref="C103">_xlfn.XLOOKUP($A103,'Applications Denied'!$A$62:$A$112,_xlfn.XLOOKUP(C$4,'Applications Denied'!$B$4:$U$4,'Applications Denied'!$B$62:$U$112))/_xlfn.XLOOKUP($A103,'Applications Received'!$A$62:$A$112,_xlfn.XLOOKUP(C$4,'Applications Received'!$B$4:$U$4,'Applications Received'!$B$62:$U$112))</f>
        <v>0.36360534269279515</v>
      </c>
      <c r="D103" s="79" cm="1">
        <f t="array" ref="D103">_xlfn.XLOOKUP($A103,'Applications Denied'!$A$62:$A$112,_xlfn.XLOOKUP(D$4,'Applications Denied'!$B$4:$U$4,'Applications Denied'!$B$62:$U$112))/_xlfn.XLOOKUP($A103,'Applications Received'!$A$62:$A$112,_xlfn.XLOOKUP(D$4,'Applications Received'!$B$4:$U$4,'Applications Received'!$B$62:$U$112))</f>
        <v>0.30023606071247411</v>
      </c>
      <c r="E103" s="79" cm="1">
        <f t="array" ref="E103">_xlfn.XLOOKUP($A103,'Applications Denied'!$A$62:$A$112,_xlfn.XLOOKUP(E$4,'Applications Denied'!$B$4:$U$4,'Applications Denied'!$B$62:$U$112))/_xlfn.XLOOKUP($A103,'Applications Received'!$A$62:$A$112,_xlfn.XLOOKUP(E$4,'Applications Received'!$B$4:$U$4,'Applications Received'!$B$62:$U$112))</f>
        <v>0.41899423472121156</v>
      </c>
      <c r="F103" s="79" cm="1">
        <f t="array" ref="F103">_xlfn.XLOOKUP($A103,'Applications Denied'!$A$62:$A$112,_xlfn.XLOOKUP(F$4,'Applications Denied'!$B$4:$U$4,'Applications Denied'!$B$62:$U$112))/_xlfn.XLOOKUP($A103,'Applications Received'!$A$62:$A$112,_xlfn.XLOOKUP(F$4,'Applications Received'!$B$4:$U$4,'Applications Received'!$B$62:$U$112))</f>
        <v>0.3783386709790616</v>
      </c>
      <c r="G103" s="79" cm="1">
        <f t="array" ref="G103">_xlfn.XLOOKUP($A103,'Applications Denied'!$A$62:$A$112,_xlfn.XLOOKUP(G$4,'Applications Denied'!$B$4:$U$4,'Applications Denied'!$B$62:$U$112))/_xlfn.XLOOKUP($A103,'Applications Received'!$A$62:$A$112,_xlfn.XLOOKUP(G$4,'Applications Received'!$B$4:$U$4,'Applications Received'!$B$62:$U$112))</f>
        <v>0.50346154252676745</v>
      </c>
      <c r="H103" s="79" cm="1">
        <f t="array" ref="H103">_xlfn.XLOOKUP($A103,'Applications Denied'!$A$62:$A$112,_xlfn.XLOOKUP(H$4,'Applications Denied'!$B$4:$U$4,'Applications Denied'!$B$62:$U$112))/_xlfn.XLOOKUP($A103,'Applications Received'!$A$62:$A$112,_xlfn.XLOOKUP(H$4,'Applications Received'!$B$4:$U$4,'Applications Received'!$B$62:$U$112))</f>
        <v>0.48554900067277812</v>
      </c>
      <c r="I103" s="79" cm="1">
        <f t="array" ref="I103">_xlfn.XLOOKUP($A103,'Applications Denied'!$A$62:$A$112,_xlfn.XLOOKUP(I$4,'Applications Denied'!$B$4:$U$4,'Applications Denied'!$B$62:$U$112))/_xlfn.XLOOKUP($A103,'Applications Received'!$A$62:$A$112,_xlfn.XLOOKUP(I$4,'Applications Received'!$B$4:$U$4,'Applications Received'!$B$62:$U$112))</f>
        <v>0.45492919389978215</v>
      </c>
      <c r="J103" s="79" cm="1">
        <f t="array" ref="J103">_xlfn.XLOOKUP($A103,'Applications Denied'!$A$62:$A$112,_xlfn.XLOOKUP(J$4,'Applications Denied'!$B$4:$U$4,'Applications Denied'!$B$62:$U$112))/_xlfn.XLOOKUP($A103,'Applications Received'!$A$62:$A$112,_xlfn.XLOOKUP(J$4,'Applications Received'!$B$4:$U$4,'Applications Received'!$B$62:$U$112))</f>
        <v>0.37666561682333566</v>
      </c>
      <c r="K103" s="79" cm="1">
        <f t="array" ref="K103">_xlfn.XLOOKUP($A103,'Applications Denied'!$A$62:$A$112,_xlfn.XLOOKUP(K$4,'Applications Denied'!$B$4:$U$4,'Applications Denied'!$B$62:$U$112))/_xlfn.XLOOKUP($A103,'Applications Received'!$A$62:$A$112,_xlfn.XLOOKUP(K$4,'Applications Received'!$B$4:$U$4,'Applications Received'!$B$62:$U$112))</f>
        <v>0.33347950774028284</v>
      </c>
      <c r="L103" s="79" cm="1">
        <f t="array" ref="L103">_xlfn.XLOOKUP($A103,'Applications Denied'!$A$62:$A$112,_xlfn.XLOOKUP(L$4,'Applications Denied'!$B$4:$U$4,'Applications Denied'!$B$62:$U$112))/_xlfn.XLOOKUP($A103,'Applications Received'!$A$62:$A$112,_xlfn.XLOOKUP(L$4,'Applications Received'!$B$4:$U$4,'Applications Received'!$B$62:$U$112))</f>
        <v>0.31357232731848167</v>
      </c>
      <c r="M103" s="79" cm="1">
        <f t="array" ref="M103">_xlfn.XLOOKUP($A103,'Applications Denied'!$A$62:$A$112,_xlfn.XLOOKUP(M$4,'Applications Denied'!$B$4:$U$4,'Applications Denied'!$B$62:$U$112))/_xlfn.XLOOKUP($A103,'Applications Received'!$A$62:$A$112,_xlfn.XLOOKUP(M$4,'Applications Received'!$B$4:$U$4,'Applications Received'!$B$62:$U$112))</f>
        <v>0.30683156654888105</v>
      </c>
      <c r="N103" s="79" cm="1">
        <f t="array" ref="N103">_xlfn.XLOOKUP($A103,'Applications Denied'!$A$62:$A$112,_xlfn.XLOOKUP(N$4,'Applications Denied'!$B$4:$U$4,'Applications Denied'!$B$62:$U$112))/_xlfn.XLOOKUP($A103,'Applications Received'!$A$62:$A$112,_xlfn.XLOOKUP(N$4,'Applications Received'!$B$4:$U$4,'Applications Received'!$B$62:$U$112))</f>
        <v>0.2782380546428187</v>
      </c>
      <c r="O103" s="79" cm="1">
        <f t="array" ref="O103">_xlfn.XLOOKUP($A103,'Applications Denied'!$A$62:$A$112,_xlfn.XLOOKUP(O$4,'Applications Denied'!$B$4:$U$4,'Applications Denied'!$B$62:$U$112))/_xlfn.XLOOKUP($A103,'Applications Received'!$A$62:$A$112,_xlfn.XLOOKUP(O$4,'Applications Received'!$B$4:$U$4,'Applications Received'!$B$62:$U$112))</f>
        <v>0.34072236064493544</v>
      </c>
      <c r="P103" s="79" cm="1">
        <f t="array" ref="P103">_xlfn.XLOOKUP($A103,'Applications Denied'!$A$62:$A$112,_xlfn.XLOOKUP(P$4,'Applications Denied'!$B$4:$U$4,'Applications Denied'!$B$62:$U$112))/_xlfn.XLOOKUP($A103,'Applications Received'!$A$62:$A$112,_xlfn.XLOOKUP(P$4,'Applications Received'!$B$4:$U$4,'Applications Received'!$B$62:$U$112))</f>
        <v>0.31887656140895337</v>
      </c>
      <c r="Q103" s="79" cm="1">
        <f t="array" ref="Q103">_xlfn.XLOOKUP($A103,'Applications Denied'!$A$62:$A$112,_xlfn.XLOOKUP(Q$4,'Applications Denied'!$B$4:$U$4,'Applications Denied'!$B$62:$U$112))/_xlfn.XLOOKUP($A103,'Applications Received'!$A$62:$A$112,_xlfn.XLOOKUP(Q$4,'Applications Received'!$B$4:$U$4,'Applications Received'!$B$62:$U$112))</f>
        <v>0.35363254847102199</v>
      </c>
      <c r="R103" s="79" cm="1">
        <f t="array" ref="R103">_xlfn.XLOOKUP($A103,'Applications Denied'!$A$62:$A$112,_xlfn.XLOOKUP(R$4,'Applications Denied'!$B$4:$U$4,'Applications Denied'!$B$62:$U$112))/_xlfn.XLOOKUP($A103,'Applications Received'!$A$62:$A$112,_xlfn.XLOOKUP(R$4,'Applications Received'!$B$4:$U$4,'Applications Received'!$B$62:$U$112))</f>
        <v>0.39321743197941844</v>
      </c>
      <c r="S103" s="79" cm="1">
        <f t="array" ref="S103">_xlfn.XLOOKUP($A103,'Applications Denied'!$A$62:$A$112,_xlfn.XLOOKUP(S$4,'Applications Denied'!$B$4:$U$4,'Applications Denied'!$B$62:$U$112))/_xlfn.XLOOKUP($A103,'Applications Received'!$A$62:$A$112,_xlfn.XLOOKUP(S$4,'Applications Received'!$B$4:$U$4,'Applications Received'!$B$62:$U$112))</f>
        <v>0.43163806892540352</v>
      </c>
      <c r="T103" s="79" cm="1">
        <f t="array" ref="T103">_xlfn.XLOOKUP($A103,'Applications Denied'!$A$62:$A$112,_xlfn.XLOOKUP(T$4,'Applications Denied'!$B$4:$U$4,'Applications Denied'!$B$62:$U$112))/_xlfn.XLOOKUP($A103,'Applications Received'!$A$62:$A$112,_xlfn.XLOOKUP(T$4,'Applications Received'!$B$4:$U$4,'Applications Received'!$B$62:$U$112))</f>
        <v>0.46089722063093852</v>
      </c>
      <c r="U103" s="79" cm="1">
        <f t="array" ref="U103">_xlfn.XLOOKUP($A103,'Applications Denied'!$A$62:$A$112,_xlfn.XLOOKUP(U$4,'Applications Denied'!$B$4:$U$4,'Applications Denied'!$B$62:$U$112))/_xlfn.XLOOKUP($A103,'Applications Received'!$A$62:$A$112,_xlfn.XLOOKUP(U$4,'Applications Received'!$B$4:$U$4,'Applications Received'!$B$62:$U$112))</f>
        <v>0.51149463436220821</v>
      </c>
      <c r="V103" s="79" t="e" cm="1">
        <f t="array" ref="V103">_xlfn.XLOOKUP($A103,'Applications Denied'!$A$62:$A$112,_xlfn.XLOOKUP(V$4,'Applications Denied'!$B$4:V$4,'Applications Denied'!$B$62:V$112))/_xlfn.XLOOKUP($A103,'Applications Received'!$A$62:$A$112,_xlfn.XLOOKUP(V$4,'Applications Received'!$B$4:W$4,'Applications Received'!$B$62:V$112))</f>
        <v>#VALUE!</v>
      </c>
      <c r="W103" s="79">
        <f t="shared" si="6"/>
        <v>0.25089724928985907</v>
      </c>
      <c r="X103" s="81">
        <f t="shared" si="7"/>
        <v>5.3435664893717719E-2</v>
      </c>
      <c r="Y103" s="81">
        <f t="shared" si="8"/>
        <v>0.63118550267576878</v>
      </c>
    </row>
    <row r="104" spans="1:25" s="30" customFormat="1">
      <c r="A104" s="32" t="s">
        <v>72</v>
      </c>
      <c r="B104" s="79" cm="1">
        <f t="array" ref="B104">_xlfn.XLOOKUP($A104,'Applications Denied'!$A$62:$A$112,_xlfn.XLOOKUP(B$4,'Applications Denied'!$B$4:$U$4,'Applications Denied'!$B$62:$U$112))/_xlfn.XLOOKUP($A104,'Applications Received'!$A$62:$A$112,_xlfn.XLOOKUP(B$4,'Applications Received'!$B$4:$U$4,'Applications Received'!$B$62:$U$112))</f>
        <v>0.55011229787219795</v>
      </c>
      <c r="C104" s="79" cm="1">
        <f t="array" ref="C104">_xlfn.XLOOKUP($A104,'Applications Denied'!$A$62:$A$112,_xlfn.XLOOKUP(C$4,'Applications Denied'!$B$4:$U$4,'Applications Denied'!$B$62:$U$112))/_xlfn.XLOOKUP($A104,'Applications Received'!$A$62:$A$112,_xlfn.XLOOKUP(C$4,'Applications Received'!$B$4:$U$4,'Applications Received'!$B$62:$U$112))</f>
        <v>0.58772922603180444</v>
      </c>
      <c r="D104" s="79" cm="1">
        <f t="array" ref="D104">_xlfn.XLOOKUP($A104,'Applications Denied'!$A$62:$A$112,_xlfn.XLOOKUP(D$4,'Applications Denied'!$B$4:$U$4,'Applications Denied'!$B$62:$U$112))/_xlfn.XLOOKUP($A104,'Applications Received'!$A$62:$A$112,_xlfn.XLOOKUP(D$4,'Applications Received'!$B$4:$U$4,'Applications Received'!$B$62:$U$112))</f>
        <v>0.61409788799947973</v>
      </c>
      <c r="E104" s="79" cm="1">
        <f t="array" ref="E104">_xlfn.XLOOKUP($A104,'Applications Denied'!$A$62:$A$112,_xlfn.XLOOKUP(E$4,'Applications Denied'!$B$4:$U$4,'Applications Denied'!$B$62:$U$112))/_xlfn.XLOOKUP($A104,'Applications Received'!$A$62:$A$112,_xlfn.XLOOKUP(E$4,'Applications Received'!$B$4:$U$4,'Applications Received'!$B$62:$U$112))</f>
        <v>0.65422730260069473</v>
      </c>
      <c r="F104" s="79" cm="1">
        <f t="array" ref="F104">_xlfn.XLOOKUP($A104,'Applications Denied'!$A$62:$A$112,_xlfn.XLOOKUP(F$4,'Applications Denied'!$B$4:$U$4,'Applications Denied'!$B$62:$U$112))/_xlfn.XLOOKUP($A104,'Applications Received'!$A$62:$A$112,_xlfn.XLOOKUP(F$4,'Applications Received'!$B$4:$U$4,'Applications Received'!$B$62:$U$112))</f>
        <v>0.7816369813981815</v>
      </c>
      <c r="G104" s="79" cm="1">
        <f t="array" ref="G104">_xlfn.XLOOKUP($A104,'Applications Denied'!$A$62:$A$112,_xlfn.XLOOKUP(G$4,'Applications Denied'!$B$4:$U$4,'Applications Denied'!$B$62:$U$112))/_xlfn.XLOOKUP($A104,'Applications Received'!$A$62:$A$112,_xlfn.XLOOKUP(G$4,'Applications Received'!$B$4:$U$4,'Applications Received'!$B$62:$U$112))</f>
        <v>0.74483134422446118</v>
      </c>
      <c r="H104" s="79" cm="1">
        <f t="array" ref="H104">_xlfn.XLOOKUP($A104,'Applications Denied'!$A$62:$A$112,_xlfn.XLOOKUP(H$4,'Applications Denied'!$B$4:$U$4,'Applications Denied'!$B$62:$U$112))/_xlfn.XLOOKUP($A104,'Applications Received'!$A$62:$A$112,_xlfn.XLOOKUP(H$4,'Applications Received'!$B$4:$U$4,'Applications Received'!$B$62:$U$112))</f>
        <v>0.73892845154174469</v>
      </c>
      <c r="I104" s="79" cm="1">
        <f t="array" ref="I104">_xlfn.XLOOKUP($A104,'Applications Denied'!$A$62:$A$112,_xlfn.XLOOKUP(I$4,'Applications Denied'!$B$4:$U$4,'Applications Denied'!$B$62:$U$112))/_xlfn.XLOOKUP($A104,'Applications Received'!$A$62:$A$112,_xlfn.XLOOKUP(I$4,'Applications Received'!$B$4:$U$4,'Applications Received'!$B$62:$U$112))</f>
        <v>0.74496092268002123</v>
      </c>
      <c r="J104" s="79" cm="1">
        <f t="array" ref="J104">_xlfn.XLOOKUP($A104,'Applications Denied'!$A$62:$A$112,_xlfn.XLOOKUP(J$4,'Applications Denied'!$B$4:$U$4,'Applications Denied'!$B$62:$U$112))/_xlfn.XLOOKUP($A104,'Applications Received'!$A$62:$A$112,_xlfn.XLOOKUP(J$4,'Applications Received'!$B$4:$U$4,'Applications Received'!$B$62:$U$112))</f>
        <v>0.74632538345161814</v>
      </c>
      <c r="K104" s="79" cm="1">
        <f t="array" ref="K104">_xlfn.XLOOKUP($A104,'Applications Denied'!$A$62:$A$112,_xlfn.XLOOKUP(K$4,'Applications Denied'!$B$4:$U$4,'Applications Denied'!$B$62:$U$112))/_xlfn.XLOOKUP($A104,'Applications Received'!$A$62:$A$112,_xlfn.XLOOKUP(K$4,'Applications Received'!$B$4:$U$4,'Applications Received'!$B$62:$U$112))</f>
        <v>0.72343580594643275</v>
      </c>
      <c r="L104" s="79" cm="1">
        <f t="array" ref="L104">_xlfn.XLOOKUP($A104,'Applications Denied'!$A$62:$A$112,_xlfn.XLOOKUP(L$4,'Applications Denied'!$B$4:$U$4,'Applications Denied'!$B$62:$U$112))/_xlfn.XLOOKUP($A104,'Applications Received'!$A$62:$A$112,_xlfn.XLOOKUP(L$4,'Applications Received'!$B$4:$U$4,'Applications Received'!$B$62:$U$112))</f>
        <v>0.71315928399548201</v>
      </c>
      <c r="M104" s="79" cm="1">
        <f t="array" ref="M104">_xlfn.XLOOKUP($A104,'Applications Denied'!$A$62:$A$112,_xlfn.XLOOKUP(M$4,'Applications Denied'!$B$4:$U$4,'Applications Denied'!$B$62:$U$112))/_xlfn.XLOOKUP($A104,'Applications Received'!$A$62:$A$112,_xlfn.XLOOKUP(M$4,'Applications Received'!$B$4:$U$4,'Applications Received'!$B$62:$U$112))</f>
        <v>0.43029697173880627</v>
      </c>
      <c r="N104" s="79" cm="1">
        <f t="array" ref="N104">_xlfn.XLOOKUP($A104,'Applications Denied'!$A$62:$A$112,_xlfn.XLOOKUP(N$4,'Applications Denied'!$B$4:$U$4,'Applications Denied'!$B$62:$U$112))/_xlfn.XLOOKUP($A104,'Applications Received'!$A$62:$A$112,_xlfn.XLOOKUP(N$4,'Applications Received'!$B$4:$U$4,'Applications Received'!$B$62:$U$112))</f>
        <v>0.7856609723707636</v>
      </c>
      <c r="O104" s="79" cm="1">
        <f t="array" ref="O104">_xlfn.XLOOKUP($A104,'Applications Denied'!$A$62:$A$112,_xlfn.XLOOKUP(O$4,'Applications Denied'!$B$4:$U$4,'Applications Denied'!$B$62:$U$112))/_xlfn.XLOOKUP($A104,'Applications Received'!$A$62:$A$112,_xlfn.XLOOKUP(O$4,'Applications Received'!$B$4:$U$4,'Applications Received'!$B$62:$U$112))</f>
        <v>0.88536792100579698</v>
      </c>
      <c r="P104" s="79" cm="1">
        <f t="array" ref="P104">_xlfn.XLOOKUP($A104,'Applications Denied'!$A$62:$A$112,_xlfn.XLOOKUP(P$4,'Applications Denied'!$B$4:$U$4,'Applications Denied'!$B$62:$U$112))/_xlfn.XLOOKUP($A104,'Applications Received'!$A$62:$A$112,_xlfn.XLOOKUP(P$4,'Applications Received'!$B$4:$U$4,'Applications Received'!$B$62:$U$112))</f>
        <v>0.89732849566111639</v>
      </c>
      <c r="Q104" s="79" cm="1">
        <f t="array" ref="Q104">_xlfn.XLOOKUP($A104,'Applications Denied'!$A$62:$A$112,_xlfn.XLOOKUP(Q$4,'Applications Denied'!$B$4:$U$4,'Applications Denied'!$B$62:$U$112))/_xlfn.XLOOKUP($A104,'Applications Received'!$A$62:$A$112,_xlfn.XLOOKUP(Q$4,'Applications Received'!$B$4:$U$4,'Applications Received'!$B$62:$U$112))</f>
        <v>0.89667070313114328</v>
      </c>
      <c r="R104" s="79" cm="1">
        <f t="array" ref="R104">_xlfn.XLOOKUP($A104,'Applications Denied'!$A$62:$A$112,_xlfn.XLOOKUP(R$4,'Applications Denied'!$B$4:$U$4,'Applications Denied'!$B$62:$U$112))/_xlfn.XLOOKUP($A104,'Applications Received'!$A$62:$A$112,_xlfn.XLOOKUP(R$4,'Applications Received'!$B$4:$U$4,'Applications Received'!$B$62:$U$112))</f>
        <v>0.89924493360952285</v>
      </c>
      <c r="S104" s="79" cm="1">
        <f t="array" ref="S104">_xlfn.XLOOKUP($A104,'Applications Denied'!$A$62:$A$112,_xlfn.XLOOKUP(S$4,'Applications Denied'!$B$4:$U$4,'Applications Denied'!$B$62:$U$112))/_xlfn.XLOOKUP($A104,'Applications Received'!$A$62:$A$112,_xlfn.XLOOKUP(S$4,'Applications Received'!$B$4:$U$4,'Applications Received'!$B$62:$U$112))</f>
        <v>0.87914096916299556</v>
      </c>
      <c r="T104" s="79" cm="1">
        <f t="array" ref="T104">_xlfn.XLOOKUP($A104,'Applications Denied'!$A$62:$A$112,_xlfn.XLOOKUP(T$4,'Applications Denied'!$B$4:$U$4,'Applications Denied'!$B$62:$U$112))/_xlfn.XLOOKUP($A104,'Applications Received'!$A$62:$A$112,_xlfn.XLOOKUP(T$4,'Applications Received'!$B$4:$U$4,'Applications Received'!$B$62:$U$112))</f>
        <v>0.87544527499042191</v>
      </c>
      <c r="U104" s="79" cm="1">
        <f t="array" ref="U104">_xlfn.XLOOKUP($A104,'Applications Denied'!$A$62:$A$112,_xlfn.XLOOKUP(U$4,'Applications Denied'!$B$4:$U$4,'Applications Denied'!$B$62:$U$112))/_xlfn.XLOOKUP($A104,'Applications Received'!$A$62:$A$112,_xlfn.XLOOKUP(U$4,'Applications Received'!$B$4:$U$4,'Applications Received'!$B$62:$U$112))</f>
        <v>0.8992093711065311</v>
      </c>
      <c r="V104" s="79" t="e" cm="1">
        <f t="array" ref="V104">_xlfn.XLOOKUP($A104,'Applications Denied'!$A$62:$A$112,_xlfn.XLOOKUP(V$4,'Applications Denied'!$B$4:V$4,'Applications Denied'!$B$62:V$112))/_xlfn.XLOOKUP($A104,'Applications Received'!$A$62:$A$112,_xlfn.XLOOKUP(V$4,'Applications Received'!$B$4:W$4,'Applications Received'!$B$62:V$112))</f>
        <v>#VALUE!</v>
      </c>
      <c r="W104" s="79">
        <f t="shared" si="6"/>
        <v>0.63459238156394637</v>
      </c>
      <c r="X104" s="81">
        <f t="shared" si="7"/>
        <v>0.2169099311717754</v>
      </c>
      <c r="Y104" s="81">
        <f t="shared" si="8"/>
        <v>0.26088153276039766</v>
      </c>
    </row>
    <row r="105" spans="1:25" s="30" customFormat="1">
      <c r="A105" s="32" t="s">
        <v>74</v>
      </c>
      <c r="B105" s="79" cm="1">
        <f t="array" ref="B105">_xlfn.XLOOKUP($A105,'Applications Denied'!$A$62:$A$112,_xlfn.XLOOKUP(B$4,'Applications Denied'!$B$4:$U$4,'Applications Denied'!$B$62:$U$112))/_xlfn.XLOOKUP($A105,'Applications Received'!$A$62:$A$112,_xlfn.XLOOKUP(B$4,'Applications Received'!$B$4:$U$4,'Applications Received'!$B$62:$U$112))</f>
        <v>0.51388270890807153</v>
      </c>
      <c r="C105" s="79" cm="1">
        <f t="array" ref="C105">_xlfn.XLOOKUP($A105,'Applications Denied'!$A$62:$A$112,_xlfn.XLOOKUP(C$4,'Applications Denied'!$B$4:$U$4,'Applications Denied'!$B$62:$U$112))/_xlfn.XLOOKUP($A105,'Applications Received'!$A$62:$A$112,_xlfn.XLOOKUP(C$4,'Applications Received'!$B$4:$U$4,'Applications Received'!$B$62:$U$112))</f>
        <v>0.73372605022015946</v>
      </c>
      <c r="D105" s="79" cm="1">
        <f t="array" ref="D105">_xlfn.XLOOKUP($A105,'Applications Denied'!$A$62:$A$112,_xlfn.XLOOKUP(D$4,'Applications Denied'!$B$4:$U$4,'Applications Denied'!$B$62:$U$112))/_xlfn.XLOOKUP($A105,'Applications Received'!$A$62:$A$112,_xlfn.XLOOKUP(D$4,'Applications Received'!$B$4:$U$4,'Applications Received'!$B$62:$U$112))</f>
        <v>0.76921718658034133</v>
      </c>
      <c r="E105" s="79" cm="1">
        <f t="array" ref="E105">_xlfn.XLOOKUP($A105,'Applications Denied'!$A$62:$A$112,_xlfn.XLOOKUP(E$4,'Applications Denied'!$B$4:$U$4,'Applications Denied'!$B$62:$U$112))/_xlfn.XLOOKUP($A105,'Applications Received'!$A$62:$A$112,_xlfn.XLOOKUP(E$4,'Applications Received'!$B$4:$U$4,'Applications Received'!$B$62:$U$112))</f>
        <v>0.58376406202493158</v>
      </c>
      <c r="F105" s="79" cm="1">
        <f t="array" ref="F105">_xlfn.XLOOKUP($A105,'Applications Denied'!$A$62:$A$112,_xlfn.XLOOKUP(F$4,'Applications Denied'!$B$4:$U$4,'Applications Denied'!$B$62:$U$112))/_xlfn.XLOOKUP($A105,'Applications Received'!$A$62:$A$112,_xlfn.XLOOKUP(F$4,'Applications Received'!$B$4:$U$4,'Applications Received'!$B$62:$U$112))</f>
        <v>0.56950488545857625</v>
      </c>
      <c r="G105" s="79" cm="1">
        <f t="array" ref="G105">_xlfn.XLOOKUP($A105,'Applications Denied'!$A$62:$A$112,_xlfn.XLOOKUP(G$4,'Applications Denied'!$B$4:$U$4,'Applications Denied'!$B$62:$U$112))/_xlfn.XLOOKUP($A105,'Applications Received'!$A$62:$A$112,_xlfn.XLOOKUP(G$4,'Applications Received'!$B$4:$U$4,'Applications Received'!$B$62:$U$112))</f>
        <v>0.61909844814845227</v>
      </c>
      <c r="H105" s="79" cm="1">
        <f t="array" ref="H105">_xlfn.XLOOKUP($A105,'Applications Denied'!$A$62:$A$112,_xlfn.XLOOKUP(H$4,'Applications Denied'!$B$4:$U$4,'Applications Denied'!$B$62:$U$112))/_xlfn.XLOOKUP($A105,'Applications Received'!$A$62:$A$112,_xlfn.XLOOKUP(H$4,'Applications Received'!$B$4:$U$4,'Applications Received'!$B$62:$U$112))</f>
        <v>0.68464802147372061</v>
      </c>
      <c r="I105" s="79" cm="1">
        <f t="array" ref="I105">_xlfn.XLOOKUP($A105,'Applications Denied'!$A$62:$A$112,_xlfn.XLOOKUP(I$4,'Applications Denied'!$B$4:$U$4,'Applications Denied'!$B$62:$U$112))/_xlfn.XLOOKUP($A105,'Applications Received'!$A$62:$A$112,_xlfn.XLOOKUP(I$4,'Applications Received'!$B$4:$U$4,'Applications Received'!$B$62:$U$112))</f>
        <v>0.69744820065430757</v>
      </c>
      <c r="J105" s="79" cm="1">
        <f t="array" ref="J105">_xlfn.XLOOKUP($A105,'Applications Denied'!$A$62:$A$112,_xlfn.XLOOKUP(J$4,'Applications Denied'!$B$4:$U$4,'Applications Denied'!$B$62:$U$112))/_xlfn.XLOOKUP($A105,'Applications Received'!$A$62:$A$112,_xlfn.XLOOKUP(J$4,'Applications Received'!$B$4:$U$4,'Applications Received'!$B$62:$U$112))</f>
        <v>0.70948275862068966</v>
      </c>
      <c r="K105" s="79" cm="1">
        <f t="array" ref="K105">_xlfn.XLOOKUP($A105,'Applications Denied'!$A$62:$A$112,_xlfn.XLOOKUP(K$4,'Applications Denied'!$B$4:$U$4,'Applications Denied'!$B$62:$U$112))/_xlfn.XLOOKUP($A105,'Applications Received'!$A$62:$A$112,_xlfn.XLOOKUP(K$4,'Applications Received'!$B$4:$U$4,'Applications Received'!$B$62:$U$112))</f>
        <v>0.58391115289693263</v>
      </c>
      <c r="L105" s="79" cm="1">
        <f t="array" ref="L105">_xlfn.XLOOKUP($A105,'Applications Denied'!$A$62:$A$112,_xlfn.XLOOKUP(L$4,'Applications Denied'!$B$4:$U$4,'Applications Denied'!$B$62:$U$112))/_xlfn.XLOOKUP($A105,'Applications Received'!$A$62:$A$112,_xlfn.XLOOKUP(L$4,'Applications Received'!$B$4:$U$4,'Applications Received'!$B$62:$U$112))</f>
        <v>0.69546816782763654</v>
      </c>
      <c r="M105" s="79" cm="1">
        <f t="array" ref="M105">_xlfn.XLOOKUP($A105,'Applications Denied'!$A$62:$A$112,_xlfn.XLOOKUP(M$4,'Applications Denied'!$B$4:$U$4,'Applications Denied'!$B$62:$U$112))/_xlfn.XLOOKUP($A105,'Applications Received'!$A$62:$A$112,_xlfn.XLOOKUP(M$4,'Applications Received'!$B$4:$U$4,'Applications Received'!$B$62:$U$112))</f>
        <v>0.84923333258280231</v>
      </c>
      <c r="N105" s="79" cm="1">
        <f t="array" ref="N105">_xlfn.XLOOKUP($A105,'Applications Denied'!$A$62:$A$112,_xlfn.XLOOKUP(N$4,'Applications Denied'!$B$4:$U$4,'Applications Denied'!$B$62:$U$112))/_xlfn.XLOOKUP($A105,'Applications Received'!$A$62:$A$112,_xlfn.XLOOKUP(N$4,'Applications Received'!$B$4:$U$4,'Applications Received'!$B$62:$U$112))</f>
        <v>0.84851972803683284</v>
      </c>
      <c r="O105" s="79" cm="1">
        <f t="array" ref="O105">_xlfn.XLOOKUP($A105,'Applications Denied'!$A$62:$A$112,_xlfn.XLOOKUP(O$4,'Applications Denied'!$B$4:$U$4,'Applications Denied'!$B$62:$U$112))/_xlfn.XLOOKUP($A105,'Applications Received'!$A$62:$A$112,_xlfn.XLOOKUP(O$4,'Applications Received'!$B$4:$U$4,'Applications Received'!$B$62:$U$112))</f>
        <v>0.91328194485621106</v>
      </c>
      <c r="P105" s="79" cm="1">
        <f t="array" ref="P105">_xlfn.XLOOKUP($A105,'Applications Denied'!$A$62:$A$112,_xlfn.XLOOKUP(P$4,'Applications Denied'!$B$4:$U$4,'Applications Denied'!$B$62:$U$112))/_xlfn.XLOOKUP($A105,'Applications Received'!$A$62:$A$112,_xlfn.XLOOKUP(P$4,'Applications Received'!$B$4:$U$4,'Applications Received'!$B$62:$U$112))</f>
        <v>0.8492951556742504</v>
      </c>
      <c r="Q105" s="79" cm="1">
        <f t="array" ref="Q105">_xlfn.XLOOKUP($A105,'Applications Denied'!$A$62:$A$112,_xlfn.XLOOKUP(Q$4,'Applications Denied'!$B$4:$U$4,'Applications Denied'!$B$62:$U$112))/_xlfn.XLOOKUP($A105,'Applications Received'!$A$62:$A$112,_xlfn.XLOOKUP(Q$4,'Applications Received'!$B$4:$U$4,'Applications Received'!$B$62:$U$112))</f>
        <v>0.83560395875605609</v>
      </c>
      <c r="R105" s="79" cm="1">
        <f t="array" ref="R105">_xlfn.XLOOKUP($A105,'Applications Denied'!$A$62:$A$112,_xlfn.XLOOKUP(R$4,'Applications Denied'!$B$4:$U$4,'Applications Denied'!$B$62:$U$112))/_xlfn.XLOOKUP($A105,'Applications Received'!$A$62:$A$112,_xlfn.XLOOKUP(R$4,'Applications Received'!$B$4:$U$4,'Applications Received'!$B$62:$U$112))</f>
        <v>0.82001253020674836</v>
      </c>
      <c r="S105" s="79" cm="1">
        <f t="array" ref="S105">_xlfn.XLOOKUP($A105,'Applications Denied'!$A$62:$A$112,_xlfn.XLOOKUP(S$4,'Applications Denied'!$B$4:$U$4,'Applications Denied'!$B$62:$U$112))/_xlfn.XLOOKUP($A105,'Applications Received'!$A$62:$A$112,_xlfn.XLOOKUP(S$4,'Applications Received'!$B$4:$U$4,'Applications Received'!$B$62:$U$112))</f>
        <v>0.8173995697633698</v>
      </c>
      <c r="T105" s="79" cm="1">
        <f t="array" ref="T105">_xlfn.XLOOKUP($A105,'Applications Denied'!$A$62:$A$112,_xlfn.XLOOKUP(T$4,'Applications Denied'!$B$4:$U$4,'Applications Denied'!$B$62:$U$112))/_xlfn.XLOOKUP($A105,'Applications Received'!$A$62:$A$112,_xlfn.XLOOKUP(T$4,'Applications Received'!$B$4:$U$4,'Applications Received'!$B$62:$U$112))</f>
        <v>0.82221742182859003</v>
      </c>
      <c r="U105" s="79" cm="1">
        <f t="array" ref="U105">_xlfn.XLOOKUP($A105,'Applications Denied'!$A$62:$A$112,_xlfn.XLOOKUP(U$4,'Applications Denied'!$B$4:$U$4,'Applications Denied'!$B$62:$U$112))/_xlfn.XLOOKUP($A105,'Applications Received'!$A$62:$A$112,_xlfn.XLOOKUP(U$4,'Applications Received'!$B$4:$U$4,'Applications Received'!$B$62:$U$112))</f>
        <v>0.8435296244952083</v>
      </c>
      <c r="V105" s="79" t="e" cm="1">
        <f t="array" ref="V105">_xlfn.XLOOKUP($A105,'Applications Denied'!$A$62:$A$112,_xlfn.XLOOKUP(V$4,'Applications Denied'!$B$4:V$4,'Applications Denied'!$B$62:V$112))/_xlfn.XLOOKUP($A105,'Applications Received'!$A$62:$A$112,_xlfn.XLOOKUP(V$4,'Applications Received'!$B$4:W$4,'Applications Received'!$B$62:V$112))</f>
        <v>#VALUE!</v>
      </c>
      <c r="W105" s="79">
        <f t="shared" si="6"/>
        <v>0.6414827933938273</v>
      </c>
      <c r="X105" s="81">
        <f t="shared" si="7"/>
        <v>0.2320631887308918</v>
      </c>
      <c r="Y105" s="81">
        <f t="shared" si="8"/>
        <v>0.21289465645862171</v>
      </c>
    </row>
    <row r="106" spans="1:25" s="30" customFormat="1">
      <c r="A106" s="32" t="s">
        <v>76</v>
      </c>
      <c r="B106" s="79" cm="1">
        <f t="array" ref="B106">_xlfn.XLOOKUP($A106,'Applications Denied'!$A$62:$A$112,_xlfn.XLOOKUP(B$4,'Applications Denied'!$B$4:$U$4,'Applications Denied'!$B$62:$U$112))/_xlfn.XLOOKUP($A106,'Applications Received'!$A$62:$A$112,_xlfn.XLOOKUP(B$4,'Applications Received'!$B$4:$U$4,'Applications Received'!$B$62:$U$112))</f>
        <v>0.4262125902992776</v>
      </c>
      <c r="C106" s="79" cm="1">
        <f t="array" ref="C106">_xlfn.XLOOKUP($A106,'Applications Denied'!$A$62:$A$112,_xlfn.XLOOKUP(C$4,'Applications Denied'!$B$4:$U$4,'Applications Denied'!$B$62:$U$112))/_xlfn.XLOOKUP($A106,'Applications Received'!$A$62:$A$112,_xlfn.XLOOKUP(C$4,'Applications Received'!$B$4:$U$4,'Applications Received'!$B$62:$U$112))</f>
        <v>0.42697947214076243</v>
      </c>
      <c r="D106" s="79" cm="1">
        <f t="array" ref="D106">_xlfn.XLOOKUP($A106,'Applications Denied'!$A$62:$A$112,_xlfn.XLOOKUP(D$4,'Applications Denied'!$B$4:$U$4,'Applications Denied'!$B$62:$U$112))/_xlfn.XLOOKUP($A106,'Applications Received'!$A$62:$A$112,_xlfn.XLOOKUP(D$4,'Applications Received'!$B$4:$U$4,'Applications Received'!$B$62:$U$112))</f>
        <v>0.42408260288218691</v>
      </c>
      <c r="E106" s="79" cm="1">
        <f t="array" ref="E106">_xlfn.XLOOKUP($A106,'Applications Denied'!$A$62:$A$112,_xlfn.XLOOKUP(E$4,'Applications Denied'!$B$4:$U$4,'Applications Denied'!$B$62:$U$112))/_xlfn.XLOOKUP($A106,'Applications Received'!$A$62:$A$112,_xlfn.XLOOKUP(E$4,'Applications Received'!$B$4:$U$4,'Applications Received'!$B$62:$U$112))</f>
        <v>0.40220700152207001</v>
      </c>
      <c r="F106" s="79" cm="1">
        <f t="array" ref="F106">_xlfn.XLOOKUP($A106,'Applications Denied'!$A$62:$A$112,_xlfn.XLOOKUP(F$4,'Applications Denied'!$B$4:$U$4,'Applications Denied'!$B$62:$U$112))/_xlfn.XLOOKUP($A106,'Applications Received'!$A$62:$A$112,_xlfn.XLOOKUP(F$4,'Applications Received'!$B$4:$U$4,'Applications Received'!$B$62:$U$112))</f>
        <v>0.42069018879603837</v>
      </c>
      <c r="G106" s="79" cm="1">
        <f t="array" ref="G106">_xlfn.XLOOKUP($A106,'Applications Denied'!$A$62:$A$112,_xlfn.XLOOKUP(G$4,'Applications Denied'!$B$4:$U$4,'Applications Denied'!$B$62:$U$112))/_xlfn.XLOOKUP($A106,'Applications Received'!$A$62:$A$112,_xlfn.XLOOKUP(G$4,'Applications Received'!$B$4:$U$4,'Applications Received'!$B$62:$U$112))</f>
        <v>0.40645311049210769</v>
      </c>
      <c r="H106" s="79" cm="1">
        <f t="array" ref="H106">_xlfn.XLOOKUP($A106,'Applications Denied'!$A$62:$A$112,_xlfn.XLOOKUP(H$4,'Applications Denied'!$B$4:$U$4,'Applications Denied'!$B$62:$U$112))/_xlfn.XLOOKUP($A106,'Applications Received'!$A$62:$A$112,_xlfn.XLOOKUP(H$4,'Applications Received'!$B$4:$U$4,'Applications Received'!$B$62:$U$112))</f>
        <v>0.4222951344430218</v>
      </c>
      <c r="I106" s="79" cm="1">
        <f t="array" ref="I106">_xlfn.XLOOKUP($A106,'Applications Denied'!$A$62:$A$112,_xlfn.XLOOKUP(I$4,'Applications Denied'!$B$4:$U$4,'Applications Denied'!$B$62:$U$112))/_xlfn.XLOOKUP($A106,'Applications Received'!$A$62:$A$112,_xlfn.XLOOKUP(I$4,'Applications Received'!$B$4:$U$4,'Applications Received'!$B$62:$U$112))</f>
        <v>0.42769279293486834</v>
      </c>
      <c r="J106" s="79" cm="1">
        <f t="array" ref="J106">_xlfn.XLOOKUP($A106,'Applications Denied'!$A$62:$A$112,_xlfn.XLOOKUP(J$4,'Applications Denied'!$B$4:$U$4,'Applications Denied'!$B$62:$U$112))/_xlfn.XLOOKUP($A106,'Applications Received'!$A$62:$A$112,_xlfn.XLOOKUP(J$4,'Applications Received'!$B$4:$U$4,'Applications Received'!$B$62:$U$112))</f>
        <v>0.42695772695772694</v>
      </c>
      <c r="K106" s="79" cm="1">
        <f t="array" ref="K106">_xlfn.XLOOKUP($A106,'Applications Denied'!$A$62:$A$112,_xlfn.XLOOKUP(K$4,'Applications Denied'!$B$4:$U$4,'Applications Denied'!$B$62:$U$112))/_xlfn.XLOOKUP($A106,'Applications Received'!$A$62:$A$112,_xlfn.XLOOKUP(K$4,'Applications Received'!$B$4:$U$4,'Applications Received'!$B$62:$U$112))</f>
        <v>0.46622422374970374</v>
      </c>
      <c r="L106" s="79" cm="1">
        <f t="array" ref="L106">_xlfn.XLOOKUP($A106,'Applications Denied'!$A$62:$A$112,_xlfn.XLOOKUP(L$4,'Applications Denied'!$B$4:$U$4,'Applications Denied'!$B$62:$U$112))/_xlfn.XLOOKUP($A106,'Applications Received'!$A$62:$A$112,_xlfn.XLOOKUP(L$4,'Applications Received'!$B$4:$U$4,'Applications Received'!$B$62:$U$112))</f>
        <v>0.46401097262806362</v>
      </c>
      <c r="M106" s="79" cm="1">
        <f t="array" ref="M106">_xlfn.XLOOKUP($A106,'Applications Denied'!$A$62:$A$112,_xlfn.XLOOKUP(M$4,'Applications Denied'!$B$4:$U$4,'Applications Denied'!$B$62:$U$112))/_xlfn.XLOOKUP($A106,'Applications Received'!$A$62:$A$112,_xlfn.XLOOKUP(M$4,'Applications Received'!$B$4:$U$4,'Applications Received'!$B$62:$U$112))</f>
        <v>0.52901585402333229</v>
      </c>
      <c r="N106" s="79" cm="1">
        <f t="array" ref="N106">_xlfn.XLOOKUP($A106,'Applications Denied'!$A$62:$A$112,_xlfn.XLOOKUP(N$4,'Applications Denied'!$B$4:$U$4,'Applications Denied'!$B$62:$U$112))/_xlfn.XLOOKUP($A106,'Applications Received'!$A$62:$A$112,_xlfn.XLOOKUP(N$4,'Applications Received'!$B$4:$U$4,'Applications Received'!$B$62:$U$112))</f>
        <v>0.52625059552167697</v>
      </c>
      <c r="O106" s="79" cm="1">
        <f t="array" ref="O106">_xlfn.XLOOKUP($A106,'Applications Denied'!$A$62:$A$112,_xlfn.XLOOKUP(O$4,'Applications Denied'!$B$4:$U$4,'Applications Denied'!$B$62:$U$112))/_xlfn.XLOOKUP($A106,'Applications Received'!$A$62:$A$112,_xlfn.XLOOKUP(O$4,'Applications Received'!$B$4:$U$4,'Applications Received'!$B$62:$U$112))</f>
        <v>0.50633156114064759</v>
      </c>
      <c r="P106" s="79" cm="1">
        <f t="array" ref="P106">_xlfn.XLOOKUP($A106,'Applications Denied'!$A$62:$A$112,_xlfn.XLOOKUP(P$4,'Applications Denied'!$B$4:$U$4,'Applications Denied'!$B$62:$U$112))/_xlfn.XLOOKUP($A106,'Applications Received'!$A$62:$A$112,_xlfn.XLOOKUP(P$4,'Applications Received'!$B$4:$U$4,'Applications Received'!$B$62:$U$112))</f>
        <v>0.50454501026292642</v>
      </c>
      <c r="Q106" s="79" cm="1">
        <f t="array" ref="Q106">_xlfn.XLOOKUP($A106,'Applications Denied'!$A$62:$A$112,_xlfn.XLOOKUP(Q$4,'Applications Denied'!$B$4:$U$4,'Applications Denied'!$B$62:$U$112))/_xlfn.XLOOKUP($A106,'Applications Received'!$A$62:$A$112,_xlfn.XLOOKUP(Q$4,'Applications Received'!$B$4:$U$4,'Applications Received'!$B$62:$U$112))</f>
        <v>0.49914612018358412</v>
      </c>
      <c r="R106" s="79" cm="1">
        <f t="array" ref="R106">_xlfn.XLOOKUP($A106,'Applications Denied'!$A$62:$A$112,_xlfn.XLOOKUP(R$4,'Applications Denied'!$B$4:$U$4,'Applications Denied'!$B$62:$U$112))/_xlfn.XLOOKUP($A106,'Applications Received'!$A$62:$A$112,_xlfn.XLOOKUP(R$4,'Applications Received'!$B$4:$U$4,'Applications Received'!$B$62:$U$112))</f>
        <v>0.45806198068717718</v>
      </c>
      <c r="S106" s="79" cm="1">
        <f t="array" ref="S106">_xlfn.XLOOKUP($A106,'Applications Denied'!$A$62:$A$112,_xlfn.XLOOKUP(S$4,'Applications Denied'!$B$4:$U$4,'Applications Denied'!$B$62:$U$112))/_xlfn.XLOOKUP($A106,'Applications Received'!$A$62:$A$112,_xlfn.XLOOKUP(S$4,'Applications Received'!$B$4:$U$4,'Applications Received'!$B$62:$U$112))</f>
        <v>0.43598531211750302</v>
      </c>
      <c r="T106" s="79" cm="1">
        <f t="array" ref="T106">_xlfn.XLOOKUP($A106,'Applications Denied'!$A$62:$A$112,_xlfn.XLOOKUP(T$4,'Applications Denied'!$B$4:$U$4,'Applications Denied'!$B$62:$U$112))/_xlfn.XLOOKUP($A106,'Applications Received'!$A$62:$A$112,_xlfn.XLOOKUP(T$4,'Applications Received'!$B$4:$U$4,'Applications Received'!$B$62:$U$112))</f>
        <v>0.4350223338916806</v>
      </c>
      <c r="U106" s="79" cm="1">
        <f t="array" ref="U106">_xlfn.XLOOKUP($A106,'Applications Denied'!$A$62:$A$112,_xlfn.XLOOKUP(U$4,'Applications Denied'!$B$4:$U$4,'Applications Denied'!$B$62:$U$112))/_xlfn.XLOOKUP($A106,'Applications Received'!$A$62:$A$112,_xlfn.XLOOKUP(U$4,'Applications Received'!$B$4:$U$4,'Applications Received'!$B$62:$U$112))</f>
        <v>0.45232996085961152</v>
      </c>
      <c r="V106" s="79" t="e" cm="1">
        <f t="array" ref="V106">_xlfn.XLOOKUP($A106,'Applications Denied'!$A$62:$A$112,_xlfn.XLOOKUP(V$4,'Applications Denied'!$B$4:V$4,'Applications Denied'!$B$62:V$112))/_xlfn.XLOOKUP($A106,'Applications Received'!$A$62:$A$112,_xlfn.XLOOKUP(V$4,'Applications Received'!$B$4:W$4,'Applications Received'!$B$62:V$112))</f>
        <v>#VALUE!</v>
      </c>
      <c r="W106" s="79">
        <f t="shared" si="6"/>
        <v>6.1277801629451741E-2</v>
      </c>
      <c r="X106" s="81">
        <f t="shared" si="7"/>
        <v>7.1122833219955495E-2</v>
      </c>
      <c r="Y106" s="81">
        <f t="shared" si="8"/>
        <v>-2.5173999016215559E-2</v>
      </c>
    </row>
    <row r="107" spans="1:25" s="30" customFormat="1">
      <c r="A107" s="32" t="s">
        <v>77</v>
      </c>
      <c r="B107" s="79" cm="1">
        <f t="array" ref="B107">_xlfn.XLOOKUP($A107,'Applications Denied'!$A$62:$A$112,_xlfn.XLOOKUP(B$4,'Applications Denied'!$B$4:$U$4,'Applications Denied'!$B$62:$U$112))/_xlfn.XLOOKUP($A107,'Applications Received'!$A$62:$A$112,_xlfn.XLOOKUP(B$4,'Applications Received'!$B$4:$U$4,'Applications Received'!$B$62:$U$112))</f>
        <v>0.50361897248792031</v>
      </c>
      <c r="C107" s="79" cm="1">
        <f t="array" ref="C107">_xlfn.XLOOKUP($A107,'Applications Denied'!$A$62:$A$112,_xlfn.XLOOKUP(C$4,'Applications Denied'!$B$4:$U$4,'Applications Denied'!$B$62:$U$112))/_xlfn.XLOOKUP($A107,'Applications Received'!$A$62:$A$112,_xlfn.XLOOKUP(C$4,'Applications Received'!$B$4:$U$4,'Applications Received'!$B$62:$U$112))</f>
        <v>0.50269056481631336</v>
      </c>
      <c r="D107" s="79" cm="1">
        <f t="array" ref="D107">_xlfn.XLOOKUP($A107,'Applications Denied'!$A$62:$A$112,_xlfn.XLOOKUP(D$4,'Applications Denied'!$B$4:$U$4,'Applications Denied'!$B$62:$U$112))/_xlfn.XLOOKUP($A107,'Applications Received'!$A$62:$A$112,_xlfn.XLOOKUP(D$4,'Applications Received'!$B$4:$U$4,'Applications Received'!$B$62:$U$112))</f>
        <v>0.51136670446568389</v>
      </c>
      <c r="E107" s="79" cm="1">
        <f t="array" ref="E107">_xlfn.XLOOKUP($A107,'Applications Denied'!$A$62:$A$112,_xlfn.XLOOKUP(E$4,'Applications Denied'!$B$4:$U$4,'Applications Denied'!$B$62:$U$112))/_xlfn.XLOOKUP($A107,'Applications Received'!$A$62:$A$112,_xlfn.XLOOKUP(E$4,'Applications Received'!$B$4:$U$4,'Applications Received'!$B$62:$U$112))</f>
        <v>0.49879776947869237</v>
      </c>
      <c r="F107" s="79" cm="1">
        <f t="array" ref="F107">_xlfn.XLOOKUP($A107,'Applications Denied'!$A$62:$A$112,_xlfn.XLOOKUP(F$4,'Applications Denied'!$B$4:$U$4,'Applications Denied'!$B$62:$U$112))/_xlfn.XLOOKUP($A107,'Applications Received'!$A$62:$A$112,_xlfn.XLOOKUP(F$4,'Applications Received'!$B$4:$U$4,'Applications Received'!$B$62:$U$112))</f>
        <v>0.50025312920063547</v>
      </c>
      <c r="G107" s="79" cm="1">
        <f t="array" ref="G107">_xlfn.XLOOKUP($A107,'Applications Denied'!$A$62:$A$112,_xlfn.XLOOKUP(G$4,'Applications Denied'!$B$4:$U$4,'Applications Denied'!$B$62:$U$112))/_xlfn.XLOOKUP($A107,'Applications Received'!$A$62:$A$112,_xlfn.XLOOKUP(G$4,'Applications Received'!$B$4:$U$4,'Applications Received'!$B$62:$U$112))</f>
        <v>0.47417209294205964</v>
      </c>
      <c r="H107" s="79" cm="1">
        <f t="array" ref="H107">_xlfn.XLOOKUP($A107,'Applications Denied'!$A$62:$A$112,_xlfn.XLOOKUP(H$4,'Applications Denied'!$B$4:$U$4,'Applications Denied'!$B$62:$U$112))/_xlfn.XLOOKUP($A107,'Applications Received'!$A$62:$A$112,_xlfn.XLOOKUP(H$4,'Applications Received'!$B$4:$U$4,'Applications Received'!$B$62:$U$112))</f>
        <v>0.48634875762535329</v>
      </c>
      <c r="I107" s="79" cm="1">
        <f t="array" ref="I107">_xlfn.XLOOKUP($A107,'Applications Denied'!$A$62:$A$112,_xlfn.XLOOKUP(I$4,'Applications Denied'!$B$4:$U$4,'Applications Denied'!$B$62:$U$112))/_xlfn.XLOOKUP($A107,'Applications Received'!$A$62:$A$112,_xlfn.XLOOKUP(I$4,'Applications Received'!$B$4:$U$4,'Applications Received'!$B$62:$U$112))</f>
        <v>0.51370113262696382</v>
      </c>
      <c r="J107" s="79" cm="1">
        <f t="array" ref="J107">_xlfn.XLOOKUP($A107,'Applications Denied'!$A$62:$A$112,_xlfn.XLOOKUP(J$4,'Applications Denied'!$B$4:$U$4,'Applications Denied'!$B$62:$U$112))/_xlfn.XLOOKUP($A107,'Applications Received'!$A$62:$A$112,_xlfn.XLOOKUP(J$4,'Applications Received'!$B$4:$U$4,'Applications Received'!$B$62:$U$112))</f>
        <v>0.53846613784031561</v>
      </c>
      <c r="K107" s="79" cm="1">
        <f t="array" ref="K107">_xlfn.XLOOKUP($A107,'Applications Denied'!$A$62:$A$112,_xlfn.XLOOKUP(K$4,'Applications Denied'!$B$4:$U$4,'Applications Denied'!$B$62:$U$112))/_xlfn.XLOOKUP($A107,'Applications Received'!$A$62:$A$112,_xlfn.XLOOKUP(K$4,'Applications Received'!$B$4:$U$4,'Applications Received'!$B$62:$U$112))</f>
        <v>0.53926728149589642</v>
      </c>
      <c r="L107" s="79" cm="1">
        <f t="array" ref="L107">_xlfn.XLOOKUP($A107,'Applications Denied'!$A$62:$A$112,_xlfn.XLOOKUP(L$4,'Applications Denied'!$B$4:$U$4,'Applications Denied'!$B$62:$U$112))/_xlfn.XLOOKUP($A107,'Applications Received'!$A$62:$A$112,_xlfn.XLOOKUP(L$4,'Applications Received'!$B$4:$U$4,'Applications Received'!$B$62:$U$112))</f>
        <v>0.54711465652350011</v>
      </c>
      <c r="M107" s="79" cm="1">
        <f t="array" ref="M107">_xlfn.XLOOKUP($A107,'Applications Denied'!$A$62:$A$112,_xlfn.XLOOKUP(M$4,'Applications Denied'!$B$4:$U$4,'Applications Denied'!$B$62:$U$112))/_xlfn.XLOOKUP($A107,'Applications Received'!$A$62:$A$112,_xlfn.XLOOKUP(M$4,'Applications Received'!$B$4:$U$4,'Applications Received'!$B$62:$U$112))</f>
        <v>0.57849779623356279</v>
      </c>
      <c r="N107" s="79" cm="1">
        <f t="array" ref="N107">_xlfn.XLOOKUP($A107,'Applications Denied'!$A$62:$A$112,_xlfn.XLOOKUP(N$4,'Applications Denied'!$B$4:$U$4,'Applications Denied'!$B$62:$U$112))/_xlfn.XLOOKUP($A107,'Applications Received'!$A$62:$A$112,_xlfn.XLOOKUP(N$4,'Applications Received'!$B$4:$U$4,'Applications Received'!$B$62:$U$112))</f>
        <v>0.62224925752316895</v>
      </c>
      <c r="O107" s="79" cm="1">
        <f t="array" ref="O107">_xlfn.XLOOKUP($A107,'Applications Denied'!$A$62:$A$112,_xlfn.XLOOKUP(O$4,'Applications Denied'!$B$4:$U$4,'Applications Denied'!$B$62:$U$112))/_xlfn.XLOOKUP($A107,'Applications Received'!$A$62:$A$112,_xlfn.XLOOKUP(O$4,'Applications Received'!$B$4:$U$4,'Applications Received'!$B$62:$U$112))</f>
        <v>0.69379584304280506</v>
      </c>
      <c r="P107" s="79" cm="1">
        <f t="array" ref="P107">_xlfn.XLOOKUP($A107,'Applications Denied'!$A$62:$A$112,_xlfn.XLOOKUP(P$4,'Applications Denied'!$B$4:$U$4,'Applications Denied'!$B$62:$U$112))/_xlfn.XLOOKUP($A107,'Applications Received'!$A$62:$A$112,_xlfn.XLOOKUP(P$4,'Applications Received'!$B$4:$U$4,'Applications Received'!$B$62:$U$112))</f>
        <v>0.71518488085456045</v>
      </c>
      <c r="Q107" s="79" cm="1">
        <f t="array" ref="Q107">_xlfn.XLOOKUP($A107,'Applications Denied'!$A$62:$A$112,_xlfn.XLOOKUP(Q$4,'Applications Denied'!$B$4:$U$4,'Applications Denied'!$B$62:$U$112))/_xlfn.XLOOKUP($A107,'Applications Received'!$A$62:$A$112,_xlfn.XLOOKUP(Q$4,'Applications Received'!$B$4:$U$4,'Applications Received'!$B$62:$U$112))</f>
        <v>0.72608695652173916</v>
      </c>
      <c r="R107" s="79" cm="1">
        <f t="array" ref="R107">_xlfn.XLOOKUP($A107,'Applications Denied'!$A$62:$A$112,_xlfn.XLOOKUP(R$4,'Applications Denied'!$B$4:$U$4,'Applications Denied'!$B$62:$U$112))/_xlfn.XLOOKUP($A107,'Applications Received'!$A$62:$A$112,_xlfn.XLOOKUP(R$4,'Applications Received'!$B$4:$U$4,'Applications Received'!$B$62:$U$112))</f>
        <v>0.74834811490760056</v>
      </c>
      <c r="S107" s="79" cm="1">
        <f t="array" ref="S107">_xlfn.XLOOKUP($A107,'Applications Denied'!$A$62:$A$112,_xlfn.XLOOKUP(S$4,'Applications Denied'!$B$4:$U$4,'Applications Denied'!$B$62:$U$112))/_xlfn.XLOOKUP($A107,'Applications Received'!$A$62:$A$112,_xlfn.XLOOKUP(S$4,'Applications Received'!$B$4:$U$4,'Applications Received'!$B$62:$U$112))</f>
        <v>0.58075987273067564</v>
      </c>
      <c r="T107" s="79" cm="1">
        <f t="array" ref="T107">_xlfn.XLOOKUP($A107,'Applications Denied'!$A$62:$A$112,_xlfn.XLOOKUP(T$4,'Applications Denied'!$B$4:$U$4,'Applications Denied'!$B$62:$U$112))/_xlfn.XLOOKUP($A107,'Applications Received'!$A$62:$A$112,_xlfn.XLOOKUP(T$4,'Applications Received'!$B$4:$U$4,'Applications Received'!$B$62:$U$112))</f>
        <v>0.59705406460971944</v>
      </c>
      <c r="U107" s="79" cm="1">
        <f t="array" ref="U107">_xlfn.XLOOKUP($A107,'Applications Denied'!$A$62:$A$112,_xlfn.XLOOKUP(U$4,'Applications Denied'!$B$4:$U$4,'Applications Denied'!$B$62:$U$112))/_xlfn.XLOOKUP($A107,'Applications Received'!$A$62:$A$112,_xlfn.XLOOKUP(U$4,'Applications Received'!$B$4:$U$4,'Applications Received'!$B$62:$U$112))</f>
        <v>0.64284536762281574</v>
      </c>
      <c r="V107" s="79" t="e" cm="1">
        <f t="array" ref="V107">_xlfn.XLOOKUP($A107,'Applications Denied'!$A$62:$A$112,_xlfn.XLOOKUP(V$4,'Applications Denied'!$B$4:V$4,'Applications Denied'!$B$62:V$112))/_xlfn.XLOOKUP($A107,'Applications Received'!$A$62:$A$112,_xlfn.XLOOKUP(V$4,'Applications Received'!$B$4:W$4,'Applications Received'!$B$62:V$112))</f>
        <v>#VALUE!</v>
      </c>
      <c r="W107" s="79">
        <f t="shared" si="6"/>
        <v>0.27645184701264386</v>
      </c>
      <c r="X107" s="81">
        <f t="shared" si="7"/>
        <v>0.32177857462116877</v>
      </c>
      <c r="Y107" s="81">
        <f t="shared" si="8"/>
        <v>0.17497376456264563</v>
      </c>
    </row>
    <row r="108" spans="1:25" s="30" customFormat="1">
      <c r="A108" s="32" t="s">
        <v>78</v>
      </c>
      <c r="B108" s="79" cm="1">
        <f t="array" ref="B108">_xlfn.XLOOKUP($A108,'Applications Denied'!$A$62:$A$112,_xlfn.XLOOKUP(B$4,'Applications Denied'!$B$4:$U$4,'Applications Denied'!$B$62:$U$112))/_xlfn.XLOOKUP($A108,'Applications Received'!$A$62:$A$112,_xlfn.XLOOKUP(B$4,'Applications Received'!$B$4:$U$4,'Applications Received'!$B$62:$U$112))</f>
        <v>0.41901114329891403</v>
      </c>
      <c r="C108" s="79" cm="1">
        <f t="array" ref="C108">_xlfn.XLOOKUP($A108,'Applications Denied'!$A$62:$A$112,_xlfn.XLOOKUP(C$4,'Applications Denied'!$B$4:$U$4,'Applications Denied'!$B$62:$U$112))/_xlfn.XLOOKUP($A108,'Applications Received'!$A$62:$A$112,_xlfn.XLOOKUP(C$4,'Applications Received'!$B$4:$U$4,'Applications Received'!$B$62:$U$112))</f>
        <v>0.41793468607532847</v>
      </c>
      <c r="D108" s="79" cm="1">
        <f t="array" ref="D108">_xlfn.XLOOKUP($A108,'Applications Denied'!$A$62:$A$112,_xlfn.XLOOKUP(D$4,'Applications Denied'!$B$4:$U$4,'Applications Denied'!$B$62:$U$112))/_xlfn.XLOOKUP($A108,'Applications Received'!$A$62:$A$112,_xlfn.XLOOKUP(D$4,'Applications Received'!$B$4:$U$4,'Applications Received'!$B$62:$U$112))</f>
        <v>0.43627100613354169</v>
      </c>
      <c r="E108" s="79" cm="1">
        <f t="array" ref="E108">_xlfn.XLOOKUP($A108,'Applications Denied'!$A$62:$A$112,_xlfn.XLOOKUP(E$4,'Applications Denied'!$B$4:$U$4,'Applications Denied'!$B$62:$U$112))/_xlfn.XLOOKUP($A108,'Applications Received'!$A$62:$A$112,_xlfn.XLOOKUP(E$4,'Applications Received'!$B$4:$U$4,'Applications Received'!$B$62:$U$112))</f>
        <v>0.45413067480678054</v>
      </c>
      <c r="F108" s="79" cm="1">
        <f t="array" ref="F108">_xlfn.XLOOKUP($A108,'Applications Denied'!$A$62:$A$112,_xlfn.XLOOKUP(F$4,'Applications Denied'!$B$4:$U$4,'Applications Denied'!$B$62:$U$112))/_xlfn.XLOOKUP($A108,'Applications Received'!$A$62:$A$112,_xlfn.XLOOKUP(F$4,'Applications Received'!$B$4:$U$4,'Applications Received'!$B$62:$U$112))</f>
        <v>0.50959287964560196</v>
      </c>
      <c r="G108" s="79" cm="1">
        <f t="array" ref="G108">_xlfn.XLOOKUP($A108,'Applications Denied'!$A$62:$A$112,_xlfn.XLOOKUP(G$4,'Applications Denied'!$B$4:$U$4,'Applications Denied'!$B$62:$U$112))/_xlfn.XLOOKUP($A108,'Applications Received'!$A$62:$A$112,_xlfn.XLOOKUP(G$4,'Applications Received'!$B$4:$U$4,'Applications Received'!$B$62:$U$112))</f>
        <v>0.48737821618601035</v>
      </c>
      <c r="H108" s="79" cm="1">
        <f t="array" ref="H108">_xlfn.XLOOKUP($A108,'Applications Denied'!$A$62:$A$112,_xlfn.XLOOKUP(H$4,'Applications Denied'!$B$4:$U$4,'Applications Denied'!$B$62:$U$112))/_xlfn.XLOOKUP($A108,'Applications Received'!$A$62:$A$112,_xlfn.XLOOKUP(H$4,'Applications Received'!$B$4:$U$4,'Applications Received'!$B$62:$U$112))</f>
        <v>0.5154363566256801</v>
      </c>
      <c r="I108" s="79" cm="1">
        <f t="array" ref="I108">_xlfn.XLOOKUP($A108,'Applications Denied'!$A$62:$A$112,_xlfn.XLOOKUP(I$4,'Applications Denied'!$B$4:$U$4,'Applications Denied'!$B$62:$U$112))/_xlfn.XLOOKUP($A108,'Applications Received'!$A$62:$A$112,_xlfn.XLOOKUP(I$4,'Applications Received'!$B$4:$U$4,'Applications Received'!$B$62:$U$112))</f>
        <v>0.52677196188487141</v>
      </c>
      <c r="J108" s="79" cm="1">
        <f t="array" ref="J108">_xlfn.XLOOKUP($A108,'Applications Denied'!$A$62:$A$112,_xlfn.XLOOKUP(J$4,'Applications Denied'!$B$4:$U$4,'Applications Denied'!$B$62:$U$112))/_xlfn.XLOOKUP($A108,'Applications Received'!$A$62:$A$112,_xlfn.XLOOKUP(J$4,'Applications Received'!$B$4:$U$4,'Applications Received'!$B$62:$U$112))</f>
        <v>0.53184021393949521</v>
      </c>
      <c r="K108" s="79" cm="1">
        <f t="array" ref="K108">_xlfn.XLOOKUP($A108,'Applications Denied'!$A$62:$A$112,_xlfn.XLOOKUP(K$4,'Applications Denied'!$B$4:$U$4,'Applications Denied'!$B$62:$U$112))/_xlfn.XLOOKUP($A108,'Applications Received'!$A$62:$A$112,_xlfn.XLOOKUP(K$4,'Applications Received'!$B$4:$U$4,'Applications Received'!$B$62:$U$112))</f>
        <v>0.5606663107014388</v>
      </c>
      <c r="L108" s="79" cm="1">
        <f t="array" ref="L108">_xlfn.XLOOKUP($A108,'Applications Denied'!$A$62:$A$112,_xlfn.XLOOKUP(L$4,'Applications Denied'!$B$4:$U$4,'Applications Denied'!$B$62:$U$112))/_xlfn.XLOOKUP($A108,'Applications Received'!$A$62:$A$112,_xlfn.XLOOKUP(L$4,'Applications Received'!$B$4:$U$4,'Applications Received'!$B$62:$U$112))</f>
        <v>0.57092348731845699</v>
      </c>
      <c r="M108" s="79" cm="1">
        <f t="array" ref="M108">_xlfn.XLOOKUP($A108,'Applications Denied'!$A$62:$A$112,_xlfn.XLOOKUP(M$4,'Applications Denied'!$B$4:$U$4,'Applications Denied'!$B$62:$U$112))/_xlfn.XLOOKUP($A108,'Applications Received'!$A$62:$A$112,_xlfn.XLOOKUP(M$4,'Applications Received'!$B$4:$U$4,'Applications Received'!$B$62:$U$112))</f>
        <v>0.59575778407951641</v>
      </c>
      <c r="N108" s="79" cm="1">
        <f t="array" ref="N108">_xlfn.XLOOKUP($A108,'Applications Denied'!$A$62:$A$112,_xlfn.XLOOKUP(N$4,'Applications Denied'!$B$4:$U$4,'Applications Denied'!$B$62:$U$112))/_xlfn.XLOOKUP($A108,'Applications Received'!$A$62:$A$112,_xlfn.XLOOKUP(N$4,'Applications Received'!$B$4:$U$4,'Applications Received'!$B$62:$U$112))</f>
        <v>0.61928768257912425</v>
      </c>
      <c r="O108" s="79" cm="1">
        <f t="array" ref="O108">_xlfn.XLOOKUP($A108,'Applications Denied'!$A$62:$A$112,_xlfn.XLOOKUP(O$4,'Applications Denied'!$B$4:$U$4,'Applications Denied'!$B$62:$U$112))/_xlfn.XLOOKUP($A108,'Applications Received'!$A$62:$A$112,_xlfn.XLOOKUP(O$4,'Applications Received'!$B$4:$U$4,'Applications Received'!$B$62:$U$112))</f>
        <v>0.61876273351980393</v>
      </c>
      <c r="P108" s="79" cm="1">
        <f t="array" ref="P108">_xlfn.XLOOKUP($A108,'Applications Denied'!$A$62:$A$112,_xlfn.XLOOKUP(P$4,'Applications Denied'!$B$4:$U$4,'Applications Denied'!$B$62:$U$112))/_xlfn.XLOOKUP($A108,'Applications Received'!$A$62:$A$112,_xlfn.XLOOKUP(P$4,'Applications Received'!$B$4:$U$4,'Applications Received'!$B$62:$U$112))</f>
        <v>0.62636462110865154</v>
      </c>
      <c r="Q108" s="79" cm="1">
        <f t="array" ref="Q108">_xlfn.XLOOKUP($A108,'Applications Denied'!$A$62:$A$112,_xlfn.XLOOKUP(Q$4,'Applications Denied'!$B$4:$U$4,'Applications Denied'!$B$62:$U$112))/_xlfn.XLOOKUP($A108,'Applications Received'!$A$62:$A$112,_xlfn.XLOOKUP(Q$4,'Applications Received'!$B$4:$U$4,'Applications Received'!$B$62:$U$112))</f>
        <v>0.64155535010254938</v>
      </c>
      <c r="R108" s="79" cm="1">
        <f t="array" ref="R108">_xlfn.XLOOKUP($A108,'Applications Denied'!$A$62:$A$112,_xlfn.XLOOKUP(R$4,'Applications Denied'!$B$4:$U$4,'Applications Denied'!$B$62:$U$112))/_xlfn.XLOOKUP($A108,'Applications Received'!$A$62:$A$112,_xlfn.XLOOKUP(R$4,'Applications Received'!$B$4:$U$4,'Applications Received'!$B$62:$U$112))</f>
        <v>0.64626695201871798</v>
      </c>
      <c r="S108" s="79" cm="1">
        <f t="array" ref="S108">_xlfn.XLOOKUP($A108,'Applications Denied'!$A$62:$A$112,_xlfn.XLOOKUP(S$4,'Applications Denied'!$B$4:$U$4,'Applications Denied'!$B$62:$U$112))/_xlfn.XLOOKUP($A108,'Applications Received'!$A$62:$A$112,_xlfn.XLOOKUP(S$4,'Applications Received'!$B$4:$U$4,'Applications Received'!$B$62:$U$112))</f>
        <v>0.6418306351183064</v>
      </c>
      <c r="T108" s="79" cm="1">
        <f t="array" ref="T108">_xlfn.XLOOKUP($A108,'Applications Denied'!$A$62:$A$112,_xlfn.XLOOKUP(T$4,'Applications Denied'!$B$4:$U$4,'Applications Denied'!$B$62:$U$112))/_xlfn.XLOOKUP($A108,'Applications Received'!$A$62:$A$112,_xlfn.XLOOKUP(T$4,'Applications Received'!$B$4:$U$4,'Applications Received'!$B$62:$U$112))</f>
        <v>0.64977483514716128</v>
      </c>
      <c r="U108" s="79" cm="1">
        <f t="array" ref="U108">_xlfn.XLOOKUP($A108,'Applications Denied'!$A$62:$A$112,_xlfn.XLOOKUP(U$4,'Applications Denied'!$B$4:$U$4,'Applications Denied'!$B$62:$U$112))/_xlfn.XLOOKUP($A108,'Applications Received'!$A$62:$A$112,_xlfn.XLOOKUP(U$4,'Applications Received'!$B$4:$U$4,'Applications Received'!$B$62:$U$112))</f>
        <v>0.64130308824381477</v>
      </c>
      <c r="V108" s="79" t="e" cm="1">
        <f t="array" ref="V108">_xlfn.XLOOKUP($A108,'Applications Denied'!$A$62:$A$112,_xlfn.XLOOKUP(V$4,'Applications Denied'!$B$4:V$4,'Applications Denied'!$B$62:V$112))/_xlfn.XLOOKUP($A108,'Applications Received'!$A$62:$A$112,_xlfn.XLOOKUP(V$4,'Applications Received'!$B$4:W$4,'Applications Received'!$B$62:V$112))</f>
        <v>#VALUE!</v>
      </c>
      <c r="W108" s="79">
        <f t="shared" si="6"/>
        <v>0.53051559248466618</v>
      </c>
      <c r="X108" s="81">
        <f t="shared" si="7"/>
        <v>0.2441945159672575</v>
      </c>
      <c r="Y108" s="81">
        <f t="shared" si="8"/>
        <v>0.12327326251004374</v>
      </c>
    </row>
    <row r="109" spans="1:25" s="30" customFormat="1">
      <c r="A109" s="32" t="s">
        <v>79</v>
      </c>
      <c r="B109" s="79" cm="1">
        <f t="array" ref="B109">_xlfn.XLOOKUP($A109,'Applications Denied'!$A$62:$A$112,_xlfn.XLOOKUP(B$4,'Applications Denied'!$B$4:$U$4,'Applications Denied'!$B$62:$U$112))/_xlfn.XLOOKUP($A109,'Applications Received'!$A$62:$A$112,_xlfn.XLOOKUP(B$4,'Applications Received'!$B$4:$U$4,'Applications Received'!$B$62:$U$112))</f>
        <v>0.17826012647410699</v>
      </c>
      <c r="C109" s="79" cm="1">
        <f t="array" ref="C109">_xlfn.XLOOKUP($A109,'Applications Denied'!$A$62:$A$112,_xlfn.XLOOKUP(C$4,'Applications Denied'!$B$4:$U$4,'Applications Denied'!$B$62:$U$112))/_xlfn.XLOOKUP($A109,'Applications Received'!$A$62:$A$112,_xlfn.XLOOKUP(C$4,'Applications Received'!$B$4:$U$4,'Applications Received'!$B$62:$U$112))</f>
        <v>0.13662026943932024</v>
      </c>
      <c r="D109" s="79" cm="1">
        <f t="array" ref="D109">_xlfn.XLOOKUP($A109,'Applications Denied'!$A$62:$A$112,_xlfn.XLOOKUP(D$4,'Applications Denied'!$B$4:$U$4,'Applications Denied'!$B$62:$U$112))/_xlfn.XLOOKUP($A109,'Applications Received'!$A$62:$A$112,_xlfn.XLOOKUP(D$4,'Applications Received'!$B$4:$U$4,'Applications Received'!$B$62:$U$112))</f>
        <v>0.18096190275731422</v>
      </c>
      <c r="E109" s="79" cm="1">
        <f t="array" ref="E109">_xlfn.XLOOKUP($A109,'Applications Denied'!$A$62:$A$112,_xlfn.XLOOKUP(E$4,'Applications Denied'!$B$4:$U$4,'Applications Denied'!$B$62:$U$112))/_xlfn.XLOOKUP($A109,'Applications Received'!$A$62:$A$112,_xlfn.XLOOKUP(E$4,'Applications Received'!$B$4:$U$4,'Applications Received'!$B$62:$U$112))</f>
        <v>0.13617939674685478</v>
      </c>
      <c r="F109" s="79" cm="1">
        <f t="array" ref="F109">_xlfn.XLOOKUP($A109,'Applications Denied'!$A$62:$A$112,_xlfn.XLOOKUP(F$4,'Applications Denied'!$B$4:$U$4,'Applications Denied'!$B$62:$U$112))/_xlfn.XLOOKUP($A109,'Applications Received'!$A$62:$A$112,_xlfn.XLOOKUP(F$4,'Applications Received'!$B$4:$U$4,'Applications Received'!$B$62:$U$112))</f>
        <v>0.13860390263528466</v>
      </c>
      <c r="G109" s="79" cm="1">
        <f t="array" ref="G109">_xlfn.XLOOKUP($A109,'Applications Denied'!$A$62:$A$112,_xlfn.XLOOKUP(G$4,'Applications Denied'!$B$4:$U$4,'Applications Denied'!$B$62:$U$112))/_xlfn.XLOOKUP($A109,'Applications Received'!$A$62:$A$112,_xlfn.XLOOKUP(G$4,'Applications Received'!$B$4:$U$4,'Applications Received'!$B$62:$U$112))</f>
        <v>0.20297726815530073</v>
      </c>
      <c r="H109" s="79" cm="1">
        <f t="array" ref="H109">_xlfn.XLOOKUP($A109,'Applications Denied'!$A$62:$A$112,_xlfn.XLOOKUP(H$4,'Applications Denied'!$B$4:$U$4,'Applications Denied'!$B$62:$U$112))/_xlfn.XLOOKUP($A109,'Applications Received'!$A$62:$A$112,_xlfn.XLOOKUP(H$4,'Applications Received'!$B$4:$U$4,'Applications Received'!$B$62:$U$112))</f>
        <v>0.35338084477663828</v>
      </c>
      <c r="I109" s="79" cm="1">
        <f t="array" ref="I109">_xlfn.XLOOKUP($A109,'Applications Denied'!$A$62:$A$112,_xlfn.XLOOKUP(I$4,'Applications Denied'!$B$4:$U$4,'Applications Denied'!$B$62:$U$112))/_xlfn.XLOOKUP($A109,'Applications Received'!$A$62:$A$112,_xlfn.XLOOKUP(I$4,'Applications Received'!$B$4:$U$4,'Applications Received'!$B$62:$U$112))</f>
        <v>0.39802631578947373</v>
      </c>
      <c r="J109" s="79" cm="1">
        <f t="array" ref="J109">_xlfn.XLOOKUP($A109,'Applications Denied'!$A$62:$A$112,_xlfn.XLOOKUP(J$4,'Applications Denied'!$B$4:$U$4,'Applications Denied'!$B$62:$U$112))/_xlfn.XLOOKUP($A109,'Applications Received'!$A$62:$A$112,_xlfn.XLOOKUP(J$4,'Applications Received'!$B$4:$U$4,'Applications Received'!$B$62:$U$112))</f>
        <v>0.34257770632368706</v>
      </c>
      <c r="K109" s="79" cm="1">
        <f t="array" ref="K109">_xlfn.XLOOKUP($A109,'Applications Denied'!$A$62:$A$112,_xlfn.XLOOKUP(K$4,'Applications Denied'!$B$4:$U$4,'Applications Denied'!$B$62:$U$112))/_xlfn.XLOOKUP($A109,'Applications Received'!$A$62:$A$112,_xlfn.XLOOKUP(K$4,'Applications Received'!$B$4:$U$4,'Applications Received'!$B$62:$U$112))</f>
        <v>0.32151347068145802</v>
      </c>
      <c r="L109" s="79" cm="1">
        <f t="array" ref="L109">_xlfn.XLOOKUP($A109,'Applications Denied'!$A$62:$A$112,_xlfn.XLOOKUP(L$4,'Applications Denied'!$B$4:$U$4,'Applications Denied'!$B$62:$U$112))/_xlfn.XLOOKUP($A109,'Applications Received'!$A$62:$A$112,_xlfn.XLOOKUP(L$4,'Applications Received'!$B$4:$U$4,'Applications Received'!$B$62:$U$112))</f>
        <v>0.27820710973724888</v>
      </c>
      <c r="M109" s="79" cm="1">
        <f t="array" ref="M109">_xlfn.XLOOKUP($A109,'Applications Denied'!$A$62:$A$112,_xlfn.XLOOKUP(M$4,'Applications Denied'!$B$4:$U$4,'Applications Denied'!$B$62:$U$112))/_xlfn.XLOOKUP($A109,'Applications Received'!$A$62:$A$112,_xlfn.XLOOKUP(M$4,'Applications Received'!$B$4:$U$4,'Applications Received'!$B$62:$U$112))</f>
        <v>0.296939519067282</v>
      </c>
      <c r="N109" s="79" cm="1">
        <f t="array" ref="N109">_xlfn.XLOOKUP($A109,'Applications Denied'!$A$62:$A$112,_xlfn.XLOOKUP(N$4,'Applications Denied'!$B$4:$U$4,'Applications Denied'!$B$62:$U$112))/_xlfn.XLOOKUP($A109,'Applications Received'!$A$62:$A$112,_xlfn.XLOOKUP(N$4,'Applications Received'!$B$4:$U$4,'Applications Received'!$B$62:$U$112))</f>
        <v>0.32392314628563501</v>
      </c>
      <c r="O109" s="79" cm="1">
        <f t="array" ref="O109">_xlfn.XLOOKUP($A109,'Applications Denied'!$A$62:$A$112,_xlfn.XLOOKUP(O$4,'Applications Denied'!$B$4:$U$4,'Applications Denied'!$B$62:$U$112))/_xlfn.XLOOKUP($A109,'Applications Received'!$A$62:$A$112,_xlfn.XLOOKUP(O$4,'Applications Received'!$B$4:$U$4,'Applications Received'!$B$62:$U$112))</f>
        <v>0.28269594850435437</v>
      </c>
      <c r="P109" s="79" cm="1">
        <f t="array" ref="P109">_xlfn.XLOOKUP($A109,'Applications Denied'!$A$62:$A$112,_xlfn.XLOOKUP(P$4,'Applications Denied'!$B$4:$U$4,'Applications Denied'!$B$62:$U$112))/_xlfn.XLOOKUP($A109,'Applications Received'!$A$62:$A$112,_xlfn.XLOOKUP(P$4,'Applications Received'!$B$4:$U$4,'Applications Received'!$B$62:$U$112))</f>
        <v>0.3049042206501868</v>
      </c>
      <c r="Q109" s="79" cm="1">
        <f t="array" ref="Q109">_xlfn.XLOOKUP($A109,'Applications Denied'!$A$62:$A$112,_xlfn.XLOOKUP(Q$4,'Applications Denied'!$B$4:$U$4,'Applications Denied'!$B$62:$U$112))/_xlfn.XLOOKUP($A109,'Applications Received'!$A$62:$A$112,_xlfn.XLOOKUP(Q$4,'Applications Received'!$B$4:$U$4,'Applications Received'!$B$62:$U$112))</f>
        <v>0.29360520773501819</v>
      </c>
      <c r="R109" s="79" cm="1">
        <f t="array" ref="R109">_xlfn.XLOOKUP($A109,'Applications Denied'!$A$62:$A$112,_xlfn.XLOOKUP(R$4,'Applications Denied'!$B$4:$U$4,'Applications Denied'!$B$62:$U$112))/_xlfn.XLOOKUP($A109,'Applications Received'!$A$62:$A$112,_xlfn.XLOOKUP(R$4,'Applications Received'!$B$4:$U$4,'Applications Received'!$B$62:$U$112))</f>
        <v>0.29766593026606475</v>
      </c>
      <c r="S109" s="79" cm="1">
        <f t="array" ref="S109">_xlfn.XLOOKUP($A109,'Applications Denied'!$A$62:$A$112,_xlfn.XLOOKUP(S$4,'Applications Denied'!$B$4:$U$4,'Applications Denied'!$B$62:$U$112))/_xlfn.XLOOKUP($A109,'Applications Received'!$A$62:$A$112,_xlfn.XLOOKUP(S$4,'Applications Received'!$B$4:$U$4,'Applications Received'!$B$62:$U$112))</f>
        <v>0.29125609376620681</v>
      </c>
      <c r="T109" s="79" cm="1">
        <f t="array" ref="T109">_xlfn.XLOOKUP($A109,'Applications Denied'!$A$62:$A$112,_xlfn.XLOOKUP(T$4,'Applications Denied'!$B$4:$U$4,'Applications Denied'!$B$62:$U$112))/_xlfn.XLOOKUP($A109,'Applications Received'!$A$62:$A$112,_xlfn.XLOOKUP(T$4,'Applications Received'!$B$4:$U$4,'Applications Received'!$B$62:$U$112))</f>
        <v>0.30761459780275291</v>
      </c>
      <c r="U109" s="79" cm="1">
        <f t="array" ref="U109">_xlfn.XLOOKUP($A109,'Applications Denied'!$A$62:$A$112,_xlfn.XLOOKUP(U$4,'Applications Denied'!$B$4:$U$4,'Applications Denied'!$B$62:$U$112))/_xlfn.XLOOKUP($A109,'Applications Received'!$A$62:$A$112,_xlfn.XLOOKUP(U$4,'Applications Received'!$B$4:$U$4,'Applications Received'!$B$62:$U$112))</f>
        <v>0.30403998334027488</v>
      </c>
      <c r="V109" s="79" t="e" cm="1">
        <f t="array" ref="V109">_xlfn.XLOOKUP($A109,'Applications Denied'!$A$62:$A$112,_xlfn.XLOOKUP(V$4,'Applications Denied'!$B$4:V$4,'Applications Denied'!$B$62:V$112))/_xlfn.XLOOKUP($A109,'Applications Received'!$A$62:$A$112,_xlfn.XLOOKUP(V$4,'Applications Received'!$B$4:W$4,'Applications Received'!$B$62:V$112))</f>
        <v>#VALUE!</v>
      </c>
      <c r="W109" s="79">
        <f t="shared" si="6"/>
        <v>0.70559726032976822</v>
      </c>
      <c r="X109" s="81">
        <f t="shared" si="7"/>
        <v>-0.13962517257422463</v>
      </c>
      <c r="Y109" s="81">
        <f t="shared" si="8"/>
        <v>9.2854829006432313E-2</v>
      </c>
    </row>
    <row r="110" spans="1:25" s="30" customFormat="1">
      <c r="A110" s="32" t="s">
        <v>80</v>
      </c>
      <c r="B110" s="79" cm="1">
        <f t="array" ref="B110">_xlfn.XLOOKUP($A110,'Applications Denied'!$A$62:$A$112,_xlfn.XLOOKUP(B$4,'Applications Denied'!$B$4:$U$4,'Applications Denied'!$B$62:$U$112))/_xlfn.XLOOKUP($A110,'Applications Received'!$A$62:$A$112,_xlfn.XLOOKUP(B$4,'Applications Received'!$B$4:$U$4,'Applications Received'!$B$62:$U$112))</f>
        <v>0.26701070336391436</v>
      </c>
      <c r="C110" s="79" cm="1">
        <f t="array" ref="C110">_xlfn.XLOOKUP($A110,'Applications Denied'!$A$62:$A$112,_xlfn.XLOOKUP(C$4,'Applications Denied'!$B$4:$U$4,'Applications Denied'!$B$62:$U$112))/_xlfn.XLOOKUP($A110,'Applications Received'!$A$62:$A$112,_xlfn.XLOOKUP(C$4,'Applications Received'!$B$4:$U$4,'Applications Received'!$B$62:$U$112))</f>
        <v>0.45534919011645164</v>
      </c>
      <c r="D110" s="79" cm="1">
        <f t="array" ref="D110">_xlfn.XLOOKUP($A110,'Applications Denied'!$A$62:$A$112,_xlfn.XLOOKUP(D$4,'Applications Denied'!$B$4:$U$4,'Applications Denied'!$B$62:$U$112))/_xlfn.XLOOKUP($A110,'Applications Received'!$A$62:$A$112,_xlfn.XLOOKUP(D$4,'Applications Received'!$B$4:$U$4,'Applications Received'!$B$62:$U$112))</f>
        <v>0.46395242236900869</v>
      </c>
      <c r="E110" s="79" cm="1">
        <f t="array" ref="E110">_xlfn.XLOOKUP($A110,'Applications Denied'!$A$62:$A$112,_xlfn.XLOOKUP(E$4,'Applications Denied'!$B$4:$U$4,'Applications Denied'!$B$62:$U$112))/_xlfn.XLOOKUP($A110,'Applications Received'!$A$62:$A$112,_xlfn.XLOOKUP(E$4,'Applications Received'!$B$4:$U$4,'Applications Received'!$B$62:$U$112))</f>
        <v>0.51763971276927878</v>
      </c>
      <c r="F110" s="79" cm="1">
        <f t="array" ref="F110">_xlfn.XLOOKUP($A110,'Applications Denied'!$A$62:$A$112,_xlfn.XLOOKUP(F$4,'Applications Denied'!$B$4:$U$4,'Applications Denied'!$B$62:$U$112))/_xlfn.XLOOKUP($A110,'Applications Received'!$A$62:$A$112,_xlfn.XLOOKUP(F$4,'Applications Received'!$B$4:$U$4,'Applications Received'!$B$62:$U$112))</f>
        <v>0.58148381342148059</v>
      </c>
      <c r="G110" s="79" cm="1">
        <f t="array" ref="G110">_xlfn.XLOOKUP($A110,'Applications Denied'!$A$62:$A$112,_xlfn.XLOOKUP(G$4,'Applications Denied'!$B$4:$U$4,'Applications Denied'!$B$62:$U$112))/_xlfn.XLOOKUP($A110,'Applications Received'!$A$62:$A$112,_xlfn.XLOOKUP(G$4,'Applications Received'!$B$4:$U$4,'Applications Received'!$B$62:$U$112))</f>
        <v>0.6053045805131434</v>
      </c>
      <c r="H110" s="79" cm="1">
        <f t="array" ref="H110">_xlfn.XLOOKUP($A110,'Applications Denied'!$A$62:$A$112,_xlfn.XLOOKUP(H$4,'Applications Denied'!$B$4:$U$4,'Applications Denied'!$B$62:$U$112))/_xlfn.XLOOKUP($A110,'Applications Received'!$A$62:$A$112,_xlfn.XLOOKUP(H$4,'Applications Received'!$B$4:$U$4,'Applications Received'!$B$62:$U$112))</f>
        <v>0.57661030076158515</v>
      </c>
      <c r="I110" s="79" cm="1">
        <f t="array" ref="I110">_xlfn.XLOOKUP($A110,'Applications Denied'!$A$62:$A$112,_xlfn.XLOOKUP(I$4,'Applications Denied'!$B$4:$U$4,'Applications Denied'!$B$62:$U$112))/_xlfn.XLOOKUP($A110,'Applications Received'!$A$62:$A$112,_xlfn.XLOOKUP(I$4,'Applications Received'!$B$4:$U$4,'Applications Received'!$B$62:$U$112))</f>
        <v>0.48480620155038756</v>
      </c>
      <c r="J110" s="79" cm="1">
        <f t="array" ref="J110">_xlfn.XLOOKUP($A110,'Applications Denied'!$A$62:$A$112,_xlfn.XLOOKUP(J$4,'Applications Denied'!$B$4:$U$4,'Applications Denied'!$B$62:$U$112))/_xlfn.XLOOKUP($A110,'Applications Received'!$A$62:$A$112,_xlfn.XLOOKUP(J$4,'Applications Received'!$B$4:$U$4,'Applications Received'!$B$62:$U$112))</f>
        <v>0.42565007749268119</v>
      </c>
      <c r="K110" s="79" cm="1">
        <f t="array" ref="K110">_xlfn.XLOOKUP($A110,'Applications Denied'!$A$62:$A$112,_xlfn.XLOOKUP(K$4,'Applications Denied'!$B$4:$U$4,'Applications Denied'!$B$62:$U$112))/_xlfn.XLOOKUP($A110,'Applications Received'!$A$62:$A$112,_xlfn.XLOOKUP(K$4,'Applications Received'!$B$4:$U$4,'Applications Received'!$B$62:$U$112))</f>
        <v>0.39410681399631675</v>
      </c>
      <c r="L110" s="79" cm="1">
        <f t="array" ref="L110">_xlfn.XLOOKUP($A110,'Applications Denied'!$A$62:$A$112,_xlfn.XLOOKUP(L$4,'Applications Denied'!$B$4:$U$4,'Applications Denied'!$B$62:$U$112))/_xlfn.XLOOKUP($A110,'Applications Received'!$A$62:$A$112,_xlfn.XLOOKUP(L$4,'Applications Received'!$B$4:$U$4,'Applications Received'!$B$62:$U$112))</f>
        <v>0.37761290521195701</v>
      </c>
      <c r="M110" s="79" cm="1">
        <f t="array" ref="M110">_xlfn.XLOOKUP($A110,'Applications Denied'!$A$62:$A$112,_xlfn.XLOOKUP(M$4,'Applications Denied'!$B$4:$U$4,'Applications Denied'!$B$62:$U$112))/_xlfn.XLOOKUP($A110,'Applications Received'!$A$62:$A$112,_xlfn.XLOOKUP(M$4,'Applications Received'!$B$4:$U$4,'Applications Received'!$B$62:$U$112))</f>
        <v>0.32357713804916166</v>
      </c>
      <c r="N110" s="79" cm="1">
        <f t="array" ref="N110">_xlfn.XLOOKUP($A110,'Applications Denied'!$A$62:$A$112,_xlfn.XLOOKUP(N$4,'Applications Denied'!$B$4:$U$4,'Applications Denied'!$B$62:$U$112))/_xlfn.XLOOKUP($A110,'Applications Received'!$A$62:$A$112,_xlfn.XLOOKUP(N$4,'Applications Received'!$B$4:$U$4,'Applications Received'!$B$62:$U$112))</f>
        <v>0.33707308002231451</v>
      </c>
      <c r="O110" s="79" cm="1">
        <f t="array" ref="O110">_xlfn.XLOOKUP($A110,'Applications Denied'!$A$62:$A$112,_xlfn.XLOOKUP(O$4,'Applications Denied'!$B$4:$U$4,'Applications Denied'!$B$62:$U$112))/_xlfn.XLOOKUP($A110,'Applications Received'!$A$62:$A$112,_xlfn.XLOOKUP(O$4,'Applications Received'!$B$4:$U$4,'Applications Received'!$B$62:$U$112))</f>
        <v>0.30304219231001389</v>
      </c>
      <c r="P110" s="79" cm="1">
        <f t="array" ref="P110">_xlfn.XLOOKUP($A110,'Applications Denied'!$A$62:$A$112,_xlfn.XLOOKUP(P$4,'Applications Denied'!$B$4:$U$4,'Applications Denied'!$B$62:$U$112))/_xlfn.XLOOKUP($A110,'Applications Received'!$A$62:$A$112,_xlfn.XLOOKUP(P$4,'Applications Received'!$B$4:$U$4,'Applications Received'!$B$62:$U$112))</f>
        <v>0.31745987901555123</v>
      </c>
      <c r="Q110" s="79" cm="1">
        <f t="array" ref="Q110">_xlfn.XLOOKUP($A110,'Applications Denied'!$A$62:$A$112,_xlfn.XLOOKUP(Q$4,'Applications Denied'!$B$4:$U$4,'Applications Denied'!$B$62:$U$112))/_xlfn.XLOOKUP($A110,'Applications Received'!$A$62:$A$112,_xlfn.XLOOKUP(Q$4,'Applications Received'!$B$4:$U$4,'Applications Received'!$B$62:$U$112))</f>
        <v>0.33700838168923275</v>
      </c>
      <c r="R110" s="79" cm="1">
        <f t="array" ref="R110">_xlfn.XLOOKUP($A110,'Applications Denied'!$A$62:$A$112,_xlfn.XLOOKUP(R$4,'Applications Denied'!$B$4:$U$4,'Applications Denied'!$B$62:$U$112))/_xlfn.XLOOKUP($A110,'Applications Received'!$A$62:$A$112,_xlfn.XLOOKUP(R$4,'Applications Received'!$B$4:$U$4,'Applications Received'!$B$62:$U$112))</f>
        <v>0.35483519278991166</v>
      </c>
      <c r="S110" s="79" cm="1">
        <f t="array" ref="S110">_xlfn.XLOOKUP($A110,'Applications Denied'!$A$62:$A$112,_xlfn.XLOOKUP(S$4,'Applications Denied'!$B$4:$U$4,'Applications Denied'!$B$62:$U$112))/_xlfn.XLOOKUP($A110,'Applications Received'!$A$62:$A$112,_xlfn.XLOOKUP(S$4,'Applications Received'!$B$4:$U$4,'Applications Received'!$B$62:$U$112))</f>
        <v>0.32023799820686283</v>
      </c>
      <c r="T110" s="79" cm="1">
        <f t="array" ref="T110">_xlfn.XLOOKUP($A110,'Applications Denied'!$A$62:$A$112,_xlfn.XLOOKUP(T$4,'Applications Denied'!$B$4:$U$4,'Applications Denied'!$B$62:$U$112))/_xlfn.XLOOKUP($A110,'Applications Received'!$A$62:$A$112,_xlfn.XLOOKUP(T$4,'Applications Received'!$B$4:$U$4,'Applications Received'!$B$62:$U$112))</f>
        <v>0.3010719210069831</v>
      </c>
      <c r="U110" s="79" cm="1">
        <f t="array" ref="U110">_xlfn.XLOOKUP($A110,'Applications Denied'!$A$62:$A$112,_xlfn.XLOOKUP(U$4,'Applications Denied'!$B$4:$U$4,'Applications Denied'!$B$62:$U$112))/_xlfn.XLOOKUP($A110,'Applications Received'!$A$62:$A$112,_xlfn.XLOOKUP(U$4,'Applications Received'!$B$4:$U$4,'Applications Received'!$B$62:$U$112))</f>
        <v>0.33453713123092577</v>
      </c>
      <c r="V110" s="79" t="e" cm="1">
        <f t="array" ref="V110">_xlfn.XLOOKUP($A110,'Applications Denied'!$A$62:$A$112,_xlfn.XLOOKUP(V$4,'Applications Denied'!$B$4:V$4,'Applications Denied'!$B$62:V$112))/_xlfn.XLOOKUP($A110,'Applications Received'!$A$62:$A$112,_xlfn.XLOOKUP(V$4,'Applications Received'!$B$4:W$4,'Applications Received'!$B$62:V$112))</f>
        <v>#VALUE!</v>
      </c>
      <c r="W110" s="79">
        <f t="shared" si="6"/>
        <v>0.25289783149620881</v>
      </c>
      <c r="X110" s="81">
        <f t="shared" si="7"/>
        <v>-0.41982109790777217</v>
      </c>
      <c r="Y110" s="81">
        <f t="shared" si="8"/>
        <v>-0.11407389256691977</v>
      </c>
    </row>
    <row r="111" spans="1:25" s="30" customFormat="1">
      <c r="A111" s="36" t="s">
        <v>81</v>
      </c>
      <c r="B111" s="79" cm="1">
        <f t="array" ref="B111">_xlfn.XLOOKUP($A111,'Applications Denied'!$A$62:$A$112,_xlfn.XLOOKUP(B$4,'Applications Denied'!$B$4:$U$4,'Applications Denied'!$B$62:$U$112))/_xlfn.XLOOKUP($A111,'Applications Received'!$A$62:$A$112,_xlfn.XLOOKUP(B$4,'Applications Received'!$B$4:$U$4,'Applications Received'!$B$62:$U$112))</f>
        <v>0.29416403785488959</v>
      </c>
      <c r="C111" s="79" cm="1">
        <f t="array" ref="C111">_xlfn.XLOOKUP($A111,'Applications Denied'!$A$62:$A$112,_xlfn.XLOOKUP(C$4,'Applications Denied'!$B$4:$U$4,'Applications Denied'!$B$62:$U$112))/_xlfn.XLOOKUP($A111,'Applications Received'!$A$62:$A$112,_xlfn.XLOOKUP(C$4,'Applications Received'!$B$4:$U$4,'Applications Received'!$B$62:$U$112))</f>
        <v>0.24794745484400657</v>
      </c>
      <c r="D111" s="79" cm="1">
        <f t="array" ref="D111">_xlfn.XLOOKUP($A111,'Applications Denied'!$A$62:$A$112,_xlfn.XLOOKUP(D$4,'Applications Denied'!$B$4:$U$4,'Applications Denied'!$B$62:$U$112))/_xlfn.XLOOKUP($A111,'Applications Received'!$A$62:$A$112,_xlfn.XLOOKUP(D$4,'Applications Received'!$B$4:$U$4,'Applications Received'!$B$62:$U$112))</f>
        <v>0.3519599666388657</v>
      </c>
      <c r="E111" s="79" cm="1">
        <f t="array" ref="E111">_xlfn.XLOOKUP($A111,'Applications Denied'!$A$62:$A$112,_xlfn.XLOOKUP(E$4,'Applications Denied'!$B$4:$U$4,'Applications Denied'!$B$62:$U$112))/_xlfn.XLOOKUP($A111,'Applications Received'!$A$62:$A$112,_xlfn.XLOOKUP(E$4,'Applications Received'!$B$4:$U$4,'Applications Received'!$B$62:$U$112))</f>
        <v>0.46414499605988968</v>
      </c>
      <c r="F111" s="79" cm="1">
        <f t="array" ref="F111">_xlfn.XLOOKUP($A111,'Applications Denied'!$A$62:$A$112,_xlfn.XLOOKUP(F$4,'Applications Denied'!$B$4:$U$4,'Applications Denied'!$B$62:$U$112))/_xlfn.XLOOKUP($A111,'Applications Received'!$A$62:$A$112,_xlfn.XLOOKUP(F$4,'Applications Received'!$B$4:$U$4,'Applications Received'!$B$62:$U$112))</f>
        <v>0.50441767068273091</v>
      </c>
      <c r="G111" s="79" cm="1">
        <f t="array" ref="G111">_xlfn.XLOOKUP($A111,'Applications Denied'!$A$62:$A$112,_xlfn.XLOOKUP(G$4,'Applications Denied'!$B$4:$U$4,'Applications Denied'!$B$62:$U$112))/_xlfn.XLOOKUP($A111,'Applications Received'!$A$62:$A$112,_xlfn.XLOOKUP(G$4,'Applications Received'!$B$4:$U$4,'Applications Received'!$B$62:$U$112))</f>
        <v>0.57269076305220878</v>
      </c>
      <c r="H111" s="79" cm="1">
        <f t="array" ref="H111">_xlfn.XLOOKUP($A111,'Applications Denied'!$A$62:$A$112,_xlfn.XLOOKUP(H$4,'Applications Denied'!$B$4:$U$4,'Applications Denied'!$B$62:$U$112))/_xlfn.XLOOKUP($A111,'Applications Received'!$A$62:$A$112,_xlfn.XLOOKUP(H$4,'Applications Received'!$B$4:$U$4,'Applications Received'!$B$62:$U$112))</f>
        <v>0.63899253731343286</v>
      </c>
      <c r="I111" s="79" cm="1">
        <f t="array" ref="I111">_xlfn.XLOOKUP($A111,'Applications Denied'!$A$62:$A$112,_xlfn.XLOOKUP(I$4,'Applications Denied'!$B$4:$U$4,'Applications Denied'!$B$62:$U$112))/_xlfn.XLOOKUP($A111,'Applications Received'!$A$62:$A$112,_xlfn.XLOOKUP(I$4,'Applications Received'!$B$4:$U$4,'Applications Received'!$B$62:$U$112))</f>
        <v>0.63412228796844183</v>
      </c>
      <c r="J111" s="79" cm="1">
        <f t="array" ref="J111">_xlfn.XLOOKUP($A111,'Applications Denied'!$A$62:$A$112,_xlfn.XLOOKUP(J$4,'Applications Denied'!$B$4:$U$4,'Applications Denied'!$B$62:$U$112))/_xlfn.XLOOKUP($A111,'Applications Received'!$A$62:$A$112,_xlfn.XLOOKUP(J$4,'Applications Received'!$B$4:$U$4,'Applications Received'!$B$62:$U$112))</f>
        <v>0.58018018018018014</v>
      </c>
      <c r="K111" s="79" cm="1">
        <f t="array" ref="K111">_xlfn.XLOOKUP($A111,'Applications Denied'!$A$62:$A$112,_xlfn.XLOOKUP(K$4,'Applications Denied'!$B$4:$U$4,'Applications Denied'!$B$62:$U$112))/_xlfn.XLOOKUP($A111,'Applications Received'!$A$62:$A$112,_xlfn.XLOOKUP(K$4,'Applications Received'!$B$4:$U$4,'Applications Received'!$B$62:$U$112))</f>
        <v>0.59969902182091805</v>
      </c>
      <c r="L111" s="79" cm="1">
        <f t="array" ref="L111">_xlfn.XLOOKUP($A111,'Applications Denied'!$A$62:$A$112,_xlfn.XLOOKUP(L$4,'Applications Denied'!$B$4:$U$4,'Applications Denied'!$B$62:$U$112))/_xlfn.XLOOKUP($A111,'Applications Received'!$A$62:$A$112,_xlfn.XLOOKUP(L$4,'Applications Received'!$B$4:$U$4,'Applications Received'!$B$62:$U$112))</f>
        <v>0.60719041278295605</v>
      </c>
      <c r="M111" s="79" cm="1">
        <f t="array" ref="M111">_xlfn.XLOOKUP($A111,'Applications Denied'!$A$62:$A$112,_xlfn.XLOOKUP(M$4,'Applications Denied'!$B$4:$U$4,'Applications Denied'!$B$62:$U$112))/_xlfn.XLOOKUP($A111,'Applications Received'!$A$62:$A$112,_xlfn.XLOOKUP(M$4,'Applications Received'!$B$4:$U$4,'Applications Received'!$B$62:$U$112))</f>
        <v>0.62303664921465973</v>
      </c>
      <c r="N111" s="79" cm="1">
        <f t="array" ref="N111">_xlfn.XLOOKUP($A111,'Applications Denied'!$A$62:$A$112,_xlfn.XLOOKUP(N$4,'Applications Denied'!$B$4:$U$4,'Applications Denied'!$B$62:$U$112))/_xlfn.XLOOKUP($A111,'Applications Received'!$A$62:$A$112,_xlfn.XLOOKUP(N$4,'Applications Received'!$B$4:$U$4,'Applications Received'!$B$62:$U$112))</f>
        <v>0.57346767422334166</v>
      </c>
      <c r="O111" s="79" cm="1">
        <f t="array" ref="O111">_xlfn.XLOOKUP($A111,'Applications Denied'!$A$62:$A$112,_xlfn.XLOOKUP(O$4,'Applications Denied'!$B$4:$U$4,'Applications Denied'!$B$62:$U$112))/_xlfn.XLOOKUP($A111,'Applications Received'!$A$62:$A$112,_xlfn.XLOOKUP(O$4,'Applications Received'!$B$4:$U$4,'Applications Received'!$B$62:$U$112))</f>
        <v>0.5236617532971295</v>
      </c>
      <c r="P111" s="79" cm="1">
        <f t="array" ref="P111">_xlfn.XLOOKUP($A111,'Applications Denied'!$A$62:$A$112,_xlfn.XLOOKUP(P$4,'Applications Denied'!$B$4:$U$4,'Applications Denied'!$B$62:$U$112))/_xlfn.XLOOKUP($A111,'Applications Received'!$A$62:$A$112,_xlfn.XLOOKUP(P$4,'Applications Received'!$B$4:$U$4,'Applications Received'!$B$62:$U$112))</f>
        <v>0.53938484621155292</v>
      </c>
      <c r="Q111" s="79" cm="1">
        <f t="array" ref="Q111">_xlfn.XLOOKUP($A111,'Applications Denied'!$A$62:$A$112,_xlfn.XLOOKUP(Q$4,'Applications Denied'!$B$4:$U$4,'Applications Denied'!$B$62:$U$112))/_xlfn.XLOOKUP($A111,'Applications Received'!$A$62:$A$112,_xlfn.XLOOKUP(Q$4,'Applications Received'!$B$4:$U$4,'Applications Received'!$B$62:$U$112))</f>
        <v>0.57549085985104942</v>
      </c>
      <c r="R111" s="79" cm="1">
        <f t="array" ref="R111">_xlfn.XLOOKUP($A111,'Applications Denied'!$A$62:$A$112,_xlfn.XLOOKUP(R$4,'Applications Denied'!$B$4:$U$4,'Applications Denied'!$B$62:$U$112))/_xlfn.XLOOKUP($A111,'Applications Received'!$A$62:$A$112,_xlfn.XLOOKUP(R$4,'Applications Received'!$B$4:$U$4,'Applications Received'!$B$62:$U$112))</f>
        <v>0.46936852026390197</v>
      </c>
      <c r="S111" s="79" cm="1">
        <f t="array" ref="S111">_xlfn.XLOOKUP($A111,'Applications Denied'!$A$62:$A$112,_xlfn.XLOOKUP(S$4,'Applications Denied'!$B$4:$U$4,'Applications Denied'!$B$62:$U$112))/_xlfn.XLOOKUP($A111,'Applications Received'!$A$62:$A$112,_xlfn.XLOOKUP(S$4,'Applications Received'!$B$4:$U$4,'Applications Received'!$B$62:$U$112))</f>
        <v>0.40339859623199109</v>
      </c>
      <c r="T111" s="79" cm="1">
        <f t="array" ref="T111">_xlfn.XLOOKUP($A111,'Applications Denied'!$A$62:$A$112,_xlfn.XLOOKUP(T$4,'Applications Denied'!$B$4:$U$4,'Applications Denied'!$B$62:$U$112))/_xlfn.XLOOKUP($A111,'Applications Received'!$A$62:$A$112,_xlfn.XLOOKUP(T$4,'Applications Received'!$B$4:$U$4,'Applications Received'!$B$62:$U$112))</f>
        <v>0.37519747235387046</v>
      </c>
      <c r="U111" s="79" cm="1">
        <f t="array" ref="U111">_xlfn.XLOOKUP($A111,'Applications Denied'!$A$62:$A$112,_xlfn.XLOOKUP(U$4,'Applications Denied'!$B$4:$U$4,'Applications Denied'!$B$62:$U$112))/_xlfn.XLOOKUP($A111,'Applications Received'!$A$62:$A$112,_xlfn.XLOOKUP(U$4,'Applications Received'!$B$4:$U$4,'Applications Received'!$B$62:$U$112))</f>
        <v>0.375</v>
      </c>
      <c r="V111" s="79" t="e" cm="1">
        <f t="array" ref="V111">_xlfn.XLOOKUP($A111,'Applications Denied'!$A$62:$A$112,_xlfn.XLOOKUP(V$4,'Applications Denied'!$B$4:V$4,'Applications Denied'!$B$62:V$112))/_xlfn.XLOOKUP($A111,'Applications Received'!$A$62:$A$112,_xlfn.XLOOKUP(V$4,'Applications Received'!$B$4:W$4,'Applications Received'!$B$62:V$112))</f>
        <v>#VALUE!</v>
      </c>
      <c r="W111" s="79">
        <f t="shared" si="6"/>
        <v>0.27479892761394098</v>
      </c>
      <c r="X111" s="81">
        <f t="shared" si="7"/>
        <v>-0.41313868613138688</v>
      </c>
      <c r="Y111" s="81">
        <f t="shared" si="8"/>
        <v>-0.38240131578947367</v>
      </c>
    </row>
    <row r="113" spans="1:11">
      <c r="A113" s="123" t="s">
        <v>144</v>
      </c>
      <c r="B113" s="124"/>
      <c r="C113" s="124"/>
      <c r="D113" s="124"/>
      <c r="E113" s="124"/>
      <c r="F113" s="124"/>
      <c r="G113" s="124"/>
      <c r="H113" s="124"/>
      <c r="I113" s="124"/>
      <c r="J113" s="124"/>
      <c r="K113" s="124"/>
    </row>
    <row r="114" spans="1:11">
      <c r="A114" s="120" t="s">
        <v>145</v>
      </c>
      <c r="B114" s="120"/>
      <c r="C114" s="120"/>
      <c r="D114" s="120"/>
      <c r="E114" s="120"/>
      <c r="F114" s="120"/>
      <c r="G114" s="120"/>
      <c r="H114" s="120"/>
      <c r="I114" s="120"/>
      <c r="J114" s="120"/>
      <c r="K114" s="120"/>
    </row>
    <row r="135" spans="2:2">
      <c r="B135">
        <v>63</v>
      </c>
    </row>
    <row r="136" spans="2:2">
      <c r="B136">
        <v>60</v>
      </c>
    </row>
    <row r="137" spans="2:2">
      <c r="B137">
        <v>77</v>
      </c>
    </row>
    <row r="138" spans="2:2">
      <c r="B138">
        <v>67</v>
      </c>
    </row>
    <row r="139" spans="2:2">
      <c r="B139">
        <v>64</v>
      </c>
    </row>
    <row r="140" spans="2:2">
      <c r="B140">
        <v>68</v>
      </c>
    </row>
    <row r="141" spans="2:2">
      <c r="B141">
        <v>64</v>
      </c>
    </row>
    <row r="142" spans="2:2">
      <c r="B142">
        <v>74</v>
      </c>
    </row>
    <row r="143" spans="2:2">
      <c r="B143">
        <v>245</v>
      </c>
    </row>
    <row r="144" spans="2:2">
      <c r="B144">
        <v>236</v>
      </c>
    </row>
    <row r="145" spans="2:2">
      <c r="B145">
        <v>259</v>
      </c>
    </row>
    <row r="146" spans="2:2">
      <c r="B146">
        <v>258</v>
      </c>
    </row>
    <row r="147" spans="2:2">
      <c r="B147">
        <f>COUNT(B135:B146)</f>
        <v>12</v>
      </c>
    </row>
    <row r="148" spans="2:2">
      <c r="B148">
        <f>SUM(B135:B146)</f>
        <v>1535</v>
      </c>
    </row>
    <row r="149" spans="2:2">
      <c r="B149">
        <f>B148/12</f>
        <v>127.91666666666667</v>
      </c>
    </row>
  </sheetData>
  <mergeCells count="6">
    <mergeCell ref="A114:K114"/>
    <mergeCell ref="A1:K1"/>
    <mergeCell ref="A2:K2"/>
    <mergeCell ref="A57:K57"/>
    <mergeCell ref="A58:K58"/>
    <mergeCell ref="A113:K113"/>
  </mergeCells>
  <phoneticPr fontId="30" type="noConversion"/>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47"/>
  <sheetViews>
    <sheetView topLeftCell="G1" workbookViewId="0">
      <selection activeCell="U3" sqref="U3:V3"/>
    </sheetView>
  </sheetViews>
  <sheetFormatPr defaultColWidth="8.85546875" defaultRowHeight="15"/>
  <cols>
    <col min="1" max="1" width="19.7109375" customWidth="1"/>
    <col min="2" max="11" width="13.140625" customWidth="1"/>
    <col min="12" max="12" width="12.28515625" customWidth="1"/>
    <col min="13" max="13" width="12.42578125" customWidth="1"/>
    <col min="14" max="15" width="11.42578125" customWidth="1"/>
    <col min="16" max="16" width="12.85546875" customWidth="1"/>
    <col min="17" max="17" width="12.42578125" customWidth="1"/>
    <col min="18" max="18" width="12" customWidth="1"/>
    <col min="19" max="22" width="14" customWidth="1"/>
  </cols>
  <sheetData>
    <row r="1" spans="1:26" ht="15.95">
      <c r="A1" s="121" t="s">
        <v>147</v>
      </c>
      <c r="B1" s="121"/>
      <c r="C1" s="121"/>
      <c r="D1" s="121"/>
      <c r="E1" s="121"/>
      <c r="F1" s="121"/>
      <c r="G1" s="121"/>
      <c r="H1" s="121"/>
      <c r="I1" s="121"/>
      <c r="J1" s="121"/>
      <c r="K1" s="121"/>
    </row>
    <row r="2" spans="1:26">
      <c r="A2" s="122" t="s">
        <v>93</v>
      </c>
      <c r="B2" s="122"/>
      <c r="C2" s="122"/>
      <c r="D2" s="122"/>
      <c r="E2" s="122"/>
      <c r="F2" s="122"/>
      <c r="G2" s="122"/>
      <c r="H2" s="122"/>
      <c r="I2" s="122"/>
      <c r="J2" s="122"/>
      <c r="K2" s="122"/>
    </row>
    <row r="3" spans="1:26" s="30" customFormat="1" ht="15.95">
      <c r="A3" s="42" t="s">
        <v>84</v>
      </c>
      <c r="B3" s="63">
        <f>AVERAGE('Apps Received by Month'!E2:P2)</f>
        <v>272150.58333333331</v>
      </c>
      <c r="C3" s="63">
        <f>AVERAGE('Apps Received by Month'!Q2:AB2)</f>
        <v>286214.66666666669</v>
      </c>
      <c r="D3" s="63">
        <f>AVERAGE('Apps Received by Month'!AC2:AN2)</f>
        <v>298065.75</v>
      </c>
      <c r="E3" s="63">
        <f>AVERAGE('Apps Received by Month'!AO2:AZ2)</f>
        <v>308353.75</v>
      </c>
      <c r="F3" s="63">
        <f>AVERAGE('Apps Received by Month'!BA2:BL2)</f>
        <v>297012.33333333331</v>
      </c>
      <c r="G3" s="63">
        <f>AVERAGE('Apps Received by Month'!BM2:BX2)</f>
        <v>288015</v>
      </c>
      <c r="H3" s="63">
        <f>AVERAGE('Apps Received by Month'!BY2:CJ2)</f>
        <v>297492.08333333331</v>
      </c>
      <c r="I3" s="63">
        <f>AVERAGE('Apps Received by Month'!CK2:CV2)</f>
        <v>297724.33333333331</v>
      </c>
      <c r="J3" s="63">
        <f>AVERAGE('Apps Received by Month'!CW2:DH2)</f>
        <v>305019.33333333331</v>
      </c>
      <c r="K3" s="63">
        <f>AVERAGE('Apps Received by Month'!DI2:DT2)</f>
        <v>333449.66666666669</v>
      </c>
      <c r="L3" s="63">
        <f>AVERAGE('Apps Received by Month'!DU2:EF2)</f>
        <v>330394.91666666669</v>
      </c>
      <c r="M3" s="63">
        <f>AVERAGE('Apps Received by Month'!EG2:ER2)</f>
        <v>305358.08333333331</v>
      </c>
      <c r="N3" s="63">
        <f>AVERAGE('Apps Received by Month'!ES2:FD2)</f>
        <v>318107.16666666669</v>
      </c>
      <c r="O3" s="63">
        <f>AVERAGE('Apps Received by Month'!FE2:FP2)</f>
        <v>283629.5</v>
      </c>
      <c r="P3" s="63">
        <f>AVERAGE('Apps Received by Month'!FQ2:GB2)</f>
        <v>268437.41666666669</v>
      </c>
      <c r="Q3" s="63">
        <f>AVERAGE('Apps Received by Month'!GC2:GN2)</f>
        <v>264075</v>
      </c>
      <c r="R3" s="63">
        <f>AVERAGE('Apps Received by Month'!GO2:GZ2)</f>
        <v>246965.91666666666</v>
      </c>
      <c r="S3" s="63">
        <f>AVERAGE('Apps Received by Month'!HA2:HL2)</f>
        <v>235645.08333333334</v>
      </c>
      <c r="T3" s="63">
        <f>AVERAGE('Apps Received by Month'!HM2:HX2)</f>
        <v>219061.5</v>
      </c>
      <c r="U3" s="63">
        <f>AVERAGE('Apps Received by Month'!HY2:IJ2)</f>
        <v>198941.16666666666</v>
      </c>
      <c r="V3" s="63">
        <f>AVERAGE('Apps Received by Month'!HZ2:IK2)</f>
        <v>196477.66666666666</v>
      </c>
      <c r="X3" s="79">
        <f>(U3-B3)/B3</f>
        <v>-0.26900334281848254</v>
      </c>
      <c r="Y3" s="81">
        <f>(U3-H3)/H3</f>
        <v>-0.33127240080618392</v>
      </c>
      <c r="Z3" s="81">
        <f>(U3-L3)/L3</f>
        <v>-0.39786856083086436</v>
      </c>
    </row>
    <row r="4" spans="1:26" ht="45.95">
      <c r="A4" s="1" t="s">
        <v>0</v>
      </c>
      <c r="B4" s="1" t="s">
        <v>94</v>
      </c>
      <c r="C4" s="1" t="s">
        <v>95</v>
      </c>
      <c r="D4" s="1" t="s">
        <v>96</v>
      </c>
      <c r="E4" s="1" t="s">
        <v>97</v>
      </c>
      <c r="F4" s="1" t="s">
        <v>98</v>
      </c>
      <c r="G4" s="1" t="s">
        <v>99</v>
      </c>
      <c r="H4" s="1" t="s">
        <v>100</v>
      </c>
      <c r="I4" s="1" t="s">
        <v>101</v>
      </c>
      <c r="J4" s="1" t="s">
        <v>102</v>
      </c>
      <c r="K4" s="1" t="s">
        <v>103</v>
      </c>
      <c r="L4" s="1" t="s">
        <v>104</v>
      </c>
      <c r="M4" s="1" t="s">
        <v>105</v>
      </c>
      <c r="N4" s="1" t="s">
        <v>106</v>
      </c>
      <c r="O4" s="1" t="s">
        <v>107</v>
      </c>
      <c r="P4" s="1" t="s">
        <v>108</v>
      </c>
      <c r="Q4" s="1" t="s">
        <v>109</v>
      </c>
      <c r="R4" s="1" t="s">
        <v>110</v>
      </c>
      <c r="S4" s="1" t="s">
        <v>111</v>
      </c>
      <c r="T4" s="1" t="s">
        <v>112</v>
      </c>
      <c r="U4" s="1" t="s">
        <v>113</v>
      </c>
      <c r="V4" s="1" t="s">
        <v>114</v>
      </c>
      <c r="X4" s="27" t="s">
        <v>115</v>
      </c>
      <c r="Y4" s="4" t="s">
        <v>116</v>
      </c>
      <c r="Z4" s="4" t="s">
        <v>117</v>
      </c>
    </row>
    <row r="5" spans="1:26" s="31" customFormat="1">
      <c r="A5" s="83"/>
      <c r="X5" s="87"/>
      <c r="Y5"/>
      <c r="Z5"/>
    </row>
    <row r="6" spans="1:26" s="30" customFormat="1">
      <c r="A6" s="32" t="s">
        <v>3</v>
      </c>
      <c r="B6" s="63">
        <f>AVERAGE('Apps Received by Month'!E3:P3)</f>
        <v>2893.5833333333335</v>
      </c>
      <c r="C6" s="63">
        <f>AVERAGE('Apps Received by Month'!Q3:AB3)</f>
        <v>2516.1666666666665</v>
      </c>
      <c r="D6" s="63">
        <f>AVERAGE('Apps Received by Month'!AC3:AN3)</f>
        <v>1666.9166666666667</v>
      </c>
      <c r="E6" s="63">
        <f>AVERAGE('Apps Received by Month'!AO3:AZ3)</f>
        <v>2002</v>
      </c>
      <c r="F6" s="63">
        <f>AVERAGE('Apps Received by Month'!BA3:BL3)</f>
        <v>1887.1666666666667</v>
      </c>
      <c r="G6" s="63">
        <f>AVERAGE('Apps Received by Month'!BM3:BX3)</f>
        <v>1764.5833333333333</v>
      </c>
      <c r="H6" s="63">
        <f>AVERAGE('Apps Received by Month'!BY3:CJ3)</f>
        <v>1864.0833333333333</v>
      </c>
      <c r="I6" s="63">
        <f>AVERAGE('Apps Received by Month'!CK3:CV3)</f>
        <v>1682.25</v>
      </c>
      <c r="J6" s="63">
        <f>AVERAGE('Apps Received by Month'!CW3:DH3)</f>
        <v>1765.9166666666667</v>
      </c>
      <c r="K6" s="63">
        <f>AVERAGE('Apps Received by Month'!DI3:DT3)</f>
        <v>1999.1666666666667</v>
      </c>
      <c r="L6" s="63">
        <f>AVERAGE('Apps Received by Month'!DU3:EF3)</f>
        <v>2148.8333333333335</v>
      </c>
      <c r="M6" s="63">
        <f>AVERAGE('Apps Received by Month'!EG3:ER3)</f>
        <v>2011.5833333333333</v>
      </c>
      <c r="N6" s="63">
        <f>AVERAGE('Apps Received by Month'!ES3:FD3)</f>
        <v>3047.3333333333335</v>
      </c>
      <c r="O6" s="63">
        <f>AVERAGE('Apps Received by Month'!FE3:FP3)</f>
        <v>2786.1666666666665</v>
      </c>
      <c r="P6" s="63">
        <f>AVERAGE('Apps Received by Month'!FQ3:GB3)</f>
        <v>2348.75</v>
      </c>
      <c r="Q6" s="63">
        <f>AVERAGE('Apps Received by Month'!GC3:GN3)</f>
        <v>2110.0833333333335</v>
      </c>
      <c r="R6" s="63">
        <f>AVERAGE('Apps Received by Month'!GO3:GZ3)</f>
        <v>1881.1666666666667</v>
      </c>
      <c r="S6" s="63">
        <f>AVERAGE('Apps Received by Month'!HA3:HL3)</f>
        <v>1582.6666666666667</v>
      </c>
      <c r="T6" s="63">
        <f>AVERAGE('Apps Received by Month'!HM3:HX3)</f>
        <v>1449.25</v>
      </c>
      <c r="U6" s="63">
        <f>AVERAGE('Apps Received by Month'!HY3:IJ3)</f>
        <v>1324.4166666666667</v>
      </c>
      <c r="V6" s="86">
        <f>AVERAGE('Apps Received by Month'!IK3:IV3)</f>
        <v>989.5</v>
      </c>
      <c r="X6" s="79">
        <f t="shared" ref="X6:X37" si="0">(U6-B6)/B6</f>
        <v>-0.54229185266250035</v>
      </c>
      <c r="Y6" s="81">
        <f t="shared" ref="Y6:Y37" si="1">(U6-H6)/H6</f>
        <v>-0.28950780097456297</v>
      </c>
      <c r="Z6" s="81">
        <f t="shared" ref="Z6:Z37" si="2">(U6-L6)/L6</f>
        <v>-0.3836577988055534</v>
      </c>
    </row>
    <row r="7" spans="1:26" s="30" customFormat="1">
      <c r="A7" s="32" t="s">
        <v>5</v>
      </c>
      <c r="B7" s="63">
        <f>AVERAGE('Apps Received by Month'!E4:P4)</f>
        <v>914</v>
      </c>
      <c r="C7" s="63">
        <f>AVERAGE('Apps Received by Month'!Q4:AB4)</f>
        <v>858.41666666666663</v>
      </c>
      <c r="D7" s="63">
        <f>AVERAGE('Apps Received by Month'!AC4:AN4)</f>
        <v>1016</v>
      </c>
      <c r="E7" s="63">
        <f>AVERAGE('Apps Received by Month'!AO4:AZ4)</f>
        <v>1000.25</v>
      </c>
      <c r="F7" s="63">
        <f>AVERAGE('Apps Received by Month'!BA4:BL4)</f>
        <v>965.66666666666663</v>
      </c>
      <c r="G7" s="63">
        <f>AVERAGE('Apps Received by Month'!BM4:BX4)</f>
        <v>947.08333333333337</v>
      </c>
      <c r="H7" s="63">
        <f>AVERAGE('Apps Received by Month'!BY4:CJ4)</f>
        <v>767</v>
      </c>
      <c r="I7" s="63">
        <f>AVERAGE('Apps Received by Month'!CK4:CV4)</f>
        <v>772.33333333333337</v>
      </c>
      <c r="J7" s="63">
        <f>AVERAGE('Apps Received by Month'!CW4:DH4)</f>
        <v>770.41666666666663</v>
      </c>
      <c r="K7" s="63">
        <f>AVERAGE('Apps Received by Month'!DI4:DT4)</f>
        <v>779.91666666666663</v>
      </c>
      <c r="L7" s="63">
        <f>AVERAGE('Apps Received by Month'!DU4:EF4)</f>
        <v>829.75</v>
      </c>
      <c r="M7" s="63">
        <f>AVERAGE('Apps Received by Month'!EG4:ER4)</f>
        <v>949.33333333333337</v>
      </c>
      <c r="N7" s="63">
        <f>AVERAGE('Apps Received by Month'!ES4:FD4)</f>
        <v>1008.75</v>
      </c>
      <c r="O7" s="63">
        <f>AVERAGE('Apps Received by Month'!FE4:FP4)</f>
        <v>899.25</v>
      </c>
      <c r="P7" s="63">
        <f>AVERAGE('Apps Received by Month'!FQ4:GB4)</f>
        <v>777.75</v>
      </c>
      <c r="Q7" s="63">
        <f>AVERAGE('Apps Received by Month'!GC4:GN4)</f>
        <v>711.41666666666663</v>
      </c>
      <c r="R7" s="63">
        <f>AVERAGE('Apps Received by Month'!GO4:GZ4)</f>
        <v>688.91666666666663</v>
      </c>
      <c r="S7" s="63">
        <f>AVERAGE('Apps Received by Month'!HA4:HL4)</f>
        <v>705</v>
      </c>
      <c r="T7" s="63">
        <f>AVERAGE('Apps Received by Month'!HM4:HX4)</f>
        <v>692.41666666666663</v>
      </c>
      <c r="U7" s="63">
        <f>AVERAGE('Apps Received by Month'!HY4:IJ4)</f>
        <v>672.91666666666663</v>
      </c>
      <c r="V7" s="86">
        <f>AVERAGE('Apps Received by Month'!IK4:IV4)</f>
        <v>590.58333333333337</v>
      </c>
      <c r="X7" s="79">
        <f t="shared" si="0"/>
        <v>-0.26376732312180895</v>
      </c>
      <c r="Y7" s="81">
        <f t="shared" si="1"/>
        <v>-0.12266405910473711</v>
      </c>
      <c r="Z7" s="81">
        <f t="shared" si="2"/>
        <v>-0.18901275484583716</v>
      </c>
    </row>
    <row r="8" spans="1:26" s="30" customFormat="1">
      <c r="A8" s="32" t="s">
        <v>6</v>
      </c>
      <c r="B8" s="63">
        <f>AVERAGE('Apps Received by Month'!E5:P5)</f>
        <v>6307.583333333333</v>
      </c>
      <c r="C8" s="63">
        <f>AVERAGE('Apps Received by Month'!Q5:AB5)</f>
        <v>7297.666666666667</v>
      </c>
      <c r="D8" s="63">
        <f>AVERAGE('Apps Received by Month'!AC5:AN5)</f>
        <v>8961.3333333333339</v>
      </c>
      <c r="E8" s="63">
        <f>AVERAGE('Apps Received by Month'!AO5:AZ5)</f>
        <v>8922.5833333333339</v>
      </c>
      <c r="F8" s="63">
        <f>AVERAGE('Apps Received by Month'!BA5:BL5)</f>
        <v>8645.75</v>
      </c>
      <c r="G8" s="63">
        <f>AVERAGE('Apps Received by Month'!BM5:BX5)</f>
        <v>8293</v>
      </c>
      <c r="H8" s="63">
        <f>AVERAGE('Apps Received by Month'!BY5:CJ5)</f>
        <v>8557.75</v>
      </c>
      <c r="I8" s="63">
        <f>AVERAGE('Apps Received by Month'!CK5:CV5)</f>
        <v>7683.583333333333</v>
      </c>
      <c r="J8" s="63">
        <f>AVERAGE('Apps Received by Month'!CW5:DH5)</f>
        <v>5303.166666666667</v>
      </c>
      <c r="K8" s="63">
        <f>AVERAGE('Apps Received by Month'!DI5:DT5)</f>
        <v>5564.083333333333</v>
      </c>
      <c r="L8" s="63">
        <f>AVERAGE('Apps Received by Month'!DU5:EF5)</f>
        <v>4987.25</v>
      </c>
      <c r="M8" s="63">
        <f>AVERAGE('Apps Received by Month'!EG5:ER5)</f>
        <v>6375.166666666667</v>
      </c>
      <c r="N8" s="63">
        <f>AVERAGE('Apps Received by Month'!ES5:FD5)</f>
        <v>7546.833333333333</v>
      </c>
      <c r="O8" s="63">
        <f>AVERAGE('Apps Received by Month'!FE5:FP5)</f>
        <v>7079.833333333333</v>
      </c>
      <c r="P8" s="63">
        <f>AVERAGE('Apps Received by Month'!FQ5:GB5)</f>
        <v>5732.583333333333</v>
      </c>
      <c r="Q8" s="63">
        <f>AVERAGE('Apps Received by Month'!GC5:GN5)</f>
        <v>5274.666666666667</v>
      </c>
      <c r="R8" s="63">
        <f>AVERAGE('Apps Received by Month'!GO5:GZ5)</f>
        <v>4711.25</v>
      </c>
      <c r="S8" s="63">
        <f>AVERAGE('Apps Received by Month'!HA5:HL5)</f>
        <v>4284.5</v>
      </c>
      <c r="T8" s="63">
        <f>AVERAGE('Apps Received by Month'!HM5:HX5)</f>
        <v>3824.5</v>
      </c>
      <c r="U8" s="63">
        <f>AVERAGE('Apps Received by Month'!HY5:IJ5)</f>
        <v>3726.4166666666665</v>
      </c>
      <c r="V8" s="86">
        <f>AVERAGE('Apps Received by Month'!IK5:IV5)</f>
        <v>4485.583333333333</v>
      </c>
      <c r="X8" s="79">
        <f t="shared" si="0"/>
        <v>-0.40921641938935938</v>
      </c>
      <c r="Y8" s="81">
        <f t="shared" si="1"/>
        <v>-0.56455649362663485</v>
      </c>
      <c r="Z8" s="81">
        <f t="shared" si="2"/>
        <v>-0.25281133557237628</v>
      </c>
    </row>
    <row r="9" spans="1:26" s="30" customFormat="1">
      <c r="A9" s="32" t="s">
        <v>8</v>
      </c>
      <c r="B9" s="63">
        <f>AVERAGE('Apps Received by Month'!E6:P6)</f>
        <v>3705</v>
      </c>
      <c r="C9" s="63">
        <f>AVERAGE('Apps Received by Month'!Q6:AB6)</f>
        <v>3236</v>
      </c>
      <c r="D9" s="63">
        <f>AVERAGE('Apps Received by Month'!AC6:AN6)</f>
        <v>3131.1666666666665</v>
      </c>
      <c r="E9" s="63">
        <f>AVERAGE('Apps Received by Month'!AO6:AZ6)</f>
        <v>3081.6666666666665</v>
      </c>
      <c r="F9" s="63">
        <f>AVERAGE('Apps Received by Month'!BA6:BL6)</f>
        <v>2822.0833333333335</v>
      </c>
      <c r="G9" s="63">
        <f>AVERAGE('Apps Received by Month'!BM6:BX6)</f>
        <v>2650.3333333333335</v>
      </c>
      <c r="H9" s="63">
        <f>AVERAGE('Apps Received by Month'!BY6:CJ6)</f>
        <v>2571.75</v>
      </c>
      <c r="I9" s="63">
        <f>AVERAGE('Apps Received by Month'!CK6:CV6)</f>
        <v>2553.8333333333335</v>
      </c>
      <c r="J9" s="63">
        <f>AVERAGE('Apps Received by Month'!CW6:DH6)</f>
        <v>2602.0833333333335</v>
      </c>
      <c r="K9" s="63">
        <f>AVERAGE('Apps Received by Month'!DI6:DT6)</f>
        <v>2784.4166666666665</v>
      </c>
      <c r="L9" s="63">
        <f>AVERAGE('Apps Received by Month'!DU6:EF6)</f>
        <v>2852.0833333333335</v>
      </c>
      <c r="M9" s="63">
        <f>AVERAGE('Apps Received by Month'!EG6:ER6)</f>
        <v>2882.0833333333335</v>
      </c>
      <c r="N9" s="63">
        <f>AVERAGE('Apps Received by Month'!ES6:FD6)</f>
        <v>2526.6666666666665</v>
      </c>
      <c r="O9" s="63">
        <f>AVERAGE('Apps Received by Month'!FE6:FP6)</f>
        <v>2294.75</v>
      </c>
      <c r="P9" s="63">
        <f>AVERAGE('Apps Received by Month'!FQ6:GB6)</f>
        <v>2079</v>
      </c>
      <c r="Q9" s="63">
        <f>AVERAGE('Apps Received by Month'!GC6:GN6)</f>
        <v>1791.5</v>
      </c>
      <c r="R9" s="63">
        <f>AVERAGE('Apps Received by Month'!GO6:GZ6)</f>
        <v>1617.3333333333333</v>
      </c>
      <c r="S9" s="63">
        <f>AVERAGE('Apps Received by Month'!HA6:HL6)</f>
        <v>1445.0833333333333</v>
      </c>
      <c r="T9" s="63">
        <f>AVERAGE('Apps Received by Month'!HM6:HX6)</f>
        <v>1446</v>
      </c>
      <c r="U9" s="63">
        <f>AVERAGE('Apps Received by Month'!HY6:IJ6)</f>
        <v>1712.3333333333333</v>
      </c>
      <c r="V9" s="86">
        <f>AVERAGE('Apps Received by Month'!IK6:IV6)</f>
        <v>1738.5833333333333</v>
      </c>
      <c r="X9" s="79">
        <f t="shared" si="0"/>
        <v>-0.5378317588843905</v>
      </c>
      <c r="Y9" s="81">
        <f t="shared" si="1"/>
        <v>-0.33417582061501577</v>
      </c>
      <c r="Z9" s="81">
        <f t="shared" si="2"/>
        <v>-0.39962016070124184</v>
      </c>
    </row>
    <row r="10" spans="1:26" s="30" customFormat="1">
      <c r="A10" s="94" t="s">
        <v>10</v>
      </c>
      <c r="B10" s="63">
        <f>AVERAGE('Apps Received by Month'!E7:P7)</f>
        <v>27142.833333333332</v>
      </c>
      <c r="C10" s="63">
        <f>AVERAGE('Apps Received by Month'!Q7:AB7)</f>
        <v>31512.416666666668</v>
      </c>
      <c r="D10" s="63">
        <f>AVERAGE('Apps Received by Month'!AC7:AN7)</f>
        <v>32973.5</v>
      </c>
      <c r="E10" s="63">
        <f>AVERAGE('Apps Received by Month'!AO7:AZ7)</f>
        <v>33700.5</v>
      </c>
      <c r="F10" s="63">
        <f>AVERAGE('Apps Received by Month'!BA7:BL7)</f>
        <v>32765.5</v>
      </c>
      <c r="G10" s="63">
        <f>AVERAGE('Apps Received by Month'!BM7:BX7)</f>
        <v>32693.916666666668</v>
      </c>
      <c r="H10" s="63">
        <f>AVERAGE('Apps Received by Month'!BY7:CJ7)</f>
        <v>33886.916666666664</v>
      </c>
      <c r="I10" s="63">
        <f>AVERAGE('Apps Received by Month'!CK7:CV7)</f>
        <v>36908.916666666664</v>
      </c>
      <c r="J10" s="63">
        <f>AVERAGE('Apps Received by Month'!CW7:DH7)</f>
        <v>42153.25</v>
      </c>
      <c r="K10" s="63">
        <f>AVERAGE('Apps Received by Month'!DI7:DT7)</f>
        <v>45778.5</v>
      </c>
      <c r="L10" s="63">
        <f>AVERAGE('Apps Received by Month'!DU7:EF7)</f>
        <v>44487.25</v>
      </c>
      <c r="M10" s="63">
        <f>AVERAGE('Apps Received by Month'!EG7:ER7)</f>
        <v>44532.5</v>
      </c>
      <c r="N10" s="63">
        <f>AVERAGE('Apps Received by Month'!ES7:FD7)</f>
        <v>45142.75</v>
      </c>
      <c r="O10" s="63">
        <f>AVERAGE('Apps Received by Month'!FE7:FP7)</f>
        <v>41509.833333333336</v>
      </c>
      <c r="P10" s="63">
        <f>AVERAGE('Apps Received by Month'!FQ7:GB7)</f>
        <v>38712.583333333336</v>
      </c>
      <c r="Q10" s="63">
        <f>AVERAGE('Apps Received by Month'!GC7:GN7)</f>
        <v>35783.916666666664</v>
      </c>
      <c r="R10" s="63">
        <f>AVERAGE('Apps Received by Month'!GO7:GZ7)</f>
        <v>30762.916666666668</v>
      </c>
      <c r="S10" s="63">
        <f>AVERAGE('Apps Received by Month'!HA7:HL7)</f>
        <v>30091.666666666668</v>
      </c>
      <c r="T10" s="63">
        <f>AVERAGE('Apps Received by Month'!HM7:HX7)</f>
        <v>27555</v>
      </c>
      <c r="U10" s="63">
        <f>AVERAGE('Apps Received by Month'!HY7:IJ7)</f>
        <v>25439.75</v>
      </c>
      <c r="V10" s="86">
        <f>AVERAGE('Apps Received by Month'!IK7:IV7)</f>
        <v>22514.5</v>
      </c>
      <c r="X10" s="79">
        <f t="shared" si="0"/>
        <v>-6.274523047827231E-2</v>
      </c>
      <c r="Y10" s="81">
        <f t="shared" si="1"/>
        <v>-0.24927516273488043</v>
      </c>
      <c r="Z10" s="81">
        <f t="shared" si="2"/>
        <v>-0.42815638188469729</v>
      </c>
    </row>
    <row r="11" spans="1:26" s="30" customFormat="1">
      <c r="A11" s="94" t="s">
        <v>12</v>
      </c>
      <c r="B11" s="63">
        <f>AVERAGE('Apps Received by Month'!E8:P8)</f>
        <v>2813.9166666666665</v>
      </c>
      <c r="C11" s="63">
        <f>AVERAGE('Apps Received by Month'!Q8:AB8)</f>
        <v>3148.75</v>
      </c>
      <c r="D11" s="63">
        <f>AVERAGE('Apps Received by Month'!AC8:AN8)</f>
        <v>3513.3333333333335</v>
      </c>
      <c r="E11" s="63">
        <f>AVERAGE('Apps Received by Month'!AO8:AZ8)</f>
        <v>2956.1666666666665</v>
      </c>
      <c r="F11" s="63">
        <f>AVERAGE('Apps Received by Month'!BA8:BL8)</f>
        <v>640.91666666666663</v>
      </c>
      <c r="G11" s="63">
        <f>AVERAGE('Apps Received by Month'!BM8:BX8)</f>
        <v>696.5</v>
      </c>
      <c r="H11" s="63">
        <f>AVERAGE('Apps Received by Month'!BY8:CJ8)</f>
        <v>1524.75</v>
      </c>
      <c r="I11" s="63">
        <f>AVERAGE('Apps Received by Month'!CK8:CV8)</f>
        <v>2278</v>
      </c>
      <c r="J11" s="63">
        <f>AVERAGE('Apps Received by Month'!CW8:DH8)</f>
        <v>2327.8333333333335</v>
      </c>
      <c r="K11" s="63">
        <f>AVERAGE('Apps Received by Month'!DI8:DT8)</f>
        <v>2689</v>
      </c>
      <c r="L11" s="63">
        <f>AVERAGE('Apps Received by Month'!DU8:EF8)</f>
        <v>2637.0833333333335</v>
      </c>
      <c r="M11" s="63">
        <f>AVERAGE('Apps Received by Month'!EG8:ER8)</f>
        <v>2863.4166666666665</v>
      </c>
      <c r="N11" s="63">
        <f>AVERAGE('Apps Received by Month'!ES8:FD8)</f>
        <v>3417.5833333333335</v>
      </c>
      <c r="O11" s="63">
        <f>AVERAGE('Apps Received by Month'!FE8:FP8)</f>
        <v>3394.25</v>
      </c>
      <c r="P11" s="63">
        <f>AVERAGE('Apps Received by Month'!FQ8:GB8)</f>
        <v>3590.4166666666665</v>
      </c>
      <c r="Q11" s="63">
        <f>AVERAGE('Apps Received by Month'!GC8:GN8)</f>
        <v>3093.3333333333335</v>
      </c>
      <c r="R11" s="63">
        <f>AVERAGE('Apps Received by Month'!GO8:GZ8)</f>
        <v>3180</v>
      </c>
      <c r="S11" s="63">
        <f>AVERAGE('Apps Received by Month'!HA8:HL8)</f>
        <v>3204.5833333333335</v>
      </c>
      <c r="T11" s="63">
        <f>AVERAGE('Apps Received by Month'!HM8:HX8)</f>
        <v>3685.8333333333335</v>
      </c>
      <c r="U11" s="63">
        <f>AVERAGE('Apps Received by Month'!HY8:IJ8)</f>
        <v>3425.4166666666665</v>
      </c>
      <c r="V11" s="86">
        <f>AVERAGE('Apps Received by Month'!IK8:IV8)</f>
        <v>3593.75</v>
      </c>
      <c r="X11" s="79">
        <f t="shared" si="0"/>
        <v>0.21731276097965471</v>
      </c>
      <c r="Y11" s="81">
        <f t="shared" si="1"/>
        <v>1.2465431491501338</v>
      </c>
      <c r="Z11" s="81">
        <f t="shared" si="2"/>
        <v>0.29894138094485689</v>
      </c>
    </row>
    <row r="12" spans="1:26" s="30" customFormat="1">
      <c r="A12" s="32" t="s">
        <v>15</v>
      </c>
      <c r="B12" s="63">
        <f>AVERAGE('Apps Received by Month'!E9:P9)</f>
        <v>2412.75</v>
      </c>
      <c r="C12" s="63">
        <f>AVERAGE('Apps Received by Month'!Q9:AB9)</f>
        <v>2387</v>
      </c>
      <c r="D12" s="63">
        <f>AVERAGE('Apps Received by Month'!AC9:AN9)</f>
        <v>2248</v>
      </c>
      <c r="E12" s="63">
        <f>AVERAGE('Apps Received by Month'!AO9:AZ9)</f>
        <v>1862.8333333333333</v>
      </c>
      <c r="F12" s="63">
        <f>AVERAGE('Apps Received by Month'!BA9:BL9)</f>
        <v>1721.3333333333333</v>
      </c>
      <c r="G12" s="63">
        <f>AVERAGE('Apps Received by Month'!BM9:BX9)</f>
        <v>1673.3333333333333</v>
      </c>
      <c r="H12" s="63">
        <f>AVERAGE('Apps Received by Month'!BY9:CJ9)</f>
        <v>1732.9166666666667</v>
      </c>
      <c r="I12" s="63">
        <f>AVERAGE('Apps Received by Month'!CK9:CV9)</f>
        <v>1830.5833333333333</v>
      </c>
      <c r="J12" s="63">
        <f>AVERAGE('Apps Received by Month'!CW9:DH9)</f>
        <v>2442</v>
      </c>
      <c r="K12" s="63">
        <f>AVERAGE('Apps Received by Month'!DI9:DT9)</f>
        <v>2456.6666666666665</v>
      </c>
      <c r="L12" s="63">
        <f>AVERAGE('Apps Received by Month'!DU9:EF9)</f>
        <v>1902.0833333333333</v>
      </c>
      <c r="M12" s="63">
        <f>AVERAGE('Apps Received by Month'!EG9:ER9)</f>
        <v>1864</v>
      </c>
      <c r="N12" s="63">
        <f>AVERAGE('Apps Received by Month'!ES9:FD9)</f>
        <v>1844.5</v>
      </c>
      <c r="O12" s="63">
        <f>AVERAGE('Apps Received by Month'!FE9:FP9)</f>
        <v>1634.25</v>
      </c>
      <c r="P12" s="63">
        <f>AVERAGE('Apps Received by Month'!FQ9:GB9)</f>
        <v>1720.5833333333333</v>
      </c>
      <c r="Q12" s="63">
        <f>AVERAGE('Apps Received by Month'!GC9:GN9)</f>
        <v>1576.3333333333333</v>
      </c>
      <c r="R12" s="63">
        <f>AVERAGE('Apps Received by Month'!GO9:GZ9)</f>
        <v>1385.9166666666667</v>
      </c>
      <c r="S12" s="63">
        <f>AVERAGE('Apps Received by Month'!HA9:HL9)</f>
        <v>1564.0833333333333</v>
      </c>
      <c r="T12" s="63">
        <f>AVERAGE('Apps Received by Month'!HM9:HX9)</f>
        <v>1761</v>
      </c>
      <c r="U12" s="63">
        <f>AVERAGE('Apps Received by Month'!HY9:IJ9)</f>
        <v>1590.5833333333333</v>
      </c>
      <c r="V12" s="86">
        <f>AVERAGE('Apps Received by Month'!IK9:IV9)</f>
        <v>1567.4166666666667</v>
      </c>
      <c r="X12" s="79">
        <f t="shared" si="0"/>
        <v>-0.34075916139950957</v>
      </c>
      <c r="Y12" s="81">
        <f t="shared" si="1"/>
        <v>-8.213512863669159E-2</v>
      </c>
      <c r="Z12" s="81">
        <f t="shared" si="2"/>
        <v>-0.16376779846659364</v>
      </c>
    </row>
    <row r="13" spans="1:26" s="30" customFormat="1">
      <c r="A13" s="32" t="s">
        <v>16</v>
      </c>
      <c r="B13" s="63">
        <f>AVERAGE('Apps Received by Month'!E10:P10)</f>
        <v>815</v>
      </c>
      <c r="C13" s="63">
        <f>AVERAGE('Apps Received by Month'!Q10:AB10)</f>
        <v>889.33333333333337</v>
      </c>
      <c r="D13" s="63">
        <f>AVERAGE('Apps Received by Month'!AC10:AN10)</f>
        <v>845.66666666666663</v>
      </c>
      <c r="E13" s="63">
        <f>AVERAGE('Apps Received by Month'!AO10:AZ10)</f>
        <v>842.58333333333337</v>
      </c>
      <c r="F13" s="63">
        <f>AVERAGE('Apps Received by Month'!BA10:BL10)</f>
        <v>938.91666666666663</v>
      </c>
      <c r="G13" s="63">
        <f>AVERAGE('Apps Received by Month'!BM10:BX10)</f>
        <v>991.5</v>
      </c>
      <c r="H13" s="63">
        <f>AVERAGE('Apps Received by Month'!BY10:CJ10)</f>
        <v>1002.3333333333334</v>
      </c>
      <c r="I13" s="63">
        <f>AVERAGE('Apps Received by Month'!CK10:CV10)</f>
        <v>838.5</v>
      </c>
      <c r="J13" s="63">
        <f>AVERAGE('Apps Received by Month'!CW10:DH10)</f>
        <v>762.75</v>
      </c>
      <c r="K13" s="63">
        <f>AVERAGE('Apps Received by Month'!DI10:DT10)</f>
        <v>876.83333333333337</v>
      </c>
      <c r="L13" s="63">
        <f>AVERAGE('Apps Received by Month'!DU10:EF10)</f>
        <v>1053.8333333333333</v>
      </c>
      <c r="M13" s="63">
        <f>AVERAGE('Apps Received by Month'!EG10:ER10)</f>
        <v>1042.25</v>
      </c>
      <c r="N13" s="63">
        <f>AVERAGE('Apps Received by Month'!ES10:FD10)</f>
        <v>1052.9166666666667</v>
      </c>
      <c r="O13" s="63">
        <f>AVERAGE('Apps Received by Month'!FE10:FP10)</f>
        <v>875.91666666666663</v>
      </c>
      <c r="P13" s="63">
        <f>AVERAGE('Apps Received by Month'!FQ10:GB10)</f>
        <v>783.41666666666663</v>
      </c>
      <c r="Q13" s="63">
        <f>AVERAGE('Apps Received by Month'!GC10:GN10)</f>
        <v>700.66666666666663</v>
      </c>
      <c r="R13" s="63">
        <f>AVERAGE('Apps Received by Month'!GO10:GZ10)</f>
        <v>691.58333333333337</v>
      </c>
      <c r="S13" s="63">
        <f>AVERAGE('Apps Received by Month'!HA10:HL10)</f>
        <v>670.41666666666663</v>
      </c>
      <c r="T13" s="63">
        <f>AVERAGE('Apps Received by Month'!HM10:HX10)</f>
        <v>594.08333333333337</v>
      </c>
      <c r="U13" s="63">
        <f>AVERAGE('Apps Received by Month'!HY10:IJ10)</f>
        <v>503.75</v>
      </c>
      <c r="V13" s="86">
        <f>AVERAGE('Apps Received by Month'!IK10:IV10)</f>
        <v>455.58333333333331</v>
      </c>
      <c r="X13" s="79">
        <f t="shared" si="0"/>
        <v>-0.38190184049079756</v>
      </c>
      <c r="Y13" s="81">
        <f t="shared" si="1"/>
        <v>-0.49742268041237114</v>
      </c>
      <c r="Z13" s="81">
        <f t="shared" si="2"/>
        <v>-0.52198323580578831</v>
      </c>
    </row>
    <row r="14" spans="1:26" s="30" customFormat="1">
      <c r="A14" s="32" t="s">
        <v>17</v>
      </c>
      <c r="B14" s="63">
        <f>AVERAGE('Apps Received by Month'!E11:P11)</f>
        <v>681.25</v>
      </c>
      <c r="C14" s="63">
        <f>AVERAGE('Apps Received by Month'!Q11:AB11)</f>
        <v>738.5</v>
      </c>
      <c r="D14" s="63">
        <f>AVERAGE('Apps Received by Month'!AC11:AN11)</f>
        <v>707</v>
      </c>
      <c r="E14" s="63">
        <f>AVERAGE('Apps Received by Month'!AO11:AZ11)</f>
        <v>724.16666666666663</v>
      </c>
      <c r="F14" s="63">
        <f>AVERAGE('Apps Received by Month'!BA11:BL11)</f>
        <v>716.66666666666663</v>
      </c>
      <c r="G14" s="63">
        <f>AVERAGE('Apps Received by Month'!BM11:BX11)</f>
        <v>713</v>
      </c>
      <c r="H14" s="63">
        <f>AVERAGE('Apps Received by Month'!BY11:CJ11)</f>
        <v>900.75</v>
      </c>
      <c r="I14" s="63">
        <f>AVERAGE('Apps Received by Month'!CK11:CV11)</f>
        <v>1209</v>
      </c>
      <c r="J14" s="63">
        <f>AVERAGE('Apps Received by Month'!CW11:DH11)</f>
        <v>1127.6666666666667</v>
      </c>
      <c r="K14" s="63">
        <f>AVERAGE('Apps Received by Month'!DI11:DT11)</f>
        <v>1315.3636363636363</v>
      </c>
      <c r="L14" s="63">
        <f>AVERAGE('Apps Received by Month'!DU11:EF11)</f>
        <v>1583.0833333333333</v>
      </c>
      <c r="M14" s="63">
        <f>AVERAGE('Apps Received by Month'!EG11:ER11)</f>
        <v>1086.1666666666667</v>
      </c>
      <c r="N14" s="63">
        <f>AVERAGE('Apps Received by Month'!ES11:FD11)</f>
        <v>1192.6666666666667</v>
      </c>
      <c r="O14" s="63">
        <f>AVERAGE('Apps Received by Month'!FE11:FP11)</f>
        <v>1195.9166666666667</v>
      </c>
      <c r="P14" s="63">
        <f>AVERAGE('Apps Received by Month'!FQ11:GB11)</f>
        <v>1114.6666666666667</v>
      </c>
      <c r="Q14" s="63">
        <f>AVERAGE('Apps Received by Month'!GC11:GN11)</f>
        <v>1089.5</v>
      </c>
      <c r="R14" s="63">
        <f>AVERAGE('Apps Received by Month'!GO11:GZ11)</f>
        <v>2079.75</v>
      </c>
      <c r="S14" s="63">
        <f>AVERAGE('Apps Received by Month'!HA11:HL11)</f>
        <v>1070.3333333333333</v>
      </c>
      <c r="T14" s="63">
        <f>AVERAGE('Apps Received by Month'!HM11:HX11)</f>
        <v>1346</v>
      </c>
      <c r="U14" s="63">
        <f>AVERAGE('Apps Received by Month'!HY11:IJ11)</f>
        <v>1137.75</v>
      </c>
      <c r="V14" s="86">
        <f>AVERAGE('Apps Received by Month'!IK11:IV11)</f>
        <v>591.66666666666663</v>
      </c>
      <c r="X14" s="79">
        <f t="shared" si="0"/>
        <v>0.670091743119266</v>
      </c>
      <c r="Y14" s="81">
        <f t="shared" si="1"/>
        <v>0.26311407160699418</v>
      </c>
      <c r="Z14" s="81">
        <f t="shared" si="2"/>
        <v>-0.28130757488024422</v>
      </c>
    </row>
    <row r="15" spans="1:26" s="30" customFormat="1">
      <c r="A15" s="32" t="s">
        <v>19</v>
      </c>
      <c r="B15" s="63">
        <f>AVERAGE('Apps Received by Month'!E12:P12)</f>
        <v>22855.166666666668</v>
      </c>
      <c r="C15" s="63">
        <f>AVERAGE('Apps Received by Month'!Q12:AB12)</f>
        <v>21279.416666666668</v>
      </c>
      <c r="D15" s="63">
        <f>AVERAGE('Apps Received by Month'!AC12:AN12)</f>
        <v>23074.333333333332</v>
      </c>
      <c r="E15" s="63">
        <f>AVERAGE('Apps Received by Month'!AO12:AZ12)</f>
        <v>24552.416666666668</v>
      </c>
      <c r="F15" s="63">
        <f>AVERAGE('Apps Received by Month'!BA12:BL12)</f>
        <v>22331.333333333332</v>
      </c>
      <c r="G15" s="63">
        <f>AVERAGE('Apps Received by Month'!BM12:BX12)</f>
        <v>21665.416666666668</v>
      </c>
      <c r="H15" s="63">
        <f>AVERAGE('Apps Received by Month'!BY12:CJ12)</f>
        <v>23070.416666666668</v>
      </c>
      <c r="I15" s="63">
        <f>AVERAGE('Apps Received by Month'!CK12:CV12)</f>
        <v>24618.333333333332</v>
      </c>
      <c r="J15" s="63">
        <f>AVERAGE('Apps Received by Month'!CW12:DH12)</f>
        <v>30562.833333333332</v>
      </c>
      <c r="K15" s="63">
        <f>AVERAGE('Apps Received by Month'!DI12:DT12)</f>
        <v>40431.25</v>
      </c>
      <c r="L15" s="63">
        <f>AVERAGE('Apps Received by Month'!DU12:EF12)</f>
        <v>39258.75</v>
      </c>
      <c r="M15" s="63">
        <f>AVERAGE('Apps Received by Month'!EG12:ER12)</f>
        <v>33990.25</v>
      </c>
      <c r="N15" s="63">
        <f>AVERAGE('Apps Received by Month'!ES12:FD12)</f>
        <v>34280.333333333336</v>
      </c>
      <c r="O15" s="63">
        <f>AVERAGE('Apps Received by Month'!FE12:FP12)</f>
        <v>28854.666666666668</v>
      </c>
      <c r="P15" s="63">
        <f>AVERAGE('Apps Received by Month'!FQ12:GB12)</f>
        <v>28382.083333333332</v>
      </c>
      <c r="Q15" s="63">
        <f>AVERAGE('Apps Received by Month'!GC12:GN12)</f>
        <v>43711.916666666664</v>
      </c>
      <c r="R15" s="63">
        <f>AVERAGE('Apps Received by Month'!GO12:GZ12)</f>
        <v>44122.25</v>
      </c>
      <c r="S15" s="63">
        <f>AVERAGE('Apps Received by Month'!HA12:HL12)</f>
        <v>41431.083333333336</v>
      </c>
      <c r="T15" s="63">
        <f>AVERAGE('Apps Received by Month'!HM12:HX12)</f>
        <v>40750</v>
      </c>
      <c r="U15" s="63">
        <f>AVERAGE('Apps Received by Month'!HY12:IJ12)</f>
        <v>28205.75</v>
      </c>
      <c r="V15" s="86">
        <f>AVERAGE('Apps Received by Month'!IK12:IV12)</f>
        <v>25067.5</v>
      </c>
      <c r="X15" s="79">
        <f t="shared" si="0"/>
        <v>0.23410826144343724</v>
      </c>
      <c r="Y15" s="81">
        <f t="shared" si="1"/>
        <v>0.2225938702161859</v>
      </c>
      <c r="Z15" s="81">
        <f t="shared" si="2"/>
        <v>-0.28154233132741108</v>
      </c>
    </row>
    <row r="16" spans="1:26" s="30" customFormat="1">
      <c r="A16" s="32" t="s">
        <v>21</v>
      </c>
      <c r="B16" s="63">
        <f>AVERAGE('Apps Received by Month'!E13:P13)</f>
        <v>9511</v>
      </c>
      <c r="C16" s="63">
        <f>AVERAGE('Apps Received by Month'!Q13:AB13)</f>
        <v>10713.166666666666</v>
      </c>
      <c r="D16" s="63">
        <f>AVERAGE('Apps Received by Month'!AC13:AN13)</f>
        <v>11394</v>
      </c>
      <c r="E16" s="63">
        <f>AVERAGE('Apps Received by Month'!AO13:AZ13)</f>
        <v>12002.75</v>
      </c>
      <c r="F16" s="63">
        <f>AVERAGE('Apps Received by Month'!BA13:BL13)</f>
        <v>11175.583333333334</v>
      </c>
      <c r="G16" s="63">
        <f>AVERAGE('Apps Received by Month'!BM13:BX13)</f>
        <v>10200.083333333334</v>
      </c>
      <c r="H16" s="63">
        <f>AVERAGE('Apps Received by Month'!BY13:CJ13)</f>
        <v>8760.75</v>
      </c>
      <c r="I16" s="63">
        <f>AVERAGE('Apps Received by Month'!CK13:CV13)</f>
        <v>7803.75</v>
      </c>
      <c r="J16" s="63">
        <f>AVERAGE('Apps Received by Month'!CW13:DH13)</f>
        <v>7772.333333333333</v>
      </c>
      <c r="K16" s="63">
        <f>AVERAGE('Apps Received by Month'!DI13:DT13)</f>
        <v>7850.833333333333</v>
      </c>
      <c r="L16" s="63">
        <f>AVERAGE('Apps Received by Month'!DU13:EF13)</f>
        <v>6913.666666666667</v>
      </c>
      <c r="M16" s="63">
        <f>AVERAGE('Apps Received by Month'!EG13:ER13)</f>
        <v>6072.583333333333</v>
      </c>
      <c r="N16" s="63">
        <f>AVERAGE('Apps Received by Month'!ES13:FD13)</f>
        <v>5787.833333333333</v>
      </c>
      <c r="O16" s="63">
        <f>AVERAGE('Apps Received by Month'!FE13:FP13)</f>
        <v>4743</v>
      </c>
      <c r="P16" s="63">
        <f>AVERAGE('Apps Received by Month'!FQ13:GB13)</f>
        <v>3797.75</v>
      </c>
      <c r="Q16" s="63">
        <f>AVERAGE('Apps Received by Month'!GC13:GN13)</f>
        <v>3471.5833333333335</v>
      </c>
      <c r="R16" s="63">
        <f>AVERAGE('Apps Received by Month'!GO13:GZ13)</f>
        <v>3923.1666666666665</v>
      </c>
      <c r="S16" s="63">
        <f>AVERAGE('Apps Received by Month'!HA13:HL13)</f>
        <v>3515.0833333333335</v>
      </c>
      <c r="T16" s="63">
        <f>AVERAGE('Apps Received by Month'!HM13:HX13)</f>
        <v>3129.9166666666665</v>
      </c>
      <c r="U16" s="63">
        <f>AVERAGE('Apps Received by Month'!HY13:IJ13)</f>
        <v>2520.5833333333335</v>
      </c>
      <c r="V16" s="86">
        <f>AVERAGE('Apps Received by Month'!IK13:IV13)</f>
        <v>2531.1666666666665</v>
      </c>
      <c r="X16" s="79">
        <f t="shared" si="0"/>
        <v>-0.73498230119510732</v>
      </c>
      <c r="Y16" s="81">
        <f t="shared" si="1"/>
        <v>-0.71228680953875712</v>
      </c>
      <c r="Z16" s="81">
        <f t="shared" si="2"/>
        <v>-0.63542018224772201</v>
      </c>
    </row>
    <row r="17" spans="1:26" s="30" customFormat="1">
      <c r="A17" s="94" t="s">
        <v>22</v>
      </c>
      <c r="B17" s="63">
        <f>AVERAGE('Apps Received by Month'!E14:P14)</f>
        <v>1191.5833333333333</v>
      </c>
      <c r="C17" s="63">
        <f>AVERAGE('Apps Received by Month'!Q14:AB14)</f>
        <v>1237.75</v>
      </c>
      <c r="D17" s="63">
        <f>AVERAGE('Apps Received by Month'!AC14:AN14)</f>
        <v>1237.1666666666667</v>
      </c>
      <c r="E17" s="63">
        <f>AVERAGE('Apps Received by Month'!AO14:AZ14)</f>
        <v>1204.0833333333333</v>
      </c>
      <c r="F17" s="63">
        <f>AVERAGE('Apps Received by Month'!BA14:BL14)</f>
        <v>983.16666666666663</v>
      </c>
      <c r="G17" s="63">
        <f>AVERAGE('Apps Received by Month'!BM14:BX14)</f>
        <v>918.25</v>
      </c>
      <c r="H17" s="63">
        <f>AVERAGE('Apps Received by Month'!BY14:CJ14)</f>
        <v>901.5</v>
      </c>
      <c r="I17" s="63">
        <f>AVERAGE('Apps Received by Month'!CK14:CV14)</f>
        <v>923.41666666666663</v>
      </c>
      <c r="J17" s="63">
        <f>AVERAGE('Apps Received by Month'!CW14:DH14)</f>
        <v>943.66666666666663</v>
      </c>
      <c r="K17" s="63">
        <f>AVERAGE('Apps Received by Month'!DI14:DT14)</f>
        <v>1593</v>
      </c>
      <c r="L17" s="63">
        <f>AVERAGE('Apps Received by Month'!DU14:EF14)</f>
        <v>1465.75</v>
      </c>
      <c r="M17" s="63">
        <f>AVERAGE('Apps Received by Month'!EG14:ER14)</f>
        <v>1345.4166666666667</v>
      </c>
      <c r="N17" s="63">
        <f>AVERAGE('Apps Received by Month'!ES14:FD14)</f>
        <v>1408.0833333333333</v>
      </c>
      <c r="O17" s="63">
        <f>AVERAGE('Apps Received by Month'!FE14:FP14)</f>
        <v>1345.3333333333333</v>
      </c>
      <c r="P17" s="63">
        <f>AVERAGE('Apps Received by Month'!FQ14:GB14)</f>
        <v>1297</v>
      </c>
      <c r="Q17" s="63">
        <f>AVERAGE('Apps Received by Month'!GC14:GN14)</f>
        <v>1069.5</v>
      </c>
      <c r="R17" s="63">
        <f>AVERAGE('Apps Received by Month'!GO14:GZ14)</f>
        <v>962.33333333333337</v>
      </c>
      <c r="S17" s="63">
        <f>AVERAGE('Apps Received by Month'!HA14:HL14)</f>
        <v>900</v>
      </c>
      <c r="T17" s="63">
        <f>AVERAGE('Apps Received by Month'!HM14:HX14)</f>
        <v>813.91666666666663</v>
      </c>
      <c r="U17" s="63">
        <f>AVERAGE('Apps Received by Month'!HY14:IJ14)</f>
        <v>748.08333333333337</v>
      </c>
      <c r="V17" s="86">
        <f>AVERAGE('Apps Received by Month'!IK14:IV14)</f>
        <v>1138.0833333333333</v>
      </c>
      <c r="X17" s="79">
        <f t="shared" si="0"/>
        <v>-0.3721938597104692</v>
      </c>
      <c r="Y17" s="81">
        <f t="shared" si="1"/>
        <v>-0.17017933074505451</v>
      </c>
      <c r="Z17" s="81">
        <f t="shared" si="2"/>
        <v>-0.48962419694127007</v>
      </c>
    </row>
    <row r="18" spans="1:26" s="30" customFormat="1">
      <c r="A18" s="32" t="s">
        <v>24</v>
      </c>
      <c r="B18" s="63">
        <f>AVERAGE('Apps Received by Month'!E15:P15)</f>
        <v>1181.5</v>
      </c>
      <c r="C18" s="63">
        <f>AVERAGE('Apps Received by Month'!Q15:AB15)</f>
        <v>1225.8333333333333</v>
      </c>
      <c r="D18" s="63">
        <f>AVERAGE('Apps Received by Month'!AC15:AN15)</f>
        <v>1453.75</v>
      </c>
      <c r="E18" s="63">
        <f>AVERAGE('Apps Received by Month'!AO15:AZ15)</f>
        <v>1780.4166666666667</v>
      </c>
      <c r="F18" s="63">
        <f>AVERAGE('Apps Received by Month'!BA15:BL15)</f>
        <v>1699.25</v>
      </c>
      <c r="G18" s="63">
        <f>AVERAGE('Apps Received by Month'!BM15:BX15)</f>
        <v>1630.1666666666667</v>
      </c>
      <c r="H18" s="63">
        <f>AVERAGE('Apps Received by Month'!BY15:CJ15)</f>
        <v>1269.5</v>
      </c>
      <c r="I18" s="63">
        <f>AVERAGE('Apps Received by Month'!CK15:CV15)</f>
        <v>946.08333333333337</v>
      </c>
      <c r="J18" s="63">
        <f>AVERAGE('Apps Received by Month'!CW15:DH15)</f>
        <v>898.33333333333337</v>
      </c>
      <c r="K18" s="63">
        <f>AVERAGE('Apps Received by Month'!DI15:DT15)</f>
        <v>810.66666666666663</v>
      </c>
      <c r="L18" s="63">
        <f>AVERAGE('Apps Received by Month'!DU15:EF15)</f>
        <v>621.83333333333337</v>
      </c>
      <c r="M18" s="63">
        <f>AVERAGE('Apps Received by Month'!EG15:ER15)</f>
        <v>631.75</v>
      </c>
      <c r="N18" s="63">
        <f>AVERAGE('Apps Received by Month'!ES15:FD15)</f>
        <v>625.08333333333337</v>
      </c>
      <c r="O18" s="63">
        <f>AVERAGE('Apps Received by Month'!FE15:FP15)</f>
        <v>565.08333333333337</v>
      </c>
      <c r="P18" s="63">
        <f>AVERAGE('Apps Received by Month'!FQ15:GB15)</f>
        <v>509.5</v>
      </c>
      <c r="Q18" s="63">
        <f>AVERAGE('Apps Received by Month'!GC15:GN15)</f>
        <v>409.41666666666669</v>
      </c>
      <c r="R18" s="63">
        <f>AVERAGE('Apps Received by Month'!GO15:GZ15)</f>
        <v>394.25</v>
      </c>
      <c r="S18" s="63">
        <f>AVERAGE('Apps Received by Month'!HA15:HL15)</f>
        <v>417.75</v>
      </c>
      <c r="T18" s="63">
        <f>AVERAGE('Apps Received by Month'!HM15:HX15)</f>
        <v>452.66666666666669</v>
      </c>
      <c r="U18" s="63">
        <f>AVERAGE('Apps Received by Month'!HY15:IJ15)</f>
        <v>430.08333333333331</v>
      </c>
      <c r="V18" s="86">
        <f>AVERAGE('Apps Received by Month'!IK15:IV15)</f>
        <v>386.91666666666669</v>
      </c>
      <c r="X18" s="79">
        <f t="shared" si="0"/>
        <v>-0.63598532938355201</v>
      </c>
      <c r="Y18" s="81">
        <f t="shared" si="1"/>
        <v>-0.66121832742549569</v>
      </c>
      <c r="Z18" s="81">
        <f t="shared" si="2"/>
        <v>-0.30836236933797917</v>
      </c>
    </row>
    <row r="19" spans="1:26" s="30" customFormat="1">
      <c r="A19" s="32" t="s">
        <v>26</v>
      </c>
      <c r="B19" s="63">
        <f>AVERAGE('Apps Received by Month'!E16:P16)</f>
        <v>3566.5833333333335</v>
      </c>
      <c r="C19" s="63">
        <f>AVERAGE('Apps Received by Month'!Q16:AB16)</f>
        <v>3051.9166666666665</v>
      </c>
      <c r="D19" s="63">
        <f>AVERAGE('Apps Received by Month'!AC16:AN16)</f>
        <v>6436.166666666667</v>
      </c>
      <c r="E19" s="63">
        <f>AVERAGE('Apps Received by Month'!AO16:AZ16)</f>
        <v>2261.0833333333335</v>
      </c>
      <c r="F19" s="63">
        <f>AVERAGE('Apps Received by Month'!BA16:BL16)</f>
        <v>2493.25</v>
      </c>
      <c r="G19" s="63">
        <f>AVERAGE('Apps Received by Month'!BM16:BX16)</f>
        <v>2314.3333333333335</v>
      </c>
      <c r="H19" s="63">
        <f>AVERAGE('Apps Received by Month'!BY16:CJ16)</f>
        <v>1497.1666666666667</v>
      </c>
      <c r="I19" s="63">
        <f>AVERAGE('Apps Received by Month'!CK16:CV16)</f>
        <v>1367.6666666666667</v>
      </c>
      <c r="J19" s="63">
        <f>AVERAGE('Apps Received by Month'!CW16:DH16)</f>
        <v>1812.9166666666667</v>
      </c>
      <c r="K19" s="63">
        <f>AVERAGE('Apps Received by Month'!DI16:DT16)</f>
        <v>2558.3333333333335</v>
      </c>
      <c r="L19" s="63">
        <f>AVERAGE('Apps Received by Month'!DU16:EF16)</f>
        <v>3155.3333333333335</v>
      </c>
      <c r="M19" s="63">
        <f>AVERAGE('Apps Received by Month'!EG16:ER16)</f>
        <v>4996.25</v>
      </c>
      <c r="N19" s="63">
        <f>AVERAGE('Apps Received by Month'!ES16:FD16)</f>
        <v>4472.833333333333</v>
      </c>
      <c r="O19" s="63">
        <f>AVERAGE('Apps Received by Month'!FE16:FP16)</f>
        <v>385.33333333333331</v>
      </c>
      <c r="P19" s="63">
        <f>AVERAGE('Apps Received by Month'!FQ16:GB16)</f>
        <v>240</v>
      </c>
      <c r="Q19" s="63">
        <f>AVERAGE('Apps Received by Month'!GC16:GN16)</f>
        <v>133.58333333333334</v>
      </c>
      <c r="R19" s="63">
        <f>AVERAGE('Apps Received by Month'!GO16:GZ16)</f>
        <v>146.83333333333334</v>
      </c>
      <c r="S19" s="63">
        <f>AVERAGE('Apps Received by Month'!HA16:HL16)</f>
        <v>137.91666666666666</v>
      </c>
      <c r="T19" s="63">
        <f>AVERAGE('Apps Received by Month'!HM16:HX16)</f>
        <v>304.58333333333331</v>
      </c>
      <c r="U19" s="63">
        <f>AVERAGE('Apps Received by Month'!HY16:IJ16)</f>
        <v>322.08333333333331</v>
      </c>
      <c r="V19" s="86">
        <f>AVERAGE('Apps Received by Month'!IK16:IV16)</f>
        <v>267.91666666666669</v>
      </c>
      <c r="X19" s="79">
        <f t="shared" si="0"/>
        <v>-0.90969415173251711</v>
      </c>
      <c r="Y19" s="81">
        <f t="shared" si="1"/>
        <v>-0.78487142380051211</v>
      </c>
      <c r="Z19" s="81">
        <f t="shared" si="2"/>
        <v>-0.89792414958799915</v>
      </c>
    </row>
    <row r="20" spans="1:26" s="30" customFormat="1">
      <c r="A20" s="32" t="s">
        <v>28</v>
      </c>
      <c r="B20" s="63">
        <f>AVERAGE('Apps Received by Month'!E17:P17)</f>
        <v>5523.166666666667</v>
      </c>
      <c r="C20" s="63">
        <f>AVERAGE('Apps Received by Month'!Q17:AB17)</f>
        <v>5904.75</v>
      </c>
      <c r="D20" s="63">
        <f>AVERAGE('Apps Received by Month'!AC17:AN17)</f>
        <v>6802.833333333333</v>
      </c>
      <c r="E20" s="63">
        <f>AVERAGE('Apps Received by Month'!AO17:AZ17)</f>
        <v>9015.3333333333339</v>
      </c>
      <c r="F20" s="63">
        <f>AVERAGE('Apps Received by Month'!BA17:BL17)</f>
        <v>9560.3333333333339</v>
      </c>
      <c r="G20" s="63">
        <f>AVERAGE('Apps Received by Month'!BM17:BX17)</f>
        <v>9357.25</v>
      </c>
      <c r="H20" s="63">
        <f>AVERAGE('Apps Received by Month'!BY17:CJ17)</f>
        <v>10865.166666666666</v>
      </c>
      <c r="I20" s="63">
        <f>AVERAGE('Apps Received by Month'!CK17:CV17)</f>
        <v>11189.916666666666</v>
      </c>
      <c r="J20" s="63">
        <f>AVERAGE('Apps Received by Month'!CW17:DH17)</f>
        <v>12066.416666666666</v>
      </c>
      <c r="K20" s="63">
        <f>AVERAGE('Apps Received by Month'!DI17:DT17)</f>
        <v>15480.583333333334</v>
      </c>
      <c r="L20" s="63">
        <f>AVERAGE('Apps Received by Month'!DU17:EF17)</f>
        <v>15100</v>
      </c>
      <c r="M20" s="63">
        <f>AVERAGE('Apps Received by Month'!EG17:ER17)</f>
        <v>14624.916666666666</v>
      </c>
      <c r="N20" s="63">
        <f>AVERAGE('Apps Received by Month'!ES17:FD17)</f>
        <v>13311.416666666666</v>
      </c>
      <c r="O20" s="63">
        <f>AVERAGE('Apps Received by Month'!FE17:FP17)</f>
        <v>6547.833333333333</v>
      </c>
      <c r="P20" s="63">
        <f>AVERAGE('Apps Received by Month'!FQ17:GB17)</f>
        <v>4904.916666666667</v>
      </c>
      <c r="Q20" s="63">
        <f>AVERAGE('Apps Received by Month'!GC17:GN17)</f>
        <v>4393.833333333333</v>
      </c>
      <c r="R20" s="63">
        <f>AVERAGE('Apps Received by Month'!GO17:GZ17)</f>
        <v>4211.75</v>
      </c>
      <c r="S20" s="63">
        <f>AVERAGE('Apps Received by Month'!HA17:HL17)</f>
        <v>3904.5</v>
      </c>
      <c r="T20" s="63">
        <f>AVERAGE('Apps Received by Month'!HM17:HX17)</f>
        <v>3859.9166666666665</v>
      </c>
      <c r="U20" s="63">
        <f>AVERAGE('Apps Received by Month'!HY17:IJ17)</f>
        <v>3816.6666666666665</v>
      </c>
      <c r="V20" s="86">
        <f>AVERAGE('Apps Received by Month'!IK17:IV17)</f>
        <v>5031.416666666667</v>
      </c>
      <c r="X20" s="79">
        <f t="shared" si="0"/>
        <v>-0.30897130269471024</v>
      </c>
      <c r="Y20" s="81">
        <f t="shared" si="1"/>
        <v>-0.64872451718795543</v>
      </c>
      <c r="Z20" s="81">
        <f t="shared" si="2"/>
        <v>-0.7472406181015453</v>
      </c>
    </row>
    <row r="21" spans="1:26" s="30" customFormat="1">
      <c r="A21" s="32" t="s">
        <v>30</v>
      </c>
      <c r="B21" s="63">
        <f>AVERAGE('Apps Received by Month'!E18:P18)</f>
        <v>1564.75</v>
      </c>
      <c r="C21" s="63">
        <f>AVERAGE('Apps Received by Month'!Q18:AB18)</f>
        <v>1336</v>
      </c>
      <c r="D21" s="63">
        <f>AVERAGE('Apps Received by Month'!AC18:AN18)</f>
        <v>1315.5</v>
      </c>
      <c r="E21" s="63">
        <f>AVERAGE('Apps Received by Month'!AO18:AZ18)</f>
        <v>1219.6666666666667</v>
      </c>
      <c r="F21" s="63">
        <f>AVERAGE('Apps Received by Month'!BA18:BL18)</f>
        <v>1051.3333333333333</v>
      </c>
      <c r="G21" s="63">
        <f>AVERAGE('Apps Received by Month'!BM18:BX18)</f>
        <v>1046.1666666666667</v>
      </c>
      <c r="H21" s="63">
        <f>AVERAGE('Apps Received by Month'!BY18:CJ18)</f>
        <v>1091.25</v>
      </c>
      <c r="I21" s="63">
        <f>AVERAGE('Apps Received by Month'!CK18:CV18)</f>
        <v>1141.3333333333333</v>
      </c>
      <c r="J21" s="63">
        <f>AVERAGE('Apps Received by Month'!CW18:DH18)</f>
        <v>1094.5</v>
      </c>
      <c r="K21" s="63">
        <f>AVERAGE('Apps Received by Month'!DI18:DT18)</f>
        <v>1233.9166666666667</v>
      </c>
      <c r="L21" s="63">
        <f>AVERAGE('Apps Received by Month'!DU18:EF18)</f>
        <v>1114.3333333333333</v>
      </c>
      <c r="M21" s="63">
        <f>AVERAGE('Apps Received by Month'!EG18:ER18)</f>
        <v>1609.75</v>
      </c>
      <c r="N21" s="63">
        <f>AVERAGE('Apps Received by Month'!ES18:FD18)</f>
        <v>1518.25</v>
      </c>
      <c r="O21" s="63">
        <f>AVERAGE('Apps Received by Month'!FE18:FP18)</f>
        <v>1414.1666666666667</v>
      </c>
      <c r="P21" s="63">
        <f>AVERAGE('Apps Received by Month'!FQ18:GB18)</f>
        <v>1220.1666666666667</v>
      </c>
      <c r="Q21" s="63">
        <f>AVERAGE('Apps Received by Month'!GC18:GN18)</f>
        <v>1128.9166666666667</v>
      </c>
      <c r="R21" s="63">
        <f>AVERAGE('Apps Received by Month'!GO18:GZ18)</f>
        <v>1032.5833333333333</v>
      </c>
      <c r="S21" s="63">
        <f>AVERAGE('Apps Received by Month'!HA18:HL18)</f>
        <v>932.25</v>
      </c>
      <c r="T21" s="63">
        <f>AVERAGE('Apps Received by Month'!HM18:HX18)</f>
        <v>803.16666666666663</v>
      </c>
      <c r="U21" s="63">
        <f>AVERAGE('Apps Received by Month'!HY18:IJ18)</f>
        <v>698.66666666666663</v>
      </c>
      <c r="V21" s="86">
        <f>AVERAGE('Apps Received by Month'!IK18:IV18)</f>
        <v>582.5</v>
      </c>
      <c r="X21" s="79">
        <f t="shared" si="0"/>
        <v>-0.55349629866325822</v>
      </c>
      <c r="Y21" s="81">
        <f t="shared" si="1"/>
        <v>-0.35975563192058041</v>
      </c>
      <c r="Z21" s="81">
        <f t="shared" si="2"/>
        <v>-0.37301824708345799</v>
      </c>
    </row>
    <row r="22" spans="1:26" s="30" customFormat="1">
      <c r="A22" s="32" t="s">
        <v>31</v>
      </c>
      <c r="B22" s="63">
        <f>AVERAGE('Apps Received by Month'!E19:P19)</f>
        <v>2513.8333333333335</v>
      </c>
      <c r="C22" s="63">
        <f>AVERAGE('Apps Received by Month'!Q19:AB19)</f>
        <v>2727.5</v>
      </c>
      <c r="D22" s="63">
        <f>AVERAGE('Apps Received by Month'!AC19:AN19)</f>
        <v>2988.9166666666665</v>
      </c>
      <c r="E22" s="63">
        <f>AVERAGE('Apps Received by Month'!AO19:AZ19)</f>
        <v>3173.0833333333335</v>
      </c>
      <c r="F22" s="63">
        <f>AVERAGE('Apps Received by Month'!BA19:BL19)</f>
        <v>3189.9166666666665</v>
      </c>
      <c r="G22" s="63">
        <f>AVERAGE('Apps Received by Month'!BM19:BX19)</f>
        <v>3109.3333333333335</v>
      </c>
      <c r="H22" s="63">
        <f>AVERAGE('Apps Received by Month'!BY19:CJ19)</f>
        <v>3218.4166666666665</v>
      </c>
      <c r="I22" s="63">
        <f>AVERAGE('Apps Received by Month'!CK19:CV19)</f>
        <v>3302.6666666666665</v>
      </c>
      <c r="J22" s="63">
        <f>AVERAGE('Apps Received by Month'!CW19:DH19)</f>
        <v>3534.75</v>
      </c>
      <c r="K22" s="63">
        <f>AVERAGE('Apps Received by Month'!DI19:DT19)</f>
        <v>4108</v>
      </c>
      <c r="L22" s="63">
        <f>AVERAGE('Apps Received by Month'!DU19:EF19)</f>
        <v>4153</v>
      </c>
      <c r="M22" s="63">
        <f>AVERAGE('Apps Received by Month'!EG19:ER19)</f>
        <v>3698.5</v>
      </c>
      <c r="N22" s="63">
        <f>AVERAGE('Apps Received by Month'!ES19:FD19)</f>
        <v>3294</v>
      </c>
      <c r="O22" s="63">
        <f>AVERAGE('Apps Received by Month'!FE19:FP19)</f>
        <v>2934.3333333333335</v>
      </c>
      <c r="P22" s="63">
        <f>AVERAGE('Apps Received by Month'!FQ19:GB19)</f>
        <v>2788.8333333333335</v>
      </c>
      <c r="Q22" s="63">
        <f>AVERAGE('Apps Received by Month'!GC19:GN19)</f>
        <v>2451</v>
      </c>
      <c r="R22" s="63">
        <f>AVERAGE('Apps Received by Month'!GO19:GZ19)</f>
        <v>2261.5833333333335</v>
      </c>
      <c r="S22" s="63">
        <f>AVERAGE('Apps Received by Month'!HA19:HL19)</f>
        <v>1720.6666666666667</v>
      </c>
      <c r="T22" s="63">
        <f>AVERAGE('Apps Received by Month'!HM19:HX19)</f>
        <v>1347.0833333333333</v>
      </c>
      <c r="U22" s="63">
        <f>AVERAGE('Apps Received by Month'!HY19:IJ19)</f>
        <v>1226.5833333333333</v>
      </c>
      <c r="V22" s="86">
        <f>AVERAGE('Apps Received by Month'!IK19:IV19)</f>
        <v>1286.8333333333333</v>
      </c>
      <c r="X22" s="79">
        <f t="shared" si="0"/>
        <v>-0.51206656500696157</v>
      </c>
      <c r="Y22" s="81">
        <f t="shared" si="1"/>
        <v>-0.61888609823671059</v>
      </c>
      <c r="Z22" s="81">
        <f t="shared" si="2"/>
        <v>-0.70465125612007395</v>
      </c>
    </row>
    <row r="23" spans="1:26" s="30" customFormat="1">
      <c r="A23" s="32" t="s">
        <v>32</v>
      </c>
      <c r="B23" s="63">
        <f>AVERAGE('Apps Received by Month'!E20:P20)</f>
        <v>5981.166666666667</v>
      </c>
      <c r="C23" s="63">
        <f>AVERAGE('Apps Received by Month'!Q20:AB20)</f>
        <v>5477.583333333333</v>
      </c>
      <c r="D23" s="63">
        <f>AVERAGE('Apps Received by Month'!AC20:AN20)</f>
        <v>5383.25</v>
      </c>
      <c r="E23" s="63">
        <f>AVERAGE('Apps Received by Month'!AO20:AZ20)</f>
        <v>5316.5</v>
      </c>
      <c r="F23" s="63">
        <f>AVERAGE('Apps Received by Month'!BA20:BL20)</f>
        <v>4994.833333333333</v>
      </c>
      <c r="G23" s="63">
        <f>AVERAGE('Apps Received by Month'!BM20:BX20)</f>
        <v>4852.333333333333</v>
      </c>
      <c r="H23" s="63">
        <f>AVERAGE('Apps Received by Month'!BY20:CJ20)</f>
        <v>4470.166666666667</v>
      </c>
      <c r="I23" s="63">
        <f>AVERAGE('Apps Received by Month'!CK20:CV20)</f>
        <v>4179.583333333333</v>
      </c>
      <c r="J23" s="63">
        <f>AVERAGE('Apps Received by Month'!CW20:DH20)</f>
        <v>4177</v>
      </c>
      <c r="K23" s="63">
        <f>AVERAGE('Apps Received by Month'!DI20:DT20)</f>
        <v>4261.75</v>
      </c>
      <c r="L23" s="63">
        <f>AVERAGE('Apps Received by Month'!DU20:EF20)</f>
        <v>4462.833333333333</v>
      </c>
      <c r="M23" s="63">
        <f>AVERAGE('Apps Received by Month'!EG20:ER20)</f>
        <v>4629.333333333333</v>
      </c>
      <c r="N23" s="63">
        <f>AVERAGE('Apps Received by Month'!ES20:FD20)</f>
        <v>4402.166666666667</v>
      </c>
      <c r="O23" s="63">
        <f>AVERAGE('Apps Received by Month'!FE20:FP20)</f>
        <v>4377.083333333333</v>
      </c>
      <c r="P23" s="63">
        <f>AVERAGE('Apps Received by Month'!FQ20:GB20)</f>
        <v>4086.6666666666665</v>
      </c>
      <c r="Q23" s="63">
        <f>AVERAGE('Apps Received by Month'!GC20:GN20)</f>
        <v>3694.6666666666665</v>
      </c>
      <c r="R23" s="63">
        <f>AVERAGE('Apps Received by Month'!GO20:GZ20)</f>
        <v>1888.3333333333333</v>
      </c>
      <c r="S23" s="63">
        <f>AVERAGE('Apps Received by Month'!HA20:HL20)</f>
        <v>5476.666666666667</v>
      </c>
      <c r="T23" s="63">
        <f>AVERAGE('Apps Received by Month'!HM20:HX20)</f>
        <v>1449.5833333333333</v>
      </c>
      <c r="U23" s="63">
        <f>AVERAGE('Apps Received by Month'!HY20:IJ20)</f>
        <v>1331.5833333333333</v>
      </c>
      <c r="V23" s="86">
        <f>AVERAGE('Apps Received by Month'!IK20:IV20)</f>
        <v>1345.9166666666667</v>
      </c>
      <c r="X23" s="79">
        <f t="shared" si="0"/>
        <v>-0.77737063560620845</v>
      </c>
      <c r="Y23" s="81">
        <f t="shared" si="1"/>
        <v>-0.70211774355915146</v>
      </c>
      <c r="Z23" s="81">
        <f t="shared" si="2"/>
        <v>-0.70162826306158277</v>
      </c>
    </row>
    <row r="24" spans="1:26" s="30" customFormat="1">
      <c r="A24" s="32" t="s">
        <v>33</v>
      </c>
      <c r="B24" s="63">
        <f>AVERAGE('Apps Received by Month'!E21:P21)</f>
        <v>2842.6666666666665</v>
      </c>
      <c r="C24" s="63">
        <f>AVERAGE('Apps Received by Month'!Q21:AB21)</f>
        <v>2582.9166666666665</v>
      </c>
      <c r="D24" s="63">
        <f>AVERAGE('Apps Received by Month'!AC21:AN21)</f>
        <v>2365.8333333333335</v>
      </c>
      <c r="E24" s="63">
        <f>AVERAGE('Apps Received by Month'!AO21:AZ21)</f>
        <v>2251.1666666666665</v>
      </c>
      <c r="F24" s="63">
        <f>AVERAGE('Apps Received by Month'!BA21:BL21)</f>
        <v>1719.3333333333333</v>
      </c>
      <c r="G24" s="63">
        <f>AVERAGE('Apps Received by Month'!BM21:BX21)</f>
        <v>1486.25</v>
      </c>
      <c r="H24" s="63">
        <f>AVERAGE('Apps Received by Month'!BY21:CJ21)</f>
        <v>1231.5833333333333</v>
      </c>
      <c r="I24" s="63">
        <f>AVERAGE('Apps Received by Month'!CK21:CV21)</f>
        <v>1096.5</v>
      </c>
      <c r="J24" s="63">
        <f>AVERAGE('Apps Received by Month'!CW21:DH21)</f>
        <v>998.08333333333337</v>
      </c>
      <c r="K24" s="63">
        <f>AVERAGE('Apps Received by Month'!DI21:DT21)</f>
        <v>1136.75</v>
      </c>
      <c r="L24" s="63">
        <f>AVERAGE('Apps Received by Month'!DU21:EF21)</f>
        <v>1171.4166666666667</v>
      </c>
      <c r="M24" s="63">
        <f>AVERAGE('Apps Received by Month'!EG21:ER21)</f>
        <v>1173.5</v>
      </c>
      <c r="N24" s="63">
        <f>AVERAGE('Apps Received by Month'!ES21:FD21)</f>
        <v>853.25</v>
      </c>
      <c r="O24" s="63">
        <f>AVERAGE('Apps Received by Month'!FE21:FP21)</f>
        <v>712.66666666666663</v>
      </c>
      <c r="P24" s="63">
        <f>AVERAGE('Apps Received by Month'!FQ21:GB21)</f>
        <v>657.83333333333337</v>
      </c>
      <c r="Q24" s="63">
        <f>AVERAGE('Apps Received by Month'!GC21:GN21)</f>
        <v>595.91666666666663</v>
      </c>
      <c r="R24" s="63">
        <f>AVERAGE('Apps Received by Month'!GO21:GZ21)</f>
        <v>583.08333333333337</v>
      </c>
      <c r="S24" s="63">
        <f>AVERAGE('Apps Received by Month'!HA21:HL21)</f>
        <v>647.58333333333337</v>
      </c>
      <c r="T24" s="63">
        <f>AVERAGE('Apps Received by Month'!HM21:HX21)</f>
        <v>619.66666666666663</v>
      </c>
      <c r="U24" s="63">
        <f>AVERAGE('Apps Received by Month'!HY21:IJ21)</f>
        <v>454.83333333333331</v>
      </c>
      <c r="V24" s="86">
        <f>AVERAGE('Apps Received by Month'!IK21:IV21)</f>
        <v>1357.9166666666667</v>
      </c>
      <c r="X24" s="79">
        <f t="shared" si="0"/>
        <v>-0.83999765478424004</v>
      </c>
      <c r="Y24" s="81">
        <f t="shared" si="1"/>
        <v>-0.63069219838960688</v>
      </c>
      <c r="Z24" s="81">
        <f t="shared" si="2"/>
        <v>-0.61172369637902835</v>
      </c>
    </row>
    <row r="25" spans="1:26" s="30" customFormat="1">
      <c r="A25" s="94" t="s">
        <v>34</v>
      </c>
      <c r="B25" s="63">
        <f>AVERAGE('Apps Received by Month'!E22:P22)</f>
        <v>1021.6666666666666</v>
      </c>
      <c r="C25" s="63">
        <f>AVERAGE('Apps Received by Month'!Q22:AB22)</f>
        <v>1033.9166666666667</v>
      </c>
      <c r="D25" s="63">
        <f>AVERAGE('Apps Received by Month'!AC22:AN22)</f>
        <v>750</v>
      </c>
      <c r="E25" s="63">
        <f>AVERAGE('Apps Received by Month'!AO22:AZ22)</f>
        <v>218.41666666666666</v>
      </c>
      <c r="F25" s="63">
        <f>AVERAGE('Apps Received by Month'!BA22:BL22)</f>
        <v>283.91666666666669</v>
      </c>
      <c r="G25" s="63">
        <f>AVERAGE('Apps Received by Month'!BM22:BX22)</f>
        <v>282.83333333333331</v>
      </c>
      <c r="H25" s="63">
        <f>AVERAGE('Apps Received by Month'!BY22:CJ22)</f>
        <v>5125.166666666667</v>
      </c>
      <c r="I25" s="63">
        <f>AVERAGE('Apps Received by Month'!CK22:CV22)</f>
        <v>9703.6666666666661</v>
      </c>
      <c r="J25" s="63">
        <f>AVERAGE('Apps Received by Month'!CW22:DH22)</f>
        <v>9879.3333333333339</v>
      </c>
      <c r="K25" s="63">
        <f>AVERAGE('Apps Received by Month'!DI22:DT22)</f>
        <v>8116.416666666667</v>
      </c>
      <c r="L25" s="63">
        <f>AVERAGE('Apps Received by Month'!DU22:EF22)</f>
        <v>1447.4166666666667</v>
      </c>
      <c r="M25" s="63">
        <f>AVERAGE('Apps Received by Month'!EG22:ER22)</f>
        <v>1360.4166666666667</v>
      </c>
      <c r="N25" s="63">
        <f>AVERAGE('Apps Received by Month'!ES22:FD22)</f>
        <v>1299.5</v>
      </c>
      <c r="O25" s="63">
        <f>AVERAGE('Apps Received by Month'!FE22:FP22)</f>
        <v>1162.1666666666667</v>
      </c>
      <c r="P25" s="63">
        <f>AVERAGE('Apps Received by Month'!FQ22:GB22)</f>
        <v>1086.6666666666667</v>
      </c>
      <c r="Q25" s="63">
        <f>AVERAGE('Apps Received by Month'!GC22:GN22)</f>
        <v>949.33333333333337</v>
      </c>
      <c r="R25" s="63">
        <f>AVERAGE('Apps Received by Month'!GO22:GZ22)</f>
        <v>847.75</v>
      </c>
      <c r="S25" s="63">
        <f>AVERAGE('Apps Received by Month'!HA22:HL22)</f>
        <v>825.66666666666663</v>
      </c>
      <c r="T25" s="63">
        <f>AVERAGE('Apps Received by Month'!HM22:HX22)</f>
        <v>783.25</v>
      </c>
      <c r="U25" s="63">
        <f>AVERAGE('Apps Received by Month'!HY22:IJ22)</f>
        <v>889.41666666666663</v>
      </c>
      <c r="V25" s="86">
        <f>AVERAGE('Apps Received by Month'!IK22:IV22)</f>
        <v>1011.25</v>
      </c>
      <c r="X25" s="79">
        <f t="shared" si="0"/>
        <v>-0.12944535073409463</v>
      </c>
      <c r="Y25" s="81">
        <f t="shared" si="1"/>
        <v>-0.82646092809989913</v>
      </c>
      <c r="Z25" s="81">
        <f t="shared" si="2"/>
        <v>-0.38551442224653121</v>
      </c>
    </row>
    <row r="26" spans="1:26" s="30" customFormat="1">
      <c r="A26" s="32" t="s">
        <v>36</v>
      </c>
      <c r="B26" s="63">
        <f>AVERAGE('Apps Received by Month'!E23:P23)</f>
        <v>5340.083333333333</v>
      </c>
      <c r="C26" s="63">
        <f>AVERAGE('Apps Received by Month'!Q23:AB23)</f>
        <v>5419.083333333333</v>
      </c>
      <c r="D26" s="63">
        <f>AVERAGE('Apps Received by Month'!AC23:AN23)</f>
        <v>5338.166666666667</v>
      </c>
      <c r="E26" s="63">
        <f>AVERAGE('Apps Received by Month'!AO23:AZ23)</f>
        <v>5031.25</v>
      </c>
      <c r="F26" s="63">
        <f>AVERAGE('Apps Received by Month'!BA23:BL23)</f>
        <v>4927.916666666667</v>
      </c>
      <c r="G26" s="63">
        <f>AVERAGE('Apps Received by Month'!BM23:BX23)</f>
        <v>4724.833333333333</v>
      </c>
      <c r="H26" s="63">
        <f>AVERAGE('Apps Received by Month'!BY23:CJ23)</f>
        <v>4877.166666666667</v>
      </c>
      <c r="I26" s="63">
        <f>AVERAGE('Apps Received by Month'!CK23:CV23)</f>
        <v>4467.333333333333</v>
      </c>
      <c r="J26" s="63">
        <f>AVERAGE('Apps Received by Month'!CW23:DH23)</f>
        <v>4809.5</v>
      </c>
      <c r="K26" s="63">
        <f>AVERAGE('Apps Received by Month'!DI23:DT23)</f>
        <v>5738.583333333333</v>
      </c>
      <c r="L26" s="63">
        <f>AVERAGE('Apps Received by Month'!DU23:EF23)</f>
        <v>6497.333333333333</v>
      </c>
      <c r="M26" s="63">
        <f>AVERAGE('Apps Received by Month'!EG23:ER23)</f>
        <v>6543.416666666667</v>
      </c>
      <c r="N26" s="63">
        <f>AVERAGE('Apps Received by Month'!ES23:FD23)</f>
        <v>6833.666666666667</v>
      </c>
      <c r="O26" s="63">
        <f>AVERAGE('Apps Received by Month'!FE23:FP23)</f>
        <v>6613.25</v>
      </c>
      <c r="P26" s="63">
        <f>AVERAGE('Apps Received by Month'!FQ23:GB23)</f>
        <v>6449.416666666667</v>
      </c>
      <c r="Q26" s="63">
        <f>AVERAGE('Apps Received by Month'!GC23:GN23)</f>
        <v>5914.666666666667</v>
      </c>
      <c r="R26" s="63">
        <f>AVERAGE('Apps Received by Month'!GO23:GZ23)</f>
        <v>5450.666666666667</v>
      </c>
      <c r="S26" s="63">
        <f>AVERAGE('Apps Received by Month'!HA23:HL23)</f>
        <v>5287.583333333333</v>
      </c>
      <c r="T26" s="63">
        <f>AVERAGE('Apps Received by Month'!HM23:HX23)</f>
        <v>4914.75</v>
      </c>
      <c r="U26" s="63">
        <f>AVERAGE('Apps Received by Month'!HY23:IJ23)</f>
        <v>4659.666666666667</v>
      </c>
      <c r="V26" s="86">
        <f>AVERAGE('Apps Received by Month'!IK23:IV23)</f>
        <v>5464.416666666667</v>
      </c>
      <c r="X26" s="79">
        <f t="shared" si="0"/>
        <v>-0.12741686303272409</v>
      </c>
      <c r="Y26" s="81">
        <f t="shared" si="1"/>
        <v>-4.4595564364555924E-2</v>
      </c>
      <c r="Z26" s="81">
        <f t="shared" si="2"/>
        <v>-0.28283398317258357</v>
      </c>
    </row>
    <row r="27" spans="1:26" s="30" customFormat="1">
      <c r="A27" s="32" t="s">
        <v>37</v>
      </c>
      <c r="B27" s="63">
        <f>AVERAGE('Apps Received by Month'!E24:P24)</f>
        <v>3401.3333333333335</v>
      </c>
      <c r="C27" s="63">
        <f>AVERAGE('Apps Received by Month'!Q24:AB24)</f>
        <v>4098.25</v>
      </c>
      <c r="D27" s="63">
        <f>AVERAGE('Apps Received by Month'!AC24:AN24)</f>
        <v>5626.5</v>
      </c>
      <c r="E27" s="63">
        <f>AVERAGE('Apps Received by Month'!AO24:AZ24)</f>
        <v>5870.916666666667</v>
      </c>
      <c r="F27" s="63">
        <f>AVERAGE('Apps Received by Month'!BA24:BL24)</f>
        <v>5848.5</v>
      </c>
      <c r="G27" s="63">
        <f>AVERAGE('Apps Received by Month'!BM24:BX24)</f>
        <v>5637.333333333333</v>
      </c>
      <c r="H27" s="63">
        <f>AVERAGE('Apps Received by Month'!BY24:CJ24)</f>
        <v>5019.75</v>
      </c>
      <c r="I27" s="63">
        <f>AVERAGE('Apps Received by Month'!CK24:CV24)</f>
        <v>3891.3333333333335</v>
      </c>
      <c r="J27" s="63">
        <f>AVERAGE('Apps Received by Month'!CW24:DH24)</f>
        <v>3871.4166666666665</v>
      </c>
      <c r="K27" s="63">
        <f>AVERAGE('Apps Received by Month'!DI24:DT24)</f>
        <v>3704.75</v>
      </c>
      <c r="L27" s="63">
        <f>AVERAGE('Apps Received by Month'!DU24:EF24)</f>
        <v>3665.1666666666665</v>
      </c>
      <c r="M27" s="63">
        <f>AVERAGE('Apps Received by Month'!EG24:ER24)</f>
        <v>3647.6666666666665</v>
      </c>
      <c r="N27" s="63">
        <f>AVERAGE('Apps Received by Month'!ES24:FD24)</f>
        <v>4863.5</v>
      </c>
      <c r="O27" s="63">
        <f>AVERAGE('Apps Received by Month'!FE24:FP24)</f>
        <v>5460.583333333333</v>
      </c>
      <c r="P27" s="63">
        <f>AVERAGE('Apps Received by Month'!FQ24:GB24)</f>
        <v>5903.666666666667</v>
      </c>
      <c r="Q27" s="63">
        <f>AVERAGE('Apps Received by Month'!GC24:GN24)</f>
        <v>5583.25</v>
      </c>
      <c r="R27" s="63">
        <f>AVERAGE('Apps Received by Month'!GO24:GZ24)</f>
        <v>5190.666666666667</v>
      </c>
      <c r="S27" s="63">
        <f>AVERAGE('Apps Received by Month'!HA24:HL24)</f>
        <v>4955.666666666667</v>
      </c>
      <c r="T27" s="63">
        <f>AVERAGE('Apps Received by Month'!HM24:HX24)</f>
        <v>4476.5</v>
      </c>
      <c r="U27" s="63">
        <f>AVERAGE('Apps Received by Month'!HY24:IJ24)</f>
        <v>4181.416666666667</v>
      </c>
      <c r="V27" s="86">
        <f>AVERAGE('Apps Received by Month'!IK24:IV24)</f>
        <v>5155</v>
      </c>
      <c r="X27" s="79">
        <f t="shared" si="0"/>
        <v>0.2293463347706782</v>
      </c>
      <c r="Y27" s="81">
        <f t="shared" si="1"/>
        <v>-0.16700698905988007</v>
      </c>
      <c r="Z27" s="81">
        <f t="shared" si="2"/>
        <v>0.14085307625846952</v>
      </c>
    </row>
    <row r="28" spans="1:26" s="30" customFormat="1">
      <c r="A28" s="32" t="s">
        <v>39</v>
      </c>
      <c r="B28" s="63">
        <f>AVERAGE('Apps Received by Month'!E25:P25)</f>
        <v>12478.25</v>
      </c>
      <c r="C28" s="63">
        <f>AVERAGE('Apps Received by Month'!Q25:AB25)</f>
        <v>13595.75</v>
      </c>
      <c r="D28" s="63">
        <f>AVERAGE('Apps Received by Month'!AC25:AN25)</f>
        <v>12967.083333333334</v>
      </c>
      <c r="E28" s="63">
        <f>AVERAGE('Apps Received by Month'!AO25:AZ25)</f>
        <v>13296.083333333334</v>
      </c>
      <c r="F28" s="63">
        <f>AVERAGE('Apps Received by Month'!BA25:BL25)</f>
        <v>13086.833333333334</v>
      </c>
      <c r="G28" s="63">
        <f>AVERAGE('Apps Received by Month'!BM25:BX25)</f>
        <v>12689.833333333334</v>
      </c>
      <c r="H28" s="63">
        <f>AVERAGE('Apps Received by Month'!BY25:CJ25)</f>
        <v>13866.333333333334</v>
      </c>
      <c r="I28" s="63">
        <f>AVERAGE('Apps Received by Month'!CK25:CV25)</f>
        <v>12639.833333333334</v>
      </c>
      <c r="J28" s="63">
        <f>AVERAGE('Apps Received by Month'!CW25:DH25)</f>
        <v>11909</v>
      </c>
      <c r="K28" s="63">
        <f>AVERAGE('Apps Received by Month'!DI25:DT25)</f>
        <v>14351.666666666666</v>
      </c>
      <c r="L28" s="63">
        <f>AVERAGE('Apps Received by Month'!DU25:EF25)</f>
        <v>19524.416666666668</v>
      </c>
      <c r="M28" s="63">
        <f>AVERAGE('Apps Received by Month'!EG25:ER25)</f>
        <v>17441.5</v>
      </c>
      <c r="N28" s="63">
        <f>AVERAGE('Apps Received by Month'!ES25:FD25)</f>
        <v>19415.166666666668</v>
      </c>
      <c r="O28" s="63">
        <f>AVERAGE('Apps Received by Month'!FE25:FP25)</f>
        <v>17959.5</v>
      </c>
      <c r="P28" s="63">
        <f>AVERAGE('Apps Received by Month'!FQ25:GB25)</f>
        <v>14841.25</v>
      </c>
      <c r="Q28" s="63">
        <f>AVERAGE('Apps Received by Month'!GC25:GN25)</f>
        <v>12657.166666666666</v>
      </c>
      <c r="R28" s="63">
        <f>AVERAGE('Apps Received by Month'!GO25:GZ25)</f>
        <v>11287</v>
      </c>
      <c r="S28" s="63">
        <f>AVERAGE('Apps Received by Month'!HA25:HL25)</f>
        <v>10658.083333333334</v>
      </c>
      <c r="T28" s="63">
        <f>AVERAGE('Apps Received by Month'!HM25:HX25)</f>
        <v>11562.583333333334</v>
      </c>
      <c r="U28" s="63">
        <f>AVERAGE('Apps Received by Month'!HY25:IJ25)</f>
        <v>12957.583333333334</v>
      </c>
      <c r="V28" s="86">
        <f>AVERAGE('Apps Received by Month'!IK25:IV25)</f>
        <v>16073</v>
      </c>
      <c r="X28" s="79">
        <f t="shared" si="0"/>
        <v>3.8413506167397984E-2</v>
      </c>
      <c r="Y28" s="81">
        <f t="shared" si="1"/>
        <v>-6.5536431164210679E-2</v>
      </c>
      <c r="Z28" s="81">
        <f t="shared" si="2"/>
        <v>-0.33633954066062582</v>
      </c>
    </row>
    <row r="29" spans="1:26" s="30" customFormat="1">
      <c r="A29" s="32" t="s">
        <v>41</v>
      </c>
      <c r="B29" s="63">
        <f>AVERAGE('Apps Received by Month'!E26:P26)</f>
        <v>4028.1666666666665</v>
      </c>
      <c r="C29" s="63">
        <f>AVERAGE('Apps Received by Month'!Q26:AB26)</f>
        <v>4527.833333333333</v>
      </c>
      <c r="D29" s="63">
        <f>AVERAGE('Apps Received by Month'!AC26:AN26)</f>
        <v>4536.416666666667</v>
      </c>
      <c r="E29" s="63">
        <f>AVERAGE('Apps Received by Month'!AO26:AZ26)</f>
        <v>4786.166666666667</v>
      </c>
      <c r="F29" s="63">
        <f>AVERAGE('Apps Received by Month'!BA26:BL26)</f>
        <v>5251.416666666667</v>
      </c>
      <c r="G29" s="63">
        <f>AVERAGE('Apps Received by Month'!BM26:BX26)</f>
        <v>5313.75</v>
      </c>
      <c r="H29" s="63">
        <f>AVERAGE('Apps Received by Month'!BY26:CJ26)</f>
        <v>5378.416666666667</v>
      </c>
      <c r="I29" s="63">
        <f>AVERAGE('Apps Received by Month'!CK26:CV26)</f>
        <v>5498.5</v>
      </c>
      <c r="J29" s="63">
        <f>AVERAGE('Apps Received by Month'!CW26:DH26)</f>
        <v>5446.75</v>
      </c>
      <c r="K29" s="63">
        <f>AVERAGE('Apps Received by Month'!DI26:DT26)</f>
        <v>5761.5</v>
      </c>
      <c r="L29" s="63">
        <f>AVERAGE('Apps Received by Month'!DU26:EF26)</f>
        <v>5515.5</v>
      </c>
      <c r="M29" s="63">
        <f>AVERAGE('Apps Received by Month'!EG26:ER26)</f>
        <v>5401.333333333333</v>
      </c>
      <c r="N29" s="63">
        <f>AVERAGE('Apps Received by Month'!ES26:FD26)</f>
        <v>5397.416666666667</v>
      </c>
      <c r="O29" s="63">
        <f>AVERAGE('Apps Received by Month'!FE26:FP26)</f>
        <v>5380.916666666667</v>
      </c>
      <c r="P29" s="63">
        <f>AVERAGE('Apps Received by Month'!FQ26:GB26)</f>
        <v>5128.75</v>
      </c>
      <c r="Q29" s="63">
        <f>AVERAGE('Apps Received by Month'!GC26:GN26)</f>
        <v>4966.5</v>
      </c>
      <c r="R29" s="63">
        <f>AVERAGE('Apps Received by Month'!GO26:GZ26)</f>
        <v>4696.666666666667</v>
      </c>
      <c r="S29" s="63">
        <f>AVERAGE('Apps Received by Month'!HA26:HL26)</f>
        <v>4553.166666666667</v>
      </c>
      <c r="T29" s="63">
        <f>AVERAGE('Apps Received by Month'!HM26:HX26)</f>
        <v>4210.75</v>
      </c>
      <c r="U29" s="63">
        <f>AVERAGE('Apps Received by Month'!HY26:IJ26)</f>
        <v>3972.75</v>
      </c>
      <c r="V29" s="86">
        <f>AVERAGE('Apps Received by Month'!IK26:IV26)</f>
        <v>3605.25</v>
      </c>
      <c r="X29" s="79">
        <f t="shared" si="0"/>
        <v>-1.3757292399354509E-2</v>
      </c>
      <c r="Y29" s="81">
        <f t="shared" si="1"/>
        <v>-0.26135324832277163</v>
      </c>
      <c r="Z29" s="81">
        <f t="shared" si="2"/>
        <v>-0.27971172151210227</v>
      </c>
    </row>
    <row r="30" spans="1:26" s="30" customFormat="1">
      <c r="A30" s="32" t="s">
        <v>42</v>
      </c>
      <c r="B30" s="63">
        <f>AVERAGE('Apps Received by Month'!E27:P27)</f>
        <v>3644.1666666666665</v>
      </c>
      <c r="C30" s="63">
        <f>AVERAGE('Apps Received by Month'!Q27:AB27)</f>
        <v>3261.75</v>
      </c>
      <c r="D30" s="63">
        <f>AVERAGE('Apps Received by Month'!AC27:AN27)</f>
        <v>3006.9166666666665</v>
      </c>
      <c r="E30" s="63">
        <f>AVERAGE('Apps Received by Month'!AO27:AZ27)</f>
        <v>3058</v>
      </c>
      <c r="F30" s="63">
        <f>AVERAGE('Apps Received by Month'!BA27:BL27)</f>
        <v>2747.6666666666665</v>
      </c>
      <c r="G30" s="63">
        <f>AVERAGE('Apps Received by Month'!BM27:BX27)</f>
        <v>2570.6666666666665</v>
      </c>
      <c r="H30" s="63">
        <f>AVERAGE('Apps Received by Month'!BY27:CJ27)</f>
        <v>2343.8333333333335</v>
      </c>
      <c r="I30" s="63">
        <f>AVERAGE('Apps Received by Month'!CK27:CV27)</f>
        <v>2073.25</v>
      </c>
      <c r="J30" s="63">
        <f>AVERAGE('Apps Received by Month'!CW27:DH27)</f>
        <v>2296.9166666666665</v>
      </c>
      <c r="K30" s="63">
        <f>AVERAGE('Apps Received by Month'!DI27:DT27)</f>
        <v>2421.9166666666665</v>
      </c>
      <c r="L30" s="63">
        <f>AVERAGE('Apps Received by Month'!DU27:EF27)</f>
        <v>1825.4166666666667</v>
      </c>
      <c r="M30" s="63">
        <f>AVERAGE('Apps Received by Month'!EG27:ER27)</f>
        <v>1447.25</v>
      </c>
      <c r="N30" s="63">
        <f>AVERAGE('Apps Received by Month'!ES27:FD27)</f>
        <v>1319.5</v>
      </c>
      <c r="O30" s="63">
        <f>AVERAGE('Apps Received by Month'!FE27:FP27)</f>
        <v>1224.1666666666667</v>
      </c>
      <c r="P30" s="63">
        <f>AVERAGE('Apps Received by Month'!FQ27:GB27)</f>
        <v>1133.4166666666667</v>
      </c>
      <c r="Q30" s="63">
        <f>AVERAGE('Apps Received by Month'!GC27:GN27)</f>
        <v>1003.3333333333334</v>
      </c>
      <c r="R30" s="63">
        <f>AVERAGE('Apps Received by Month'!GO27:GZ27)</f>
        <v>948.66666666666663</v>
      </c>
      <c r="S30" s="63">
        <f>AVERAGE('Apps Received by Month'!HA27:HL27)</f>
        <v>1337.0833333333333</v>
      </c>
      <c r="T30" s="63">
        <f>AVERAGE('Apps Received by Month'!HM27:HX27)</f>
        <v>1450.0833333333333</v>
      </c>
      <c r="U30" s="63">
        <f>AVERAGE('Apps Received by Month'!HY27:IJ27)</f>
        <v>1246.25</v>
      </c>
      <c r="V30" s="86">
        <f>AVERAGE('Apps Received by Month'!IK27:IV27)</f>
        <v>1378.3333333333333</v>
      </c>
      <c r="X30" s="79">
        <f t="shared" si="0"/>
        <v>-0.65801509261376623</v>
      </c>
      <c r="Y30" s="81">
        <f t="shared" si="1"/>
        <v>-0.46828557206854871</v>
      </c>
      <c r="Z30" s="81">
        <f t="shared" si="2"/>
        <v>-0.31727916000913037</v>
      </c>
    </row>
    <row r="31" spans="1:26" s="30" customFormat="1">
      <c r="A31" s="32" t="s">
        <v>45</v>
      </c>
      <c r="B31" s="63">
        <f>AVERAGE('Apps Received by Month'!E28:P28)</f>
        <v>3693.3333333333335</v>
      </c>
      <c r="C31" s="63">
        <f>AVERAGE('Apps Received by Month'!Q28:AB28)</f>
        <v>3586.1666666666665</v>
      </c>
      <c r="D31" s="63">
        <f>AVERAGE('Apps Received by Month'!AC28:AN28)</f>
        <v>4504.25</v>
      </c>
      <c r="E31" s="63">
        <f>AVERAGE('Apps Received by Month'!AO28:AZ28)</f>
        <v>4656.833333333333</v>
      </c>
      <c r="F31" s="63">
        <f>AVERAGE('Apps Received by Month'!BA28:BL28)</f>
        <v>5529</v>
      </c>
      <c r="G31" s="63">
        <f>AVERAGE('Apps Received by Month'!BM28:BX28)</f>
        <v>5777.5555555555557</v>
      </c>
      <c r="H31" s="63">
        <f>AVERAGE('Apps Received by Month'!BY28:CJ28)</f>
        <v>5058</v>
      </c>
      <c r="I31" s="63">
        <f>AVERAGE('Apps Received by Month'!CK28:CV28)</f>
        <v>4568.25</v>
      </c>
      <c r="J31" s="63">
        <f>AVERAGE('Apps Received by Month'!CW28:DH28)</f>
        <v>4988.083333333333</v>
      </c>
      <c r="K31" s="63">
        <f>AVERAGE('Apps Received by Month'!DI28:DT28)</f>
        <v>5272.333333333333</v>
      </c>
      <c r="L31" s="63">
        <f>AVERAGE('Apps Received by Month'!DU28:EF28)</f>
        <v>4651.083333333333</v>
      </c>
      <c r="M31" s="63">
        <f>AVERAGE('Apps Received by Month'!EG28:ER28)</f>
        <v>4118.083333333333</v>
      </c>
      <c r="N31" s="63">
        <f>AVERAGE('Apps Received by Month'!ES28:FD28)</f>
        <v>3847.5833333333335</v>
      </c>
      <c r="O31" s="63">
        <f>AVERAGE('Apps Received by Month'!FE28:FP28)</f>
        <v>3493.0833333333335</v>
      </c>
      <c r="P31" s="63">
        <f>AVERAGE('Apps Received by Month'!FQ28:GB28)</f>
        <v>2940.4166666666665</v>
      </c>
      <c r="Q31" s="63">
        <f>AVERAGE('Apps Received by Month'!GC28:GN28)</f>
        <v>2514.5833333333335</v>
      </c>
      <c r="R31" s="63">
        <f>AVERAGE('Apps Received by Month'!GO28:GZ28)</f>
        <v>2234.25</v>
      </c>
      <c r="S31" s="63">
        <f>AVERAGE('Apps Received by Month'!HA28:HL28)</f>
        <v>2586.4166666666665</v>
      </c>
      <c r="T31" s="63">
        <f>AVERAGE('Apps Received by Month'!HM28:HX28)</f>
        <v>2607.75</v>
      </c>
      <c r="U31" s="63">
        <f>AVERAGE('Apps Received by Month'!HY28:IJ28)</f>
        <v>2564</v>
      </c>
      <c r="V31" s="86">
        <f>AVERAGE('Apps Received by Month'!IK28:IV28)</f>
        <v>2813.9166666666665</v>
      </c>
      <c r="X31" s="79">
        <f t="shared" si="0"/>
        <v>-0.30577617328519857</v>
      </c>
      <c r="Y31" s="81">
        <f t="shared" si="1"/>
        <v>-0.49308026888098061</v>
      </c>
      <c r="Z31" s="81">
        <f t="shared" si="2"/>
        <v>-0.44873058248078401</v>
      </c>
    </row>
    <row r="32" spans="1:26" s="30" customFormat="1">
      <c r="A32" s="32" t="s">
        <v>46</v>
      </c>
      <c r="B32" s="63">
        <f>AVERAGE('Apps Received by Month'!E29:P29)</f>
        <v>4740.75</v>
      </c>
      <c r="C32" s="63">
        <f>AVERAGE('Apps Received by Month'!Q29:AB29)</f>
        <v>4158.333333333333</v>
      </c>
      <c r="D32" s="63">
        <f>AVERAGE('Apps Received by Month'!AC29:AN29)</f>
        <v>779.08333333333337</v>
      </c>
      <c r="E32" s="63">
        <f>AVERAGE('Apps Received by Month'!AO29:AZ29)</f>
        <v>844.08333333333337</v>
      </c>
      <c r="F32" s="63">
        <f>AVERAGE('Apps Received by Month'!BA29:BL29)</f>
        <v>825.5</v>
      </c>
      <c r="G32" s="63">
        <f>AVERAGE('Apps Received by Month'!BM29:BX29)</f>
        <v>794.08333333333337</v>
      </c>
      <c r="H32" s="63">
        <f>AVERAGE('Apps Received by Month'!BY29:CJ29)</f>
        <v>780</v>
      </c>
      <c r="I32" s="63">
        <f>AVERAGE('Apps Received by Month'!CK29:CV29)</f>
        <v>823.16666666666663</v>
      </c>
      <c r="J32" s="63">
        <f>AVERAGE('Apps Received by Month'!CW29:DH29)</f>
        <v>780.91666666666663</v>
      </c>
      <c r="K32" s="63">
        <f>AVERAGE('Apps Received by Month'!DI29:DT29)</f>
        <v>834.91666666666663</v>
      </c>
      <c r="L32" s="63">
        <f>AVERAGE('Apps Received by Month'!DU29:EF29)</f>
        <v>764.25</v>
      </c>
      <c r="M32" s="63">
        <f>AVERAGE('Apps Received by Month'!EG29:ER29)</f>
        <v>712.91666666666663</v>
      </c>
      <c r="N32" s="63">
        <f>AVERAGE('Apps Received by Month'!ES29:FD29)</f>
        <v>629.41666666666663</v>
      </c>
      <c r="O32" s="63">
        <f>AVERAGE('Apps Received by Month'!FE29:FP29)</f>
        <v>889.91666666666663</v>
      </c>
      <c r="P32" s="63">
        <f>AVERAGE('Apps Received by Month'!FQ29:GB29)</f>
        <v>861.41666666666663</v>
      </c>
      <c r="Q32" s="63">
        <f>AVERAGE('Apps Received by Month'!GC29:GN29)</f>
        <v>830.91666666666663</v>
      </c>
      <c r="R32" s="63">
        <f>AVERAGE('Apps Received by Month'!GO29:GZ29)</f>
        <v>947.08333333333337</v>
      </c>
      <c r="S32" s="63">
        <f>AVERAGE('Apps Received by Month'!HA29:HL29)</f>
        <v>1031</v>
      </c>
      <c r="T32" s="63">
        <f>AVERAGE('Apps Received by Month'!HM29:HX29)</f>
        <v>934.08333333333337</v>
      </c>
      <c r="U32" s="63">
        <f>AVERAGE('Apps Received by Month'!HY29:IJ29)</f>
        <v>821</v>
      </c>
      <c r="V32" s="86">
        <f>AVERAGE('Apps Received by Month'!IK29:IV29)</f>
        <v>787.33333333333337</v>
      </c>
      <c r="X32" s="79">
        <f t="shared" si="0"/>
        <v>-0.82682065074091649</v>
      </c>
      <c r="Y32" s="81">
        <f t="shared" si="1"/>
        <v>5.2564102564102565E-2</v>
      </c>
      <c r="Z32" s="81">
        <f t="shared" si="2"/>
        <v>7.4255806346090941E-2</v>
      </c>
    </row>
    <row r="33" spans="1:26" s="30" customFormat="1">
      <c r="A33" s="32" t="s">
        <v>47</v>
      </c>
      <c r="B33" s="63">
        <f>AVERAGE('Apps Received by Month'!E30:P30)</f>
        <v>1924.1666666666667</v>
      </c>
      <c r="C33" s="63">
        <f>AVERAGE('Apps Received by Month'!Q30:AB30)</f>
        <v>1930.1666666666667</v>
      </c>
      <c r="D33" s="63">
        <f>AVERAGE('Apps Received by Month'!AC30:AN30)</f>
        <v>2097.4166666666665</v>
      </c>
      <c r="E33" s="63">
        <f>AVERAGE('Apps Received by Month'!AO30:AZ30)</f>
        <v>1750.1666666666667</v>
      </c>
      <c r="F33" s="63">
        <f>AVERAGE('Apps Received by Month'!BA30:BL30)</f>
        <v>3995.75</v>
      </c>
      <c r="G33" s="63">
        <f>AVERAGE('Apps Received by Month'!BM30:BX30)</f>
        <v>4007.6666666666665</v>
      </c>
      <c r="H33" s="63">
        <f>AVERAGE('Apps Received by Month'!BY30:CJ30)</f>
        <v>1436.9166666666667</v>
      </c>
      <c r="I33" s="63">
        <f>AVERAGE('Apps Received by Month'!CK30:CV30)</f>
        <v>1094.9166666666667</v>
      </c>
      <c r="J33" s="63">
        <f>AVERAGE('Apps Received by Month'!CW30:DH30)</f>
        <v>1417</v>
      </c>
      <c r="K33" s="63">
        <f>AVERAGE('Apps Received by Month'!DI30:DT30)</f>
        <v>2151.75</v>
      </c>
      <c r="L33" s="63">
        <f>AVERAGE('Apps Received by Month'!DU30:EF30)</f>
        <v>2471.3333333333335</v>
      </c>
      <c r="M33" s="63">
        <f>AVERAGE('Apps Received by Month'!EG30:ER30)</f>
        <v>2688.5833333333335</v>
      </c>
      <c r="N33" s="63">
        <f>AVERAGE('Apps Received by Month'!ES30:FD30)</f>
        <v>2566.6666666666665</v>
      </c>
      <c r="O33" s="63">
        <f>AVERAGE('Apps Received by Month'!FE30:FP30)</f>
        <v>2254.25</v>
      </c>
      <c r="P33" s="63">
        <f>AVERAGE('Apps Received by Month'!FQ30:GB30)</f>
        <v>2034.75</v>
      </c>
      <c r="Q33" s="63">
        <f>AVERAGE('Apps Received by Month'!GC30:GN30)</f>
        <v>1733.1666666666667</v>
      </c>
      <c r="R33" s="63">
        <f>AVERAGE('Apps Received by Month'!GO30:GZ30)</f>
        <v>1625.5</v>
      </c>
      <c r="S33" s="63">
        <f>AVERAGE('Apps Received by Month'!HA30:HL30)</f>
        <v>1451.4166666666667</v>
      </c>
      <c r="T33" s="63">
        <f>AVERAGE('Apps Received by Month'!HM30:HX30)</f>
        <v>1316.8333333333333</v>
      </c>
      <c r="U33" s="63">
        <f>AVERAGE('Apps Received by Month'!HY30:IJ30)</f>
        <v>1173.1666666666667</v>
      </c>
      <c r="V33" s="86">
        <f>AVERAGE('Apps Received by Month'!IK30:IV30)</f>
        <v>1077.5833333333333</v>
      </c>
      <c r="X33" s="79">
        <f t="shared" si="0"/>
        <v>-0.3902988306626245</v>
      </c>
      <c r="Y33" s="81">
        <f t="shared" si="1"/>
        <v>-0.18355274604187205</v>
      </c>
      <c r="Z33" s="81">
        <f t="shared" si="2"/>
        <v>-0.5252899919072026</v>
      </c>
    </row>
    <row r="34" spans="1:26" s="30" customFormat="1">
      <c r="A34" s="32" t="s">
        <v>49</v>
      </c>
      <c r="B34" s="63">
        <f>AVERAGE('Apps Received by Month'!E31:P31)</f>
        <v>1783.3333333333333</v>
      </c>
      <c r="C34" s="63">
        <f>AVERAGE('Apps Received by Month'!Q31:AB31)</f>
        <v>2225.5</v>
      </c>
      <c r="D34" s="63">
        <f>AVERAGE('Apps Received by Month'!AC31:AN31)</f>
        <v>2241.6666666666665</v>
      </c>
      <c r="E34" s="63">
        <f>AVERAGE('Apps Received by Month'!AO31:AZ31)</f>
        <v>2347.9166666666665</v>
      </c>
      <c r="F34" s="63">
        <f>AVERAGE('Apps Received by Month'!BA31:BL31)</f>
        <v>2085.25</v>
      </c>
      <c r="G34" s="63">
        <f>AVERAGE('Apps Received by Month'!BM31:BX31)</f>
        <v>2093.9166666666665</v>
      </c>
      <c r="H34" s="63">
        <f>AVERAGE('Apps Received by Month'!BY31:CJ31)</f>
        <v>2947.3333333333335</v>
      </c>
      <c r="I34" s="63">
        <f>AVERAGE('Apps Received by Month'!CK31:CV31)</f>
        <v>2989.9166666666665</v>
      </c>
      <c r="J34" s="63">
        <f>AVERAGE('Apps Received by Month'!CW31:DH31)</f>
        <v>3360.75</v>
      </c>
      <c r="K34" s="63">
        <f>AVERAGE('Apps Received by Month'!DI31:DT31)</f>
        <v>4065.1666666666665</v>
      </c>
      <c r="L34" s="63">
        <f>AVERAGE('Apps Received by Month'!DU31:EF31)</f>
        <v>4067.1666666666665</v>
      </c>
      <c r="M34" s="63">
        <f>AVERAGE('Apps Received by Month'!EG31:ER31)</f>
        <v>3914.3333333333335</v>
      </c>
      <c r="N34" s="63">
        <f>AVERAGE('Apps Received by Month'!ES31:FD31)</f>
        <v>4204.666666666667</v>
      </c>
      <c r="O34" s="63">
        <f>AVERAGE('Apps Received by Month'!FE31:FP31)</f>
        <v>4565.166666666667</v>
      </c>
      <c r="P34" s="63">
        <f>AVERAGE('Apps Received by Month'!FQ31:GB31)</f>
        <v>5108.166666666667</v>
      </c>
      <c r="Q34" s="63">
        <f>AVERAGE('Apps Received by Month'!GC31:GN31)</f>
        <v>5005.083333333333</v>
      </c>
      <c r="R34" s="63">
        <f>AVERAGE('Apps Received by Month'!GO31:GZ31)</f>
        <v>4293.333333333333</v>
      </c>
      <c r="S34" s="63">
        <f>AVERAGE('Apps Received by Month'!HA31:HL31)</f>
        <v>4107.583333333333</v>
      </c>
      <c r="T34" s="63">
        <f>AVERAGE('Apps Received by Month'!HM31:HX31)</f>
        <v>3749.0833333333335</v>
      </c>
      <c r="U34" s="63">
        <f>AVERAGE('Apps Received by Month'!HY31:IJ31)</f>
        <v>3734.0833333333335</v>
      </c>
      <c r="V34" s="86">
        <f>AVERAGE('Apps Received by Month'!IK31:IV31)</f>
        <v>5839.666666666667</v>
      </c>
      <c r="X34" s="79">
        <f t="shared" si="0"/>
        <v>1.0938785046728974</v>
      </c>
      <c r="Y34" s="81">
        <f t="shared" si="1"/>
        <v>0.2669362135263515</v>
      </c>
      <c r="Z34" s="81">
        <f t="shared" si="2"/>
        <v>-8.1895668565340252E-2</v>
      </c>
    </row>
    <row r="35" spans="1:26" s="30" customFormat="1">
      <c r="A35" s="32" t="s">
        <v>50</v>
      </c>
      <c r="B35" s="63">
        <f>AVERAGE('Apps Received by Month'!E32:P32)</f>
        <v>1067</v>
      </c>
      <c r="C35" s="63">
        <f>AVERAGE('Apps Received by Month'!Q32:AB32)</f>
        <v>1080.6666666666667</v>
      </c>
      <c r="D35" s="63">
        <f>AVERAGE('Apps Received by Month'!AC32:AN32)</f>
        <v>1075.9166666666667</v>
      </c>
      <c r="E35" s="63">
        <f>AVERAGE('Apps Received by Month'!AO32:AZ32)</f>
        <v>1146.1666666666667</v>
      </c>
      <c r="F35" s="63">
        <f>AVERAGE('Apps Received by Month'!BA32:BL32)</f>
        <v>1221.9166666666667</v>
      </c>
      <c r="G35" s="63">
        <f>AVERAGE('Apps Received by Month'!BM32:BX32)</f>
        <v>1220.25</v>
      </c>
      <c r="H35" s="63">
        <f>AVERAGE('Apps Received by Month'!BY32:CJ32)</f>
        <v>1215.8333333333333</v>
      </c>
      <c r="I35" s="63">
        <f>AVERAGE('Apps Received by Month'!CK32:CV32)</f>
        <v>1191.25</v>
      </c>
      <c r="J35" s="63">
        <f>AVERAGE('Apps Received by Month'!CW32:DH32)</f>
        <v>1242</v>
      </c>
      <c r="K35" s="63">
        <f>AVERAGE('Apps Received by Month'!DI32:DT32)</f>
        <v>1376.25</v>
      </c>
      <c r="L35" s="63">
        <f>AVERAGE('Apps Received by Month'!DU32:EF32)</f>
        <v>1339.5</v>
      </c>
      <c r="M35" s="63">
        <f>AVERAGE('Apps Received by Month'!EG32:ER32)</f>
        <v>1172.5</v>
      </c>
      <c r="N35" s="63">
        <f>AVERAGE('Apps Received by Month'!ES32:FD32)</f>
        <v>1217.25</v>
      </c>
      <c r="O35" s="63">
        <f>AVERAGE('Apps Received by Month'!FE32:FP32)</f>
        <v>1076.25</v>
      </c>
      <c r="P35" s="63">
        <f>AVERAGE('Apps Received by Month'!FQ32:GB32)</f>
        <v>985</v>
      </c>
      <c r="Q35" s="63">
        <f>AVERAGE('Apps Received by Month'!GC32:GN32)</f>
        <v>1316.5833333333333</v>
      </c>
      <c r="R35" s="63">
        <f>AVERAGE('Apps Received by Month'!GO32:GZ32)</f>
        <v>692.33333333333337</v>
      </c>
      <c r="S35" s="63">
        <f>AVERAGE('Apps Received by Month'!HA32:HL32)</f>
        <v>688.66666666666663</v>
      </c>
      <c r="T35" s="63">
        <f>AVERAGE('Apps Received by Month'!HM32:HX32)</f>
        <v>675.08333333333337</v>
      </c>
      <c r="U35" s="63">
        <f>AVERAGE('Apps Received by Month'!HY32:IJ32)</f>
        <v>680.41666666666663</v>
      </c>
      <c r="V35" s="86">
        <f>AVERAGE('Apps Received by Month'!IK32:IV32)</f>
        <v>601</v>
      </c>
      <c r="X35" s="79">
        <f t="shared" si="0"/>
        <v>-0.36230865354576697</v>
      </c>
      <c r="Y35" s="81">
        <f t="shared" si="1"/>
        <v>-0.4403701165181631</v>
      </c>
      <c r="Z35" s="81">
        <f t="shared" si="2"/>
        <v>-0.49203682966280954</v>
      </c>
    </row>
    <row r="36" spans="1:26" s="30" customFormat="1">
      <c r="A36" s="94" t="s">
        <v>52</v>
      </c>
      <c r="B36" s="63">
        <f>AVERAGE('Apps Received by Month'!E33:P33)</f>
        <v>3606.5833333333335</v>
      </c>
      <c r="C36" s="63">
        <f>AVERAGE('Apps Received by Month'!Q33:AB33)</f>
        <v>3712.3333333333335</v>
      </c>
      <c r="D36" s="63">
        <f>AVERAGE('Apps Received by Month'!AC33:AN33)</f>
        <v>4121.583333333333</v>
      </c>
      <c r="E36" s="63">
        <f>AVERAGE('Apps Received by Month'!AO33:AZ33)</f>
        <v>4256.666666666667</v>
      </c>
      <c r="F36" s="63">
        <f>AVERAGE('Apps Received by Month'!BA33:BL33)</f>
        <v>4015.25</v>
      </c>
      <c r="G36" s="63">
        <f>AVERAGE('Apps Received by Month'!BM33:BX33)</f>
        <v>3909.5</v>
      </c>
      <c r="H36" s="63">
        <f>AVERAGE('Apps Received by Month'!BY33:CJ33)</f>
        <v>3906.9166666666665</v>
      </c>
      <c r="I36" s="63">
        <f>AVERAGE('Apps Received by Month'!CK33:CV33)</f>
        <v>3857.5833333333335</v>
      </c>
      <c r="J36" s="63">
        <f>AVERAGE('Apps Received by Month'!CW33:DH33)</f>
        <v>3879.25</v>
      </c>
      <c r="K36" s="63">
        <f>AVERAGE('Apps Received by Month'!DI33:DT33)</f>
        <v>3874.5833333333335</v>
      </c>
      <c r="L36" s="63">
        <f>AVERAGE('Apps Received by Month'!DU33:EF33)</f>
        <v>3564.3333333333335</v>
      </c>
      <c r="M36" s="63">
        <f>AVERAGE('Apps Received by Month'!EG33:ER33)</f>
        <v>3613.25</v>
      </c>
      <c r="N36" s="63">
        <f>AVERAGE('Apps Received by Month'!ES33:FD33)</f>
        <v>4945.5</v>
      </c>
      <c r="O36" s="63">
        <f>AVERAGE('Apps Received by Month'!FE33:FP33)</f>
        <v>3074.0833333333335</v>
      </c>
      <c r="P36" s="63">
        <f>AVERAGE('Apps Received by Month'!FQ33:GB33)</f>
        <v>3963.0833333333335</v>
      </c>
      <c r="Q36" s="63">
        <f>AVERAGE('Apps Received by Month'!GC33:GN33)</f>
        <v>3378.75</v>
      </c>
      <c r="R36" s="63">
        <f>AVERAGE('Apps Received by Month'!GO33:GZ33)</f>
        <v>3024</v>
      </c>
      <c r="S36" s="63">
        <f>AVERAGE('Apps Received by Month'!HA33:HL33)</f>
        <v>2676</v>
      </c>
      <c r="T36" s="63">
        <f>AVERAGE('Apps Received by Month'!HM33:HX33)</f>
        <v>2048.5833333333335</v>
      </c>
      <c r="U36" s="63">
        <f>AVERAGE('Apps Received by Month'!HY33:IJ33)</f>
        <v>1624.8333333333333</v>
      </c>
      <c r="V36" s="86">
        <f>AVERAGE('Apps Received by Month'!IK33:IV33)</f>
        <v>1482.25</v>
      </c>
      <c r="X36" s="79">
        <f t="shared" si="0"/>
        <v>-0.54948127267265878</v>
      </c>
      <c r="Y36" s="81">
        <f t="shared" si="1"/>
        <v>-0.58411364460465409</v>
      </c>
      <c r="Z36" s="81">
        <f t="shared" si="2"/>
        <v>-0.54414102683998877</v>
      </c>
    </row>
    <row r="37" spans="1:26" s="30" customFormat="1">
      <c r="A37" s="32" t="s">
        <v>54</v>
      </c>
      <c r="B37" s="63">
        <f>AVERAGE('Apps Received by Month'!E34:P34)</f>
        <v>2820.5833333333335</v>
      </c>
      <c r="C37" s="63">
        <f>AVERAGE('Apps Received by Month'!Q34:AB34)</f>
        <v>2837.3333333333335</v>
      </c>
      <c r="D37" s="63">
        <f>AVERAGE('Apps Received by Month'!AC34:AN34)</f>
        <v>3404.6666666666665</v>
      </c>
      <c r="E37" s="63">
        <f>AVERAGE('Apps Received by Month'!AO34:AZ34)</f>
        <v>3866.5</v>
      </c>
      <c r="F37" s="63">
        <f>AVERAGE('Apps Received by Month'!BA34:BL34)</f>
        <v>3783</v>
      </c>
      <c r="G37" s="63">
        <f>AVERAGE('Apps Received by Month'!BM34:BX34)</f>
        <v>3642.6666666666665</v>
      </c>
      <c r="H37" s="63">
        <f>AVERAGE('Apps Received by Month'!BY34:CJ34)</f>
        <v>3422.3333333333335</v>
      </c>
      <c r="I37" s="63">
        <f>AVERAGE('Apps Received by Month'!CK34:CV34)</f>
        <v>3201.75</v>
      </c>
      <c r="J37" s="63">
        <f>AVERAGE('Apps Received by Month'!CW34:DH34)</f>
        <v>3321.25</v>
      </c>
      <c r="K37" s="63">
        <f>AVERAGE('Apps Received by Month'!DI34:DT34)</f>
        <v>3703.3333333333335</v>
      </c>
      <c r="L37" s="63">
        <f>AVERAGE('Apps Received by Month'!DU34:EF34)</f>
        <v>3852.25</v>
      </c>
      <c r="M37" s="63">
        <f>AVERAGE('Apps Received by Month'!EG34:ER34)</f>
        <v>3747.75</v>
      </c>
      <c r="N37" s="63">
        <f>AVERAGE('Apps Received by Month'!ES34:FD34)</f>
        <v>3633.5</v>
      </c>
      <c r="O37" s="63">
        <f>AVERAGE('Apps Received by Month'!FE34:FP34)</f>
        <v>3037.6666666666665</v>
      </c>
      <c r="P37" s="63">
        <f>AVERAGE('Apps Received by Month'!FQ34:GB34)</f>
        <v>2299.5833333333335</v>
      </c>
      <c r="Q37" s="63">
        <f>AVERAGE('Apps Received by Month'!GC34:GN34)</f>
        <v>4496.333333333333</v>
      </c>
      <c r="R37" s="63">
        <f>AVERAGE('Apps Received by Month'!GO34:GZ34)</f>
        <v>4667.083333333333</v>
      </c>
      <c r="S37" s="63">
        <f>AVERAGE('Apps Received by Month'!HA34:HL34)</f>
        <v>5266.416666666667</v>
      </c>
      <c r="T37" s="63">
        <f>AVERAGE('Apps Received by Month'!HM34:HX34)</f>
        <v>4953.416666666667</v>
      </c>
      <c r="U37" s="63">
        <f>AVERAGE('Apps Received by Month'!HY34:IJ34)</f>
        <v>4835.75</v>
      </c>
      <c r="V37" s="86">
        <f>AVERAGE('Apps Received by Month'!IK34:IV34)</f>
        <v>5692</v>
      </c>
      <c r="X37" s="79">
        <f t="shared" si="0"/>
        <v>0.71445032056016777</v>
      </c>
      <c r="Y37" s="81">
        <f t="shared" si="1"/>
        <v>0.41299795461186317</v>
      </c>
      <c r="Z37" s="81">
        <f t="shared" si="2"/>
        <v>0.2553053410344604</v>
      </c>
    </row>
    <row r="38" spans="1:26" s="30" customFormat="1">
      <c r="A38" s="32" t="s">
        <v>56</v>
      </c>
      <c r="B38" s="63">
        <f>AVERAGE('Apps Received by Month'!E35:P35)</f>
        <v>18042.166666666668</v>
      </c>
      <c r="C38" s="63">
        <f>AVERAGE('Apps Received by Month'!Q35:AB35)</f>
        <v>18701.333333333332</v>
      </c>
      <c r="D38" s="63">
        <f>AVERAGE('Apps Received by Month'!AC35:AN35)</f>
        <v>18776.083333333332</v>
      </c>
      <c r="E38" s="63">
        <f>AVERAGE('Apps Received by Month'!AO35:AZ35)</f>
        <v>18797.666666666668</v>
      </c>
      <c r="F38" s="63">
        <f>AVERAGE('Apps Received by Month'!BA35:BL35)</f>
        <v>17588.25</v>
      </c>
      <c r="G38" s="63">
        <f>AVERAGE('Apps Received by Month'!BM35:BX35)</f>
        <v>16642</v>
      </c>
      <c r="H38" s="63">
        <f>AVERAGE('Apps Received by Month'!BY35:CJ35)</f>
        <v>17628.5</v>
      </c>
      <c r="I38" s="63">
        <f>AVERAGE('Apps Received by Month'!CK35:CV35)</f>
        <v>17289.583333333332</v>
      </c>
      <c r="J38" s="63">
        <f>AVERAGE('Apps Received by Month'!CW35:DH35)</f>
        <v>18660.083333333332</v>
      </c>
      <c r="K38" s="63">
        <f>AVERAGE('Apps Received by Month'!DI35:DT35)</f>
        <v>19217.75</v>
      </c>
      <c r="L38" s="63">
        <f>AVERAGE('Apps Received by Month'!DU35:EF35)</f>
        <v>19527.583333333332</v>
      </c>
      <c r="M38" s="63">
        <f>AVERAGE('Apps Received by Month'!EG35:ER35)</f>
        <v>20306.25</v>
      </c>
      <c r="N38" s="63">
        <f>AVERAGE('Apps Received by Month'!ES35:FD35)</f>
        <v>20200</v>
      </c>
      <c r="O38" s="63">
        <f>AVERAGE('Apps Received by Month'!FE35:FP35)</f>
        <v>19671.666666666668</v>
      </c>
      <c r="P38" s="63">
        <f>AVERAGE('Apps Received by Month'!FQ35:GB35)</f>
        <v>20141.083333333332</v>
      </c>
      <c r="Q38" s="63">
        <f>AVERAGE('Apps Received by Month'!GC35:GN35)</f>
        <v>16822.75</v>
      </c>
      <c r="R38" s="63">
        <f>AVERAGE('Apps Received by Month'!GO35:GZ35)</f>
        <v>15824.916666666666</v>
      </c>
      <c r="S38" s="63">
        <f>AVERAGE('Apps Received by Month'!HA35:HL35)</f>
        <v>15197</v>
      </c>
      <c r="T38" s="63">
        <f>AVERAGE('Apps Received by Month'!HM35:HX35)</f>
        <v>14270.666666666666</v>
      </c>
      <c r="U38" s="63">
        <f>AVERAGE('Apps Received by Month'!HY35:IJ35)</f>
        <v>12939.666666666666</v>
      </c>
      <c r="V38" s="86">
        <f>AVERAGE('Apps Received by Month'!IK35:IV35)</f>
        <v>11797.666666666666</v>
      </c>
      <c r="X38" s="79">
        <f t="shared" ref="X38:X56" si="3">(U38-B38)/B38</f>
        <v>-0.28280971428043572</v>
      </c>
      <c r="Y38" s="81">
        <f t="shared" ref="Y38:Y56" si="4">(U38-H38)/H38</f>
        <v>-0.26598027814807462</v>
      </c>
      <c r="Z38" s="81">
        <f t="shared" ref="Z38:Z56" si="5">(U38-L38)/L38</f>
        <v>-0.33736466792699216</v>
      </c>
    </row>
    <row r="39" spans="1:26" s="30" customFormat="1">
      <c r="A39" s="94" t="s">
        <v>57</v>
      </c>
      <c r="B39" s="63">
        <f>AVERAGE('Apps Received by Month'!E36:P36)</f>
        <v>6242.833333333333</v>
      </c>
      <c r="C39" s="63">
        <f>AVERAGE('Apps Received by Month'!Q36:AB36)</f>
        <v>6071.333333333333</v>
      </c>
      <c r="D39" s="63">
        <f>AVERAGE('Apps Received by Month'!AC36:AN36)</f>
        <v>5787.25</v>
      </c>
      <c r="E39" s="63">
        <f>AVERAGE('Apps Received by Month'!AO36:AZ36)</f>
        <v>5330.75</v>
      </c>
      <c r="F39" s="63">
        <f>AVERAGE('Apps Received by Month'!BA36:BL36)</f>
        <v>4564.916666666667</v>
      </c>
      <c r="G39" s="63">
        <f>AVERAGE('Apps Received by Month'!BM36:BX36)</f>
        <v>4354.75</v>
      </c>
      <c r="H39" s="63">
        <f>AVERAGE('Apps Received by Month'!BY36:CJ36)</f>
        <v>4238.333333333333</v>
      </c>
      <c r="I39" s="63">
        <f>AVERAGE('Apps Received by Month'!CK36:CV36)</f>
        <v>3816.5833333333335</v>
      </c>
      <c r="J39" s="63">
        <f>AVERAGE('Apps Received by Month'!CW36:DH36)</f>
        <v>3922.0833333333335</v>
      </c>
      <c r="K39" s="63">
        <f>AVERAGE('Apps Received by Month'!DI36:DT36)</f>
        <v>4365.416666666667</v>
      </c>
      <c r="L39" s="63">
        <f>AVERAGE('Apps Received by Month'!DU36:EF36)</f>
        <v>4106.666666666667</v>
      </c>
      <c r="M39" s="63">
        <f>AVERAGE('Apps Received by Month'!EG36:ER36)</f>
        <v>3774.5</v>
      </c>
      <c r="N39" s="63">
        <f>AVERAGE('Apps Received by Month'!ES36:FD36)</f>
        <v>3385.4166666666665</v>
      </c>
      <c r="O39" s="63">
        <f>AVERAGE('Apps Received by Month'!FE36:FP36)</f>
        <v>2836</v>
      </c>
      <c r="P39" s="63">
        <f>AVERAGE('Apps Received by Month'!FQ36:GB36)</f>
        <v>1632.1666666666667</v>
      </c>
      <c r="Q39" s="63">
        <f>AVERAGE('Apps Received by Month'!GC36:GN36)</f>
        <v>2350.1666666666665</v>
      </c>
      <c r="R39" s="63">
        <f>AVERAGE('Apps Received by Month'!GO36:GZ36)</f>
        <v>2399.9166666666665</v>
      </c>
      <c r="S39" s="63">
        <f>AVERAGE('Apps Received by Month'!HA36:HL36)</f>
        <v>2423.25</v>
      </c>
      <c r="T39" s="63">
        <f>AVERAGE('Apps Received by Month'!HM36:HX36)</f>
        <v>2188.5</v>
      </c>
      <c r="U39" s="63">
        <f>AVERAGE('Apps Received by Month'!HY36:IJ36)</f>
        <v>1865.3333333333333</v>
      </c>
      <c r="V39" s="86">
        <f>AVERAGE('Apps Received by Month'!IK36:IV36)</f>
        <v>1149.1666666666667</v>
      </c>
      <c r="X39" s="79">
        <f t="shared" si="3"/>
        <v>-0.70120404730757935</v>
      </c>
      <c r="Y39" s="81">
        <f t="shared" si="4"/>
        <v>-0.55988989382618959</v>
      </c>
      <c r="Z39" s="81">
        <f t="shared" si="5"/>
        <v>-0.54577922077922092</v>
      </c>
    </row>
    <row r="40" spans="1:26" s="30" customFormat="1">
      <c r="A40" s="32" t="s">
        <v>59</v>
      </c>
      <c r="B40" s="63">
        <f>AVERAGE('Apps Received by Month'!E37:P37)</f>
        <v>1116.1666666666667</v>
      </c>
      <c r="C40" s="63">
        <f>AVERAGE('Apps Received by Month'!Q37:AB37)</f>
        <v>1205.75</v>
      </c>
      <c r="D40" s="63">
        <f>AVERAGE('Apps Received by Month'!AC37:AN37)</f>
        <v>1309.9166666666667</v>
      </c>
      <c r="E40" s="63">
        <f>AVERAGE('Apps Received by Month'!AO37:AZ37)</f>
        <v>1166.75</v>
      </c>
      <c r="F40" s="63">
        <f>AVERAGE('Apps Received by Month'!BA37:BL37)</f>
        <v>566.25</v>
      </c>
      <c r="G40" s="63">
        <f>AVERAGE('Apps Received by Month'!BM37:BX37)</f>
        <v>557.58333333333337</v>
      </c>
      <c r="H40" s="63">
        <f>AVERAGE('Apps Received by Month'!BY37:CJ37)</f>
        <v>421.75</v>
      </c>
      <c r="I40" s="63">
        <f>AVERAGE('Apps Received by Month'!CK37:CV37)</f>
        <v>414.83333333333331</v>
      </c>
      <c r="J40" s="63">
        <f>AVERAGE('Apps Received by Month'!CW37:DH37)</f>
        <v>433.25</v>
      </c>
      <c r="K40" s="63">
        <f>AVERAGE('Apps Received by Month'!DI37:DT37)</f>
        <v>566.08333333333337</v>
      </c>
      <c r="L40" s="63">
        <f>AVERAGE('Apps Received by Month'!DU37:EF37)</f>
        <v>511.75</v>
      </c>
      <c r="M40" s="63">
        <f>AVERAGE('Apps Received by Month'!EG37:ER37)</f>
        <v>448.33333333333331</v>
      </c>
      <c r="N40" s="63">
        <f>AVERAGE('Apps Received by Month'!ES37:FD37)</f>
        <v>442.25</v>
      </c>
      <c r="O40" s="63">
        <f>AVERAGE('Apps Received by Month'!FE37:FP37)</f>
        <v>429.58333333333331</v>
      </c>
      <c r="P40" s="63">
        <f>AVERAGE('Apps Received by Month'!FQ37:GB37)</f>
        <v>431.33333333333331</v>
      </c>
      <c r="Q40" s="63">
        <f>AVERAGE('Apps Received by Month'!GC37:GN37)</f>
        <v>439.33333333333331</v>
      </c>
      <c r="R40" s="63">
        <f>AVERAGE('Apps Received by Month'!GO37:GZ37)</f>
        <v>437.91666666666669</v>
      </c>
      <c r="S40" s="63">
        <f>AVERAGE('Apps Received by Month'!HA37:HL37)</f>
        <v>412.25</v>
      </c>
      <c r="T40" s="63">
        <f>AVERAGE('Apps Received by Month'!HM37:HX37)</f>
        <v>383.25</v>
      </c>
      <c r="U40" s="63">
        <f>AVERAGE('Apps Received by Month'!HY37:IJ37)</f>
        <v>309.91666666666669</v>
      </c>
      <c r="V40" s="86">
        <f>AVERAGE('Apps Received by Month'!IK37:IV37)</f>
        <v>401.25</v>
      </c>
      <c r="X40" s="79">
        <f t="shared" si="3"/>
        <v>-0.7223383604599074</v>
      </c>
      <c r="Y40" s="81">
        <f t="shared" si="4"/>
        <v>-0.26516498715668835</v>
      </c>
      <c r="Z40" s="81">
        <f t="shared" si="5"/>
        <v>-0.39439830646474511</v>
      </c>
    </row>
    <row r="41" spans="1:26" s="30" customFormat="1">
      <c r="A41" s="32" t="s">
        <v>61</v>
      </c>
      <c r="B41" s="63">
        <f>AVERAGE('Apps Received by Month'!E38:P38)</f>
        <v>13860.833333333334</v>
      </c>
      <c r="C41" s="63">
        <f>AVERAGE('Apps Received by Month'!Q38:AB38)</f>
        <v>15431.916666666666</v>
      </c>
      <c r="D41" s="63">
        <f>AVERAGE('Apps Received by Month'!AC38:AN38)</f>
        <v>16153.75</v>
      </c>
      <c r="E41" s="63">
        <f>AVERAGE('Apps Received by Month'!AO38:AZ38)</f>
        <v>19138.916666666668</v>
      </c>
      <c r="F41" s="63">
        <f>AVERAGE('Apps Received by Month'!BA38:BL38)</f>
        <v>18936.916666666668</v>
      </c>
      <c r="G41" s="63">
        <f>AVERAGE('Apps Received by Month'!BM38:BX38)</f>
        <v>18750.583333333332</v>
      </c>
      <c r="H41" s="63">
        <f>AVERAGE('Apps Received by Month'!BY38:CJ38)</f>
        <v>17927</v>
      </c>
      <c r="I41" s="63">
        <f>AVERAGE('Apps Received by Month'!CK38:CV38)</f>
        <v>17388.083333333332</v>
      </c>
      <c r="J41" s="63">
        <f>AVERAGE('Apps Received by Month'!CW38:DH38)</f>
        <v>18277.916666666668</v>
      </c>
      <c r="K41" s="63">
        <f>AVERAGE('Apps Received by Month'!DI38:DT38)</f>
        <v>20683.833333333332</v>
      </c>
      <c r="L41" s="63">
        <f>AVERAGE('Apps Received by Month'!DU38:EF38)</f>
        <v>19509.5</v>
      </c>
      <c r="M41" s="63">
        <f>AVERAGE('Apps Received by Month'!EG38:ER38)</f>
        <v>16948.5</v>
      </c>
      <c r="N41" s="63">
        <f>AVERAGE('Apps Received by Month'!ES38:FD38)</f>
        <v>13894.25</v>
      </c>
      <c r="O41" s="63">
        <f>AVERAGE('Apps Received by Month'!FE38:FP38)</f>
        <v>11857.083333333334</v>
      </c>
      <c r="P41" s="63">
        <f>AVERAGE('Apps Received by Month'!FQ38:GB38)</f>
        <v>11382.75</v>
      </c>
      <c r="Q41" s="63">
        <f>AVERAGE('Apps Received by Month'!GC38:GN38)</f>
        <v>11022.583333333334</v>
      </c>
      <c r="R41" s="63">
        <f>AVERAGE('Apps Received by Month'!GO38:GZ38)</f>
        <v>10642</v>
      </c>
      <c r="S41" s="63">
        <f>AVERAGE('Apps Received by Month'!HA38:HL38)</f>
        <v>9807.0833333333339</v>
      </c>
      <c r="T41" s="63">
        <f>AVERAGE('Apps Received by Month'!HM38:HX38)</f>
        <v>8038</v>
      </c>
      <c r="U41" s="63">
        <f>AVERAGE('Apps Received by Month'!HY38:IJ38)</f>
        <v>8113.333333333333</v>
      </c>
      <c r="V41" s="86">
        <f>AVERAGE('Apps Received by Month'!IK38:IV38)</f>
        <v>8520</v>
      </c>
      <c r="X41" s="79">
        <f t="shared" si="3"/>
        <v>-0.41465760836890525</v>
      </c>
      <c r="Y41" s="81">
        <f t="shared" si="4"/>
        <v>-0.54742381138320229</v>
      </c>
      <c r="Z41" s="81">
        <f t="shared" si="5"/>
        <v>-0.58413422520652336</v>
      </c>
    </row>
    <row r="42" spans="1:26" s="30" customFormat="1">
      <c r="A42" s="32" t="s">
        <v>62</v>
      </c>
      <c r="B42" s="63">
        <f>AVERAGE('Apps Received by Month'!E39:P39)</f>
        <v>4056.3333333333335</v>
      </c>
      <c r="C42" s="63">
        <f>AVERAGE('Apps Received by Month'!Q39:AB39)</f>
        <v>3505.6666666666665</v>
      </c>
      <c r="D42" s="63">
        <f>AVERAGE('Apps Received by Month'!AC39:AN39)</f>
        <v>3522.5</v>
      </c>
      <c r="E42" s="63">
        <f>AVERAGE('Apps Received by Month'!AO39:AZ39)</f>
        <v>3693.25</v>
      </c>
      <c r="F42" s="63">
        <f>AVERAGE('Apps Received by Month'!BA39:BL39)</f>
        <v>3317.9166666666665</v>
      </c>
      <c r="G42" s="63">
        <f>AVERAGE('Apps Received by Month'!BM39:BX39)</f>
        <v>3145.8333333333335</v>
      </c>
      <c r="H42" s="63">
        <f>AVERAGE('Apps Received by Month'!BY39:CJ39)</f>
        <v>2880.9166666666665</v>
      </c>
      <c r="I42" s="63">
        <f>AVERAGE('Apps Received by Month'!CK39:CV39)</f>
        <v>2367.9166666666665</v>
      </c>
      <c r="J42" s="63">
        <f>AVERAGE('Apps Received by Month'!CW39:DH39)</f>
        <v>2444.25</v>
      </c>
      <c r="K42" s="63">
        <f>AVERAGE('Apps Received by Month'!DI39:DT39)</f>
        <v>3046</v>
      </c>
      <c r="L42" s="63">
        <f>AVERAGE('Apps Received by Month'!DU39:EF39)</f>
        <v>3112.4166666666665</v>
      </c>
      <c r="M42" s="63">
        <f>AVERAGE('Apps Received by Month'!EG39:ER39)</f>
        <v>2502.4166666666665</v>
      </c>
      <c r="N42" s="63">
        <f>AVERAGE('Apps Received by Month'!ES39:FD39)</f>
        <v>2187.75</v>
      </c>
      <c r="O42" s="63">
        <f>AVERAGE('Apps Received by Month'!FE39:FP39)</f>
        <v>1826.3333333333333</v>
      </c>
      <c r="P42" s="63">
        <f>AVERAGE('Apps Received by Month'!FQ39:GB39)</f>
        <v>1708.9166666666667</v>
      </c>
      <c r="Q42" s="63">
        <f>AVERAGE('Apps Received by Month'!GC39:GN39)</f>
        <v>1652.4166666666667</v>
      </c>
      <c r="R42" s="63">
        <f>AVERAGE('Apps Received by Month'!GO39:GZ39)</f>
        <v>1268.0833333333333</v>
      </c>
      <c r="S42" s="63">
        <f>AVERAGE('Apps Received by Month'!HA39:HL39)</f>
        <v>1010.9166666666666</v>
      </c>
      <c r="T42" s="63">
        <f>AVERAGE('Apps Received by Month'!HM39:HX39)</f>
        <v>1142.8333333333333</v>
      </c>
      <c r="U42" s="63">
        <f>AVERAGE('Apps Received by Month'!HY39:IJ39)</f>
        <v>1645.0833333333333</v>
      </c>
      <c r="V42" s="86">
        <f>AVERAGE('Apps Received by Month'!IK39:IV39)</f>
        <v>1855</v>
      </c>
      <c r="X42" s="79">
        <f t="shared" si="3"/>
        <v>-0.59444079217684276</v>
      </c>
      <c r="Y42" s="81">
        <f t="shared" si="4"/>
        <v>-0.42897225998669403</v>
      </c>
      <c r="Z42" s="81">
        <f t="shared" si="5"/>
        <v>-0.4714450186082626</v>
      </c>
    </row>
    <row r="43" spans="1:26" s="30" customFormat="1">
      <c r="A43" s="32" t="s">
        <v>63</v>
      </c>
      <c r="B43" s="63">
        <f>AVERAGE('Apps Received by Month'!E40:P40)</f>
        <v>1652.75</v>
      </c>
      <c r="C43" s="63">
        <f>AVERAGE('Apps Received by Month'!Q40:AB40)</f>
        <v>1911.1666666666667</v>
      </c>
      <c r="D43" s="63">
        <f>AVERAGE('Apps Received by Month'!AC40:AN40)</f>
        <v>2031.3333333333333</v>
      </c>
      <c r="E43" s="63">
        <f>AVERAGE('Apps Received by Month'!AO40:AZ40)</f>
        <v>2317.1666666666665</v>
      </c>
      <c r="F43" s="63">
        <f>AVERAGE('Apps Received by Month'!BA40:BL40)</f>
        <v>2556.5</v>
      </c>
      <c r="G43" s="63">
        <f>AVERAGE('Apps Received by Month'!BM40:BX40)</f>
        <v>2477.1666666666665</v>
      </c>
      <c r="H43" s="63">
        <f>AVERAGE('Apps Received by Month'!BY40:CJ40)</f>
        <v>2860.0833333333335</v>
      </c>
      <c r="I43" s="63">
        <f>AVERAGE('Apps Received by Month'!CK40:CV40)</f>
        <v>2917.0833333333335</v>
      </c>
      <c r="J43" s="63">
        <f>AVERAGE('Apps Received by Month'!CW40:DH40)</f>
        <v>2701.3333333333335</v>
      </c>
      <c r="K43" s="63">
        <f>AVERAGE('Apps Received by Month'!DI40:DT40)</f>
        <v>2921.8333333333335</v>
      </c>
      <c r="L43" s="63">
        <f>AVERAGE('Apps Received by Month'!DU40:EF40)</f>
        <v>4469.916666666667</v>
      </c>
      <c r="M43" s="63">
        <f>AVERAGE('Apps Received by Month'!EG40:ER40)</f>
        <v>4756.5</v>
      </c>
      <c r="N43" s="63">
        <f>AVERAGE('Apps Received by Month'!ES40:FD40)</f>
        <v>1929.0833333333333</v>
      </c>
      <c r="O43" s="63">
        <f>AVERAGE('Apps Received by Month'!FE40:FP40)</f>
        <v>3089.4166666666665</v>
      </c>
      <c r="P43" s="63">
        <f>AVERAGE('Apps Received by Month'!FQ40:GB40)</f>
        <v>4024.8333333333335</v>
      </c>
      <c r="Q43" s="63">
        <f>AVERAGE('Apps Received by Month'!GC40:GN40)</f>
        <v>3696.25</v>
      </c>
      <c r="R43" s="63">
        <f>AVERAGE('Apps Received by Month'!GO40:GZ40)</f>
        <v>3315.4166666666665</v>
      </c>
      <c r="S43" s="63">
        <f>AVERAGE('Apps Received by Month'!HA40:HL40)</f>
        <v>3271.4166666666665</v>
      </c>
      <c r="T43" s="63">
        <f>AVERAGE('Apps Received by Month'!HM40:HX40)</f>
        <v>2941.3333333333335</v>
      </c>
      <c r="U43" s="63">
        <f>AVERAGE('Apps Received by Month'!HY40:IJ40)</f>
        <v>2746.5</v>
      </c>
      <c r="V43" s="86">
        <f>AVERAGE('Apps Received by Month'!IK40:IV40)</f>
        <v>3382.25</v>
      </c>
      <c r="X43" s="79">
        <f t="shared" si="3"/>
        <v>0.66177582816517921</v>
      </c>
      <c r="Y43" s="81">
        <f t="shared" si="4"/>
        <v>-3.97132950671601E-2</v>
      </c>
      <c r="Z43" s="81">
        <f t="shared" si="5"/>
        <v>-0.38555901489587802</v>
      </c>
    </row>
    <row r="44" spans="1:26" s="30" customFormat="1">
      <c r="A44" s="32" t="s">
        <v>65</v>
      </c>
      <c r="B44" s="63">
        <f>AVERAGE('Apps Received by Month'!E41:P41)</f>
        <v>13233.333333333334</v>
      </c>
      <c r="C44" s="63">
        <f>AVERAGE('Apps Received by Month'!Q41:AB41)</f>
        <v>13667.5</v>
      </c>
      <c r="D44" s="63">
        <f>AVERAGE('Apps Received by Month'!AC41:AN41)</f>
        <v>13695</v>
      </c>
      <c r="E44" s="63">
        <f>AVERAGE('Apps Received by Month'!AO41:AZ41)</f>
        <v>14071.75</v>
      </c>
      <c r="F44" s="63">
        <f>AVERAGE('Apps Received by Month'!BA41:BL41)</f>
        <v>14780.777777777777</v>
      </c>
      <c r="G44" s="63">
        <f>AVERAGE('Apps Received by Month'!BM41:BX41)</f>
        <v>14485.111111111111</v>
      </c>
      <c r="H44" s="63">
        <f>AVERAGE('Apps Received by Month'!BY41:CJ41)</f>
        <v>14870.5</v>
      </c>
      <c r="I44" s="63">
        <f>AVERAGE('Apps Received by Month'!CK41:CV41)</f>
        <v>15170.166666666666</v>
      </c>
      <c r="J44" s="63">
        <f>AVERAGE('Apps Received by Month'!CW41:DH41)</f>
        <v>15995.2</v>
      </c>
      <c r="K44" s="63">
        <f>AVERAGE('Apps Received by Month'!DI41:DT41)</f>
        <v>14835.833333333334</v>
      </c>
      <c r="L44" s="63">
        <f>AVERAGE('Apps Received by Month'!DU41:EF41)</f>
        <v>9637.6666666666661</v>
      </c>
      <c r="M44" s="63">
        <f>AVERAGE('Apps Received by Month'!EG41:ER41)</f>
        <v>9281.9166666666661</v>
      </c>
      <c r="N44" s="63">
        <f>AVERAGE('Apps Received by Month'!ES41:FD41)</f>
        <v>8705.3333333333339</v>
      </c>
      <c r="O44" s="63">
        <f>AVERAGE('Apps Received by Month'!FE41:FP41)</f>
        <v>8321.8333333333339</v>
      </c>
      <c r="P44" s="63">
        <f>AVERAGE('Apps Received by Month'!FQ41:GB41)</f>
        <v>8052</v>
      </c>
      <c r="Q44" s="63">
        <f>AVERAGE('Apps Received by Month'!GC41:GN41)</f>
        <v>7353.333333333333</v>
      </c>
      <c r="R44" s="63">
        <f>AVERAGE('Apps Received by Month'!GO41:GZ41)</f>
        <v>7076.666666666667</v>
      </c>
      <c r="S44" s="63">
        <f>AVERAGE('Apps Received by Month'!HA41:HL41)</f>
        <v>7229.916666666667</v>
      </c>
      <c r="T44" s="63">
        <f>AVERAGE('Apps Received by Month'!HM41:HX41)</f>
        <v>6821.583333333333</v>
      </c>
      <c r="U44" s="63">
        <f>AVERAGE('Apps Received by Month'!HY41:IJ41)</f>
        <v>5827.166666666667</v>
      </c>
      <c r="V44" s="86">
        <f>AVERAGE('Apps Received by Month'!IK41:IV41)</f>
        <v>5453.083333333333</v>
      </c>
      <c r="X44" s="79">
        <f t="shared" si="3"/>
        <v>-0.55965994962216625</v>
      </c>
      <c r="Y44" s="81">
        <f t="shared" si="4"/>
        <v>-0.60813915694383724</v>
      </c>
      <c r="Z44" s="81">
        <f t="shared" si="5"/>
        <v>-0.39537578251997363</v>
      </c>
    </row>
    <row r="45" spans="1:26" s="30" customFormat="1">
      <c r="A45" s="94" t="s">
        <v>67</v>
      </c>
      <c r="B45" s="63">
        <f>AVERAGE('Apps Received by Month'!E42:P42)</f>
        <v>533.5</v>
      </c>
      <c r="C45" s="63">
        <f>AVERAGE('Apps Received by Month'!Q42:AB42)</f>
        <v>601.16666666666663</v>
      </c>
      <c r="D45" s="63">
        <f>AVERAGE('Apps Received by Month'!AC42:AN42)</f>
        <v>627.91666666666663</v>
      </c>
      <c r="E45" s="63">
        <f>AVERAGE('Apps Received by Month'!AO42:AZ42)</f>
        <v>606.25</v>
      </c>
      <c r="F45" s="63">
        <f>AVERAGE('Apps Received by Month'!BA42:BL42)</f>
        <v>593.16666666666663</v>
      </c>
      <c r="G45" s="63">
        <f>AVERAGE('Apps Received by Month'!BM42:BX42)</f>
        <v>601.33333333333337</v>
      </c>
      <c r="H45" s="63">
        <f>AVERAGE('Apps Received by Month'!BY42:CJ42)</f>
        <v>712.25</v>
      </c>
      <c r="I45" s="63">
        <f>AVERAGE('Apps Received by Month'!CK42:CV42)</f>
        <v>751.66666666666663</v>
      </c>
      <c r="J45" s="63">
        <f>AVERAGE('Apps Received by Month'!CW42:DH42)</f>
        <v>762.25</v>
      </c>
      <c r="K45" s="63">
        <f>AVERAGE('Apps Received by Month'!DI42:DT42)</f>
        <v>687.08333333333337</v>
      </c>
      <c r="L45" s="63">
        <f>AVERAGE('Apps Received by Month'!DU42:EF42)</f>
        <v>763.66666666666663</v>
      </c>
      <c r="M45" s="63">
        <f>AVERAGE('Apps Received by Month'!EG42:ER42)</f>
        <v>733.33333333333337</v>
      </c>
      <c r="N45" s="63">
        <f>AVERAGE('Apps Received by Month'!ES42:FD42)</f>
        <v>747.25</v>
      </c>
      <c r="O45" s="63">
        <f>AVERAGE('Apps Received by Month'!FE42:FP42)</f>
        <v>716.66666666666663</v>
      </c>
      <c r="P45" s="63">
        <f>AVERAGE('Apps Received by Month'!FQ42:GB42)</f>
        <v>648.25</v>
      </c>
      <c r="Q45" s="63">
        <f>AVERAGE('Apps Received by Month'!GC42:GN42)</f>
        <v>549.58333333333337</v>
      </c>
      <c r="R45" s="63">
        <f>AVERAGE('Apps Received by Month'!GO42:GZ42)</f>
        <v>530.75</v>
      </c>
      <c r="S45" s="63">
        <f>AVERAGE('Apps Received by Month'!HA42:HL42)</f>
        <v>781.83333333333337</v>
      </c>
      <c r="T45" s="63">
        <f>AVERAGE('Apps Received by Month'!HM42:HX42)</f>
        <v>653.83333333333337</v>
      </c>
      <c r="U45" s="63">
        <f>AVERAGE('Apps Received by Month'!HY42:IJ42)</f>
        <v>711.75</v>
      </c>
      <c r="V45" s="86">
        <f>AVERAGE('Apps Received by Month'!IK42:IV42)</f>
        <v>513.08333333333337</v>
      </c>
      <c r="X45" s="79">
        <f t="shared" si="3"/>
        <v>0.33411433926897843</v>
      </c>
      <c r="Y45" s="81">
        <f t="shared" si="4"/>
        <v>-7.0200070200070197E-4</v>
      </c>
      <c r="Z45" s="81">
        <f t="shared" si="5"/>
        <v>-6.7983413356612787E-2</v>
      </c>
    </row>
    <row r="46" spans="1:26" s="30" customFormat="1">
      <c r="A46" s="32" t="s">
        <v>68</v>
      </c>
      <c r="B46" s="63">
        <f>AVERAGE('Apps Received by Month'!E43:P43)</f>
        <v>3820</v>
      </c>
      <c r="C46" s="63">
        <f>AVERAGE('Apps Received by Month'!Q43:AB43)</f>
        <v>4222.083333333333</v>
      </c>
      <c r="D46" s="63">
        <f>AVERAGE('Apps Received by Month'!AC43:AN43)</f>
        <v>4046.1666666666665</v>
      </c>
      <c r="E46" s="63">
        <f>AVERAGE('Apps Received by Month'!AO43:AZ43)</f>
        <v>3879</v>
      </c>
      <c r="F46" s="63">
        <f>AVERAGE('Apps Received by Month'!BA43:BL43)</f>
        <v>3751.3333333333335</v>
      </c>
      <c r="G46" s="63">
        <f>AVERAGE('Apps Received by Month'!BM43:BX43)</f>
        <v>3582.6666666666665</v>
      </c>
      <c r="H46" s="63">
        <f>AVERAGE('Apps Received by Month'!BY43:CJ43)</f>
        <v>3823.0833333333335</v>
      </c>
      <c r="I46" s="63">
        <f>AVERAGE('Apps Received by Month'!CK43:CV43)</f>
        <v>3859.3333333333335</v>
      </c>
      <c r="J46" s="63">
        <f>AVERAGE('Apps Received by Month'!CW43:DH43)</f>
        <v>4692.75</v>
      </c>
      <c r="K46" s="63">
        <f>AVERAGE('Apps Received by Month'!DI43:DT43)</f>
        <v>5702.5</v>
      </c>
      <c r="L46" s="63">
        <f>AVERAGE('Apps Received by Month'!DU43:EF43)</f>
        <v>6360.916666666667</v>
      </c>
      <c r="M46" s="63">
        <f>AVERAGE('Apps Received by Month'!EG43:ER43)</f>
        <v>5765.333333333333</v>
      </c>
      <c r="N46" s="63">
        <f>AVERAGE('Apps Received by Month'!ES43:FD43)</f>
        <v>5552.083333333333</v>
      </c>
      <c r="O46" s="63">
        <f>AVERAGE('Apps Received by Month'!FE43:FP43)</f>
        <v>5169.083333333333</v>
      </c>
      <c r="P46" s="63">
        <f>AVERAGE('Apps Received by Month'!FQ43:GB43)</f>
        <v>4944.333333333333</v>
      </c>
      <c r="Q46" s="63">
        <f>AVERAGE('Apps Received by Month'!GC43:GN43)</f>
        <v>4536.583333333333</v>
      </c>
      <c r="R46" s="63">
        <f>AVERAGE('Apps Received by Month'!GO43:GZ43)</f>
        <v>4245.75</v>
      </c>
      <c r="S46" s="63">
        <f>AVERAGE('Apps Received by Month'!HA43:HL43)</f>
        <v>3901.3333333333335</v>
      </c>
      <c r="T46" s="63">
        <f>AVERAGE('Apps Received by Month'!HM43:HX43)</f>
        <v>3746.1666666666665</v>
      </c>
      <c r="U46" s="63">
        <f>AVERAGE('Apps Received by Month'!HY43:IJ43)</f>
        <v>3505.8333333333335</v>
      </c>
      <c r="V46" s="86">
        <f>AVERAGE('Apps Received by Month'!IK43:IV43)</f>
        <v>3353.9166666666665</v>
      </c>
      <c r="X46" s="79">
        <f t="shared" si="3"/>
        <v>-8.2242582897033123E-2</v>
      </c>
      <c r="Y46" s="81">
        <f t="shared" si="4"/>
        <v>-8.2982758244872154E-2</v>
      </c>
      <c r="Z46" s="81">
        <f t="shared" si="5"/>
        <v>-0.44884778137322973</v>
      </c>
    </row>
    <row r="47" spans="1:26" s="30" customFormat="1">
      <c r="A47" s="32" t="s">
        <v>69</v>
      </c>
      <c r="B47" s="63">
        <f>AVERAGE('Apps Received by Month'!E44:P44)</f>
        <v>505.16666666666669</v>
      </c>
      <c r="C47" s="63">
        <f>AVERAGE('Apps Received by Month'!Q44:AB44)</f>
        <v>484.66666666666669</v>
      </c>
      <c r="D47" s="63">
        <f>AVERAGE('Apps Received by Month'!AC44:AN44)</f>
        <v>493.41666666666669</v>
      </c>
      <c r="E47" s="63">
        <f>AVERAGE('Apps Received by Month'!AO44:AZ44)</f>
        <v>509.58333333333331</v>
      </c>
      <c r="F47" s="63">
        <f>AVERAGE('Apps Received by Month'!BA44:BL44)</f>
        <v>487.91666666666669</v>
      </c>
      <c r="G47" s="63">
        <f>AVERAGE('Apps Received by Month'!BM44:BX44)</f>
        <v>472.91666666666669</v>
      </c>
      <c r="H47" s="63">
        <f>AVERAGE('Apps Received by Month'!BY44:CJ44)</f>
        <v>517.16666666666663</v>
      </c>
      <c r="I47" s="63">
        <f>AVERAGE('Apps Received by Month'!CK44:CV44)</f>
        <v>486.5</v>
      </c>
      <c r="J47" s="63">
        <f>AVERAGE('Apps Received by Month'!CW44:DH44)</f>
        <v>486.66666666666669</v>
      </c>
      <c r="K47" s="63">
        <f>AVERAGE('Apps Received by Month'!DI44:DT44)</f>
        <v>519.5</v>
      </c>
      <c r="L47" s="63">
        <f>AVERAGE('Apps Received by Month'!DU44:EF44)</f>
        <v>523</v>
      </c>
      <c r="M47" s="63">
        <f>AVERAGE('Apps Received by Month'!EG44:ER44)</f>
        <v>520.75</v>
      </c>
      <c r="N47" s="63">
        <f>AVERAGE('Apps Received by Month'!ES44:FD44)</f>
        <v>483.08333333333331</v>
      </c>
      <c r="O47" s="63">
        <f>AVERAGE('Apps Received by Month'!FE44:FP44)</f>
        <v>452.41666666666669</v>
      </c>
      <c r="P47" s="63">
        <f>AVERAGE('Apps Received by Month'!FQ44:GB44)</f>
        <v>429.41666666666669</v>
      </c>
      <c r="Q47" s="63">
        <f>AVERAGE('Apps Received by Month'!GC44:GN44)</f>
        <v>421.75</v>
      </c>
      <c r="R47" s="63">
        <f>AVERAGE('Apps Received by Month'!GO44:GZ44)</f>
        <v>398.08333333333331</v>
      </c>
      <c r="S47" s="63">
        <f>AVERAGE('Apps Received by Month'!HA44:HL44)</f>
        <v>362.08333333333331</v>
      </c>
      <c r="T47" s="63">
        <f>AVERAGE('Apps Received by Month'!HM44:HX44)</f>
        <v>375.41666666666669</v>
      </c>
      <c r="U47" s="63">
        <f>AVERAGE('Apps Received by Month'!HY44:IJ44)</f>
        <v>341.33333333333331</v>
      </c>
      <c r="V47" s="86">
        <f>AVERAGE('Apps Received by Month'!IK44:IV44)</f>
        <v>288.66666666666669</v>
      </c>
      <c r="X47" s="79">
        <f t="shared" si="3"/>
        <v>-0.32431540745628512</v>
      </c>
      <c r="Y47" s="81">
        <f t="shared" si="4"/>
        <v>-0.33999355462455688</v>
      </c>
      <c r="Z47" s="81">
        <f t="shared" si="5"/>
        <v>-0.34735500318674317</v>
      </c>
    </row>
    <row r="48" spans="1:26" s="30" customFormat="1">
      <c r="A48" s="32" t="s">
        <v>70</v>
      </c>
      <c r="B48" s="63">
        <f>AVERAGE('Apps Received by Month'!E45:P45)</f>
        <v>9744.6666666666661</v>
      </c>
      <c r="C48" s="63">
        <f>AVERAGE('Apps Received by Month'!Q45:AB45)</f>
        <v>9802.5</v>
      </c>
      <c r="D48" s="63">
        <f>AVERAGE('Apps Received by Month'!AC45:AN45)</f>
        <v>8914.5833333333339</v>
      </c>
      <c r="E48" s="63">
        <f>AVERAGE('Apps Received by Month'!AO45:AZ45)</f>
        <v>11204.333333333334</v>
      </c>
      <c r="F48" s="63">
        <f>AVERAGE('Apps Received by Month'!BA45:BL45)</f>
        <v>15768.5</v>
      </c>
      <c r="G48" s="63">
        <f>AVERAGE('Apps Received by Month'!BM45:BX45)</f>
        <v>17411.666666666668</v>
      </c>
      <c r="H48" s="63">
        <f>AVERAGE('Apps Received by Month'!BY45:CJ45)</f>
        <v>16967.583333333332</v>
      </c>
      <c r="I48" s="63">
        <f>AVERAGE('Apps Received by Month'!CK45:CV45)</f>
        <v>17357.916666666668</v>
      </c>
      <c r="J48" s="63">
        <f>AVERAGE('Apps Received by Month'!CW45:DH45)</f>
        <v>12779.166666666666</v>
      </c>
      <c r="K48" s="63">
        <f>AVERAGE('Apps Received by Month'!DI45:DT45)</f>
        <v>11701.25</v>
      </c>
      <c r="L48" s="63">
        <f>AVERAGE('Apps Received by Month'!DU45:EF45)</f>
        <v>11450</v>
      </c>
      <c r="M48" s="63">
        <f>AVERAGE('Apps Received by Month'!EG45:ER45)</f>
        <v>10905.916666666666</v>
      </c>
      <c r="N48" s="63">
        <f>AVERAGE('Apps Received by Month'!ES45:FD45)</f>
        <v>9545.75</v>
      </c>
      <c r="O48" s="63">
        <f>AVERAGE('Apps Received by Month'!FE45:FP45)</f>
        <v>8127.916666666667</v>
      </c>
      <c r="P48" s="63">
        <f>AVERAGE('Apps Received by Month'!FQ45:GB45)</f>
        <v>7230.75</v>
      </c>
      <c r="Q48" s="63">
        <f>AVERAGE('Apps Received by Month'!GC45:GN45)</f>
        <v>6097.75</v>
      </c>
      <c r="R48" s="63">
        <f>AVERAGE('Apps Received by Month'!GO45:GZ45)</f>
        <v>5148.166666666667</v>
      </c>
      <c r="S48" s="63">
        <f>AVERAGE('Apps Received by Month'!HA45:HL45)</f>
        <v>4487.083333333333</v>
      </c>
      <c r="T48" s="63">
        <f>AVERAGE('Apps Received by Month'!HM45:HX45)</f>
        <v>4078</v>
      </c>
      <c r="U48" s="63">
        <f>AVERAGE('Apps Received by Month'!HY45:IJ45)</f>
        <v>3679.0833333333335</v>
      </c>
      <c r="V48" s="86">
        <f>AVERAGE('Apps Received by Month'!IK45:IV45)</f>
        <v>3688.5</v>
      </c>
      <c r="X48" s="79">
        <f t="shared" si="3"/>
        <v>-0.62245159745501799</v>
      </c>
      <c r="Y48" s="81">
        <f t="shared" si="4"/>
        <v>-0.78316986803267008</v>
      </c>
      <c r="Z48" s="81">
        <f t="shared" si="5"/>
        <v>-0.6786826783114992</v>
      </c>
    </row>
    <row r="49" spans="1:26" s="30" customFormat="1">
      <c r="A49" s="32" t="s">
        <v>72</v>
      </c>
      <c r="B49" s="63">
        <f>AVERAGE('Apps Received by Month'!E46:P46)</f>
        <v>26073.083333333332</v>
      </c>
      <c r="C49" s="63">
        <f>AVERAGE('Apps Received by Month'!Q46:AB46)</f>
        <v>29608</v>
      </c>
      <c r="D49" s="63">
        <f>AVERAGE('Apps Received by Month'!AC46:AN46)</f>
        <v>32186.083333333332</v>
      </c>
      <c r="E49" s="63">
        <f>AVERAGE('Apps Received by Month'!AO46:AZ46)</f>
        <v>35135.666666666664</v>
      </c>
      <c r="F49" s="63">
        <f>AVERAGE('Apps Received by Month'!BA46:BL46)</f>
        <v>31197.666666666668</v>
      </c>
      <c r="G49" s="63">
        <f>AVERAGE('Apps Received by Month'!BM46:BX46)</f>
        <v>29056.333333333332</v>
      </c>
      <c r="H49" s="63">
        <f>AVERAGE('Apps Received by Month'!BY46:CJ46)</f>
        <v>28556.916666666668</v>
      </c>
      <c r="I49" s="63">
        <f>AVERAGE('Apps Received by Month'!CK46:CV46)</f>
        <v>27277</v>
      </c>
      <c r="J49" s="63">
        <f>AVERAGE('Apps Received by Month'!CW46:DH46)</f>
        <v>27010.666666666668</v>
      </c>
      <c r="K49" s="63">
        <f>AVERAGE('Apps Received by Month'!DI46:DT46)</f>
        <v>30114.333333333332</v>
      </c>
      <c r="L49" s="63">
        <f>AVERAGE('Apps Received by Month'!DU46:EF46)</f>
        <v>25051.25</v>
      </c>
      <c r="M49" s="63">
        <f>AVERAGE('Apps Received by Month'!EG46:ER46)</f>
        <v>11773</v>
      </c>
      <c r="N49" s="63">
        <f>AVERAGE('Apps Received by Month'!ES46:FD46)</f>
        <v>30977</v>
      </c>
      <c r="O49" s="63">
        <f>AVERAGE('Apps Received by Month'!FE46:FP46)</f>
        <v>30035.916666666668</v>
      </c>
      <c r="P49" s="63">
        <f>AVERAGE('Apps Received by Month'!FQ46:GB46)</f>
        <v>28271.75</v>
      </c>
      <c r="Q49" s="63">
        <f>AVERAGE('Apps Received by Month'!GC46:GN46)</f>
        <v>26367.75</v>
      </c>
      <c r="R49" s="63">
        <f>AVERAGE('Apps Received by Month'!GO46:GZ46)</f>
        <v>25641.5</v>
      </c>
      <c r="S49" s="63">
        <f>AVERAGE('Apps Received by Month'!HA46:HL46)</f>
        <v>21900.083333333332</v>
      </c>
      <c r="T49" s="63">
        <f>AVERAGE('Apps Received by Month'!HM46:HX46)</f>
        <v>20507.25</v>
      </c>
      <c r="U49" s="63">
        <f>AVERAGE('Apps Received by Month'!HY46:IJ46)</f>
        <v>21083.25</v>
      </c>
      <c r="V49" s="86">
        <f>AVERAGE('Apps Received by Month'!IK46:IV46)</f>
        <v>27287.583333333332</v>
      </c>
      <c r="X49" s="79">
        <f t="shared" si="3"/>
        <v>-0.1913787207113338</v>
      </c>
      <c r="Y49" s="81">
        <f t="shared" si="4"/>
        <v>-0.26171126084457069</v>
      </c>
      <c r="Z49" s="81">
        <f t="shared" si="5"/>
        <v>-0.15839528965620478</v>
      </c>
    </row>
    <row r="50" spans="1:26" s="30" customFormat="1">
      <c r="A50" s="32" t="s">
        <v>74</v>
      </c>
      <c r="B50" s="63">
        <f>AVERAGE('Apps Received by Month'!E47:P47)</f>
        <v>1682.25</v>
      </c>
      <c r="C50" s="63">
        <f>AVERAGE('Apps Received by Month'!Q47:AB47)</f>
        <v>1422.8333333333333</v>
      </c>
      <c r="D50" s="63">
        <f>AVERAGE('Apps Received by Month'!AC47:AN47)</f>
        <v>1525.3333333333333</v>
      </c>
      <c r="E50" s="63">
        <f>AVERAGE('Apps Received by Month'!AO47:AZ47)</f>
        <v>2000.4166666666667</v>
      </c>
      <c r="F50" s="63">
        <f>AVERAGE('Apps Received by Month'!BA47:BL47)</f>
        <v>2029.8333333333333</v>
      </c>
      <c r="G50" s="63">
        <f>AVERAGE('Apps Received by Month'!BM47:BX47)</f>
        <v>2006.9166666666667</v>
      </c>
      <c r="H50" s="63">
        <f>AVERAGE('Apps Received by Month'!BY47:CJ47)</f>
        <v>1938.1666666666667</v>
      </c>
      <c r="I50" s="63">
        <f>AVERAGE('Apps Received by Month'!CK47:CV47)</f>
        <v>1936.6666666666667</v>
      </c>
      <c r="J50" s="63">
        <f>AVERAGE('Apps Received by Month'!CW47:DH47)</f>
        <v>2250.75</v>
      </c>
      <c r="K50" s="63">
        <f>AVERAGE('Apps Received by Month'!DI47:DT47)</f>
        <v>3108.1666666666665</v>
      </c>
      <c r="L50" s="63">
        <f>AVERAGE('Apps Received by Month'!DU47:EF47)</f>
        <v>4155.25</v>
      </c>
      <c r="M50" s="63">
        <f>AVERAGE('Apps Received by Month'!EG47:ER47)</f>
        <v>3674</v>
      </c>
      <c r="N50" s="63">
        <f>AVERAGE('Apps Received by Month'!ES47:FD47)</f>
        <v>2323.25</v>
      </c>
      <c r="O50" s="63">
        <f>AVERAGE('Apps Received by Month'!FE47:FP47)</f>
        <v>988.5</v>
      </c>
      <c r="P50" s="63">
        <f>AVERAGE('Apps Received by Month'!FQ47:GB47)</f>
        <v>2431.5</v>
      </c>
      <c r="Q50" s="63">
        <f>AVERAGE('Apps Received by Month'!GC47:GN47)</f>
        <v>1939.5</v>
      </c>
      <c r="R50" s="63">
        <f>AVERAGE('Apps Received by Month'!GO47:GZ47)</f>
        <v>1847.1666666666667</v>
      </c>
      <c r="S50" s="63">
        <f>AVERAGE('Apps Received by Month'!HA47:HL47)</f>
        <v>1613.8333333333333</v>
      </c>
      <c r="T50" s="63">
        <f>AVERAGE('Apps Received by Month'!HM47:HX47)</f>
        <v>1500.6666666666667</v>
      </c>
      <c r="U50" s="63">
        <f>AVERAGE('Apps Received by Month'!HY47:IJ47)</f>
        <v>1335.8333333333333</v>
      </c>
      <c r="V50" s="86">
        <f>AVERAGE('Apps Received by Month'!IK47:IV47)</f>
        <v>1560.5833333333333</v>
      </c>
      <c r="X50" s="79">
        <f t="shared" si="3"/>
        <v>-0.20592460494377574</v>
      </c>
      <c r="Y50" s="81">
        <f t="shared" si="4"/>
        <v>-0.31077478717000606</v>
      </c>
      <c r="Z50" s="81">
        <f t="shared" si="5"/>
        <v>-0.67851914245031397</v>
      </c>
    </row>
    <row r="51" spans="1:26" s="30" customFormat="1">
      <c r="A51" s="32" t="s">
        <v>76</v>
      </c>
      <c r="B51" s="63">
        <f>AVERAGE('Apps Received by Month'!E48:P48)</f>
        <v>1134.3333333333333</v>
      </c>
      <c r="C51" s="63">
        <f>AVERAGE('Apps Received by Month'!Q48:AB48)</f>
        <v>1141.0833333333333</v>
      </c>
      <c r="D51" s="63">
        <f>AVERAGE('Apps Received by Month'!AC48:AN48)</f>
        <v>1117.4166666666667</v>
      </c>
      <c r="E51" s="63">
        <f>AVERAGE('Apps Received by Month'!AO48:AZ48)</f>
        <v>1087.5833333333333</v>
      </c>
      <c r="F51" s="63">
        <f>AVERAGE('Apps Received by Month'!BA48:BL48)</f>
        <v>1077</v>
      </c>
      <c r="G51" s="63">
        <f>AVERAGE('Apps Received by Month'!BM48:BX48)</f>
        <v>1037.5</v>
      </c>
      <c r="H51" s="63">
        <f>AVERAGE('Apps Received by Month'!BY48:CJ48)</f>
        <v>1065.25</v>
      </c>
      <c r="I51" s="63">
        <f>AVERAGE('Apps Received by Month'!CK48:CV48)</f>
        <v>1088.5833333333333</v>
      </c>
      <c r="J51" s="63">
        <f>AVERAGE('Apps Received by Month'!CW48:DH48)</f>
        <v>1267.0833333333333</v>
      </c>
      <c r="K51" s="63">
        <f>AVERAGE('Apps Received by Month'!DI48:DT48)</f>
        <v>1407.0833333333333</v>
      </c>
      <c r="L51" s="63">
        <f>AVERAGE('Apps Received by Month'!DU48:EF48)</f>
        <v>1439.0833333333333</v>
      </c>
      <c r="M51" s="63">
        <f>AVERAGE('Apps Received by Month'!EG48:ER48)</f>
        <v>1720</v>
      </c>
      <c r="N51" s="63">
        <f>AVERAGE('Apps Received by Month'!ES48:FD48)</f>
        <v>1739.6666666666667</v>
      </c>
      <c r="O51" s="63">
        <f>AVERAGE('Apps Received by Month'!FE48:FP48)</f>
        <v>1727.8333333333333</v>
      </c>
      <c r="P51" s="63">
        <f>AVERAGE('Apps Received by Month'!FQ48:GB48)</f>
        <v>1654.0833333333333</v>
      </c>
      <c r="Q51" s="63">
        <f>AVERAGE('Apps Received by Month'!GC48:GN48)</f>
        <v>1582.75</v>
      </c>
      <c r="R51" s="63">
        <f>AVERAGE('Apps Received by Month'!GO48:GZ48)</f>
        <v>1428.1666666666667</v>
      </c>
      <c r="S51" s="63">
        <f>AVERAGE('Apps Received by Month'!HA48:HL48)</f>
        <v>1332.25</v>
      </c>
      <c r="T51" s="63">
        <f>AVERAGE('Apps Received by Month'!HM48:HX48)</f>
        <v>1167.3333333333333</v>
      </c>
      <c r="U51" s="63">
        <f>AVERAGE('Apps Received by Month'!HY48:IJ48)</f>
        <v>1103.5833333333333</v>
      </c>
      <c r="V51" s="86">
        <f>AVERAGE('Apps Received by Month'!IK48:IV48)</f>
        <v>973.41666666666663</v>
      </c>
      <c r="X51" s="79">
        <f t="shared" si="3"/>
        <v>-2.710843373493976E-2</v>
      </c>
      <c r="Y51" s="81">
        <f t="shared" si="4"/>
        <v>3.598529296722202E-2</v>
      </c>
      <c r="Z51" s="81">
        <f t="shared" si="5"/>
        <v>-0.23313451850136083</v>
      </c>
    </row>
    <row r="52" spans="1:26" s="30" customFormat="1">
      <c r="A52" s="32" t="s">
        <v>77</v>
      </c>
      <c r="B52" s="63">
        <f>AVERAGE('Apps Received by Month'!E49:P49)</f>
        <v>4219.833333333333</v>
      </c>
      <c r="C52" s="63">
        <f>AVERAGE('Apps Received by Month'!Q49:AB49)</f>
        <v>4243</v>
      </c>
      <c r="D52" s="63">
        <f>AVERAGE('Apps Received by Month'!AC49:AN49)</f>
        <v>4681.75</v>
      </c>
      <c r="E52" s="63">
        <f>AVERAGE('Apps Received by Month'!AO49:AZ49)</f>
        <v>4855.916666666667</v>
      </c>
      <c r="F52" s="63">
        <f>AVERAGE('Apps Received by Month'!BA49:BL49)</f>
        <v>4773.583333333333</v>
      </c>
      <c r="G52" s="63">
        <f>AVERAGE('Apps Received by Month'!BM49:BX49)</f>
        <v>4539.5</v>
      </c>
      <c r="H52" s="63">
        <f>AVERAGE('Apps Received by Month'!BY49:CJ49)</f>
        <v>4613.083333333333</v>
      </c>
      <c r="I52" s="63">
        <f>AVERAGE('Apps Received by Month'!CK49:CV49)</f>
        <v>3986.3333333333335</v>
      </c>
      <c r="J52" s="63">
        <f>AVERAGE('Apps Received by Month'!CW49:DH49)</f>
        <v>4435.916666666667</v>
      </c>
      <c r="K52" s="63">
        <f>AVERAGE('Apps Received by Month'!DI49:DT49)</f>
        <v>4864.416666666667</v>
      </c>
      <c r="L52" s="63">
        <f>AVERAGE('Apps Received by Month'!DU49:EF49)</f>
        <v>4700.333333333333</v>
      </c>
      <c r="M52" s="63">
        <f>AVERAGE('Apps Received by Month'!EG49:ER49)</f>
        <v>4556.333333333333</v>
      </c>
      <c r="N52" s="63">
        <f>AVERAGE('Apps Received by Month'!ES49:FD49)</f>
        <v>4864.416666666667</v>
      </c>
      <c r="O52" s="63">
        <f>AVERAGE('Apps Received by Month'!FE49:FP49)</f>
        <v>5225.083333333333</v>
      </c>
      <c r="P52" s="63">
        <f>AVERAGE('Apps Received by Month'!FQ49:GB49)</f>
        <v>5142.083333333333</v>
      </c>
      <c r="Q52" s="63">
        <f>AVERAGE('Apps Received by Month'!GC49:GN49)</f>
        <v>4843.5</v>
      </c>
      <c r="R52" s="63">
        <f>AVERAGE('Apps Received by Month'!GO49:GZ49)</f>
        <v>3665.1666666666665</v>
      </c>
      <c r="S52" s="63">
        <f>AVERAGE('Apps Received by Month'!HA49:HL49)</f>
        <v>3269.3333333333335</v>
      </c>
      <c r="T52" s="63">
        <f>AVERAGE('Apps Received by Month'!HM49:HX49)</f>
        <v>2928.9166666666665</v>
      </c>
      <c r="U52" s="63">
        <f>AVERAGE('Apps Received by Month'!HY49:IJ49)</f>
        <v>3054.9166666666665</v>
      </c>
      <c r="V52" s="86">
        <f>AVERAGE('Apps Received by Month'!IK49:IV49)</f>
        <v>3065.9166666666665</v>
      </c>
      <c r="X52" s="79">
        <f t="shared" si="3"/>
        <v>-0.2760575062206248</v>
      </c>
      <c r="Y52" s="81">
        <f t="shared" si="4"/>
        <v>-0.3377711942482432</v>
      </c>
      <c r="Z52" s="81">
        <f t="shared" si="5"/>
        <v>-0.3500638252606198</v>
      </c>
    </row>
    <row r="53" spans="1:26" s="30" customFormat="1">
      <c r="A53" s="32" t="s">
        <v>78</v>
      </c>
      <c r="B53" s="63">
        <f>AVERAGE('Apps Received by Month'!E50:P50)</f>
        <v>9599.5833333333339</v>
      </c>
      <c r="C53" s="63">
        <f>AVERAGE('Apps Received by Month'!Q50:AB50)</f>
        <v>10088.5</v>
      </c>
      <c r="D53" s="63">
        <f>AVERAGE('Apps Received by Month'!AC50:AN50)</f>
        <v>9956</v>
      </c>
      <c r="E53" s="63">
        <f>AVERAGE('Apps Received by Month'!AO50:AZ50)</f>
        <v>10442.833333333334</v>
      </c>
      <c r="F53" s="63">
        <f>AVERAGE('Apps Received by Month'!BA50:BL50)</f>
        <v>10289.75</v>
      </c>
      <c r="G53" s="63">
        <f>AVERAGE('Apps Received by Month'!BM50:BX50)</f>
        <v>9846.5</v>
      </c>
      <c r="H53" s="63">
        <f>AVERAGE('Apps Received by Month'!BY50:CJ50)</f>
        <v>9854.6666666666661</v>
      </c>
      <c r="I53" s="63">
        <f>AVERAGE('Apps Received by Month'!CK50:CV50)</f>
        <v>9651.6666666666661</v>
      </c>
      <c r="J53" s="63">
        <f>AVERAGE('Apps Received by Month'!CW50:DH50)</f>
        <v>9923.8333333333339</v>
      </c>
      <c r="K53" s="63">
        <f>AVERAGE('Apps Received by Month'!DI50:DT50)</f>
        <v>11911.083333333334</v>
      </c>
      <c r="L53" s="63">
        <f>AVERAGE('Apps Received by Month'!DU50:EF50)</f>
        <v>11838.833333333334</v>
      </c>
      <c r="M53" s="63">
        <f>AVERAGE('Apps Received by Month'!EG50:ER50)</f>
        <v>11323.666666666666</v>
      </c>
      <c r="N53" s="63">
        <f>AVERAGE('Apps Received by Month'!ES50:FD50)</f>
        <v>10285.75</v>
      </c>
      <c r="O53" s="63">
        <f>AVERAGE('Apps Received by Month'!FE50:FP50)</f>
        <v>9381.5833333333339</v>
      </c>
      <c r="P53" s="63">
        <f>AVERAGE('Apps Received by Month'!FQ50:GB50)</f>
        <v>8647.25</v>
      </c>
      <c r="Q53" s="63">
        <f>AVERAGE('Apps Received by Month'!GC50:GN50)</f>
        <v>7665.5</v>
      </c>
      <c r="R53" s="63">
        <f>AVERAGE('Apps Received by Month'!GO50:GZ50)</f>
        <v>7335.25</v>
      </c>
      <c r="S53" s="63">
        <f>AVERAGE('Apps Received by Month'!HA50:HL50)</f>
        <v>6549.333333333333</v>
      </c>
      <c r="T53" s="63">
        <f>AVERAGE('Apps Received by Month'!HM50:HX50)</f>
        <v>6085.666666666667</v>
      </c>
      <c r="U53" s="63">
        <f>AVERAGE('Apps Received by Month'!HY50:IJ50)</f>
        <v>5681.416666666667</v>
      </c>
      <c r="V53" s="86">
        <f>AVERAGE('Apps Received by Month'!IK50:IV50)</f>
        <v>7274.833333333333</v>
      </c>
      <c r="X53" s="79">
        <f t="shared" si="3"/>
        <v>-0.40816007639220453</v>
      </c>
      <c r="Y53" s="81">
        <f t="shared" si="4"/>
        <v>-0.42347956974698953</v>
      </c>
      <c r="Z53" s="81">
        <f t="shared" si="5"/>
        <v>-0.52010333225402283</v>
      </c>
    </row>
    <row r="54" spans="1:26" s="30" customFormat="1">
      <c r="A54" s="36" t="s">
        <v>79</v>
      </c>
      <c r="B54" s="63">
        <f>AVERAGE('Apps Received by Month'!E51:P51)</f>
        <v>1452.1666666666667</v>
      </c>
      <c r="C54" s="63">
        <f>AVERAGE('Apps Received by Month'!Q51:AB51)</f>
        <v>1515.9166666666667</v>
      </c>
      <c r="D54" s="63">
        <f>AVERAGE('Apps Received by Month'!AC51:AN51)</f>
        <v>1595.5</v>
      </c>
      <c r="E54" s="63">
        <f>AVERAGE('Apps Received by Month'!AO51:AZ51)</f>
        <v>1471.3333333333333</v>
      </c>
      <c r="F54" s="63">
        <f>AVERAGE('Apps Received by Month'!BA51:BL51)</f>
        <v>1242.75</v>
      </c>
      <c r="G54" s="63">
        <f>AVERAGE('Apps Received by Month'!BM51:BX51)</f>
        <v>1269.0833333333333</v>
      </c>
      <c r="H54" s="63">
        <f>AVERAGE('Apps Received by Month'!BY51:CJ51)</f>
        <v>1537</v>
      </c>
      <c r="I54" s="63">
        <f>AVERAGE('Apps Received by Month'!CK51:CV51)</f>
        <v>1437.5833333333333</v>
      </c>
      <c r="J54" s="63">
        <f>AVERAGE('Apps Received by Month'!CW51:DH51)</f>
        <v>1280</v>
      </c>
      <c r="K54" s="63">
        <f>AVERAGE('Apps Received by Month'!DI51:DT51)</f>
        <v>1236.25</v>
      </c>
      <c r="L54" s="63">
        <f>AVERAGE('Apps Received by Month'!DU51:EF51)</f>
        <v>1290.75</v>
      </c>
      <c r="M54" s="63">
        <f>AVERAGE('Apps Received by Month'!EG51:ER51)</f>
        <v>1315.0833333333333</v>
      </c>
      <c r="N54" s="63">
        <f>AVERAGE('Apps Received by Month'!ES51:FD51)</f>
        <v>1166.0833333333333</v>
      </c>
      <c r="O54" s="63">
        <f>AVERAGE('Apps Received by Month'!FE51:FP51)</f>
        <v>1091</v>
      </c>
      <c r="P54" s="63">
        <f>AVERAGE('Apps Received by Month'!FQ51:GB51)</f>
        <v>1015.5833333333334</v>
      </c>
      <c r="Q54" s="63">
        <f>AVERAGE('Apps Received by Month'!GC51:GN51)</f>
        <v>857.91666666666663</v>
      </c>
      <c r="R54" s="63">
        <f>AVERAGE('Apps Received by Month'!GO51:GZ51)</f>
        <v>858.66666666666663</v>
      </c>
      <c r="S54" s="63">
        <f>AVERAGE('Apps Received by Month'!HA51:HL51)</f>
        <v>764.41666666666663</v>
      </c>
      <c r="T54" s="63">
        <f>AVERAGE('Apps Received by Month'!HM51:HX51)</f>
        <v>637.08333333333337</v>
      </c>
      <c r="U54" s="63">
        <f>AVERAGE('Apps Received by Month'!HY51:IJ51)</f>
        <v>596.75</v>
      </c>
      <c r="V54" s="86">
        <f>AVERAGE('Apps Received by Month'!IK51:IV51)</f>
        <v>446.91666666666669</v>
      </c>
      <c r="X54" s="79">
        <f t="shared" si="3"/>
        <v>-0.58906232067026287</v>
      </c>
      <c r="Y54" s="81">
        <f t="shared" si="4"/>
        <v>-0.61174365647364992</v>
      </c>
      <c r="Z54" s="81">
        <f t="shared" si="5"/>
        <v>-0.53767189618438893</v>
      </c>
    </row>
    <row r="55" spans="1:26">
      <c r="A55" s="95" t="s">
        <v>80</v>
      </c>
      <c r="B55" s="63">
        <f>AVERAGE('Apps Received by Month'!E52:P52)</f>
        <v>1913.5</v>
      </c>
      <c r="C55" s="63">
        <f>AVERAGE('Apps Received by Month'!Q52:AB52)</f>
        <v>2907.75</v>
      </c>
      <c r="D55" s="63">
        <f>AVERAGE('Apps Received by Month'!AC52:AN52)</f>
        <v>3574.0833333333335</v>
      </c>
      <c r="E55" s="63">
        <f>AVERAGE('Apps Received by Month'!AO52:AZ52)</f>
        <v>3541.5833333333335</v>
      </c>
      <c r="F55" s="63">
        <f>AVERAGE('Apps Received by Month'!BA52:BL52)</f>
        <v>3176.5</v>
      </c>
      <c r="G55" s="63">
        <f>AVERAGE('Apps Received by Month'!BM52:BX52)</f>
        <v>3074.5833333333335</v>
      </c>
      <c r="H55" s="63">
        <f>AVERAGE('Apps Received by Month'!BY52:CJ52)</f>
        <v>2429.1666666666665</v>
      </c>
      <c r="I55" s="63">
        <f>AVERAGE('Apps Received by Month'!CK52:CV52)</f>
        <v>2113</v>
      </c>
      <c r="J55" s="63">
        <f>AVERAGE('Apps Received by Month'!CW52:DH52)</f>
        <v>1932</v>
      </c>
      <c r="K55" s="63">
        <f>AVERAGE('Apps Received by Month'!DI52:DT52)</f>
        <v>2230.1666666666665</v>
      </c>
      <c r="L55" s="63">
        <f>AVERAGE('Apps Received by Month'!DU52:EF52)</f>
        <v>2746.8333333333335</v>
      </c>
      <c r="M55" s="63">
        <f>AVERAGE('Apps Received by Month'!EG52:ER52)</f>
        <v>2761</v>
      </c>
      <c r="N55" s="63">
        <f>AVERAGE('Apps Received by Month'!ES52:FD52)</f>
        <v>2667.5</v>
      </c>
      <c r="O55" s="63">
        <f>AVERAGE('Apps Received by Month'!FE52:FP52)</f>
        <v>2835.5833333333335</v>
      </c>
      <c r="P55" s="63">
        <f>AVERAGE('Apps Received by Month'!FQ52:GB52)</f>
        <v>3053.75</v>
      </c>
      <c r="Q55" s="63">
        <f>AVERAGE('Apps Received by Month'!GC52:GN52)</f>
        <v>2380.5833333333335</v>
      </c>
      <c r="R55" s="63">
        <f>AVERAGE('Apps Received by Month'!GO52:GZ52)</f>
        <v>2279.3333333333335</v>
      </c>
      <c r="S55" s="63">
        <f>AVERAGE('Apps Received by Month'!HA52:HL52)</f>
        <v>1977.8333333333333</v>
      </c>
      <c r="T55" s="63">
        <f>AVERAGE('Apps Received by Month'!HM52:HX52)</f>
        <v>1822.3333333333333</v>
      </c>
      <c r="U55" s="63">
        <f>AVERAGE('Apps Received by Month'!HY52:IJ52)</f>
        <v>1588.0833333333333</v>
      </c>
      <c r="V55" s="86">
        <f>AVERAGE('Apps Received by Month'!IK52:IV52)</f>
        <v>1412</v>
      </c>
      <c r="X55" s="88">
        <f t="shared" si="3"/>
        <v>-0.17006358331155827</v>
      </c>
      <c r="Y55" s="81">
        <f t="shared" si="4"/>
        <v>-0.34624356775300169</v>
      </c>
      <c r="Z55" s="81">
        <f t="shared" si="5"/>
        <v>-0.42184940234209095</v>
      </c>
    </row>
    <row r="56" spans="1:26">
      <c r="A56" s="84" t="s">
        <v>81</v>
      </c>
      <c r="B56" s="63">
        <f>AVERAGE('Apps Received by Month'!E53:P53)</f>
        <v>101.58333333333333</v>
      </c>
      <c r="C56" s="63">
        <f>AVERAGE('Apps Received by Month'!Q53:AB53)</f>
        <v>94.333333333333329</v>
      </c>
      <c r="D56" s="63">
        <f>AVERAGE('Apps Received by Month'!AC53:AN53)</f>
        <v>107.33333333333333</v>
      </c>
      <c r="E56" s="63">
        <f>AVERAGE('Apps Received by Month'!AO53:AZ53)</f>
        <v>104.58333333333333</v>
      </c>
      <c r="F56" s="63">
        <f>AVERAGE('Apps Received by Month'!BA53:BL53)</f>
        <v>103.75</v>
      </c>
      <c r="G56" s="63">
        <f>AVERAGE('Apps Received by Month'!BM53:BX53)</f>
        <v>100.91666666666667</v>
      </c>
      <c r="H56" s="63">
        <f>AVERAGE('Apps Received by Month'!BY53:CJ53)</f>
        <v>88.5</v>
      </c>
      <c r="I56" s="63">
        <f>AVERAGE('Apps Received by Month'!CK53:CV53)</f>
        <v>86.833333333333329</v>
      </c>
      <c r="J56" s="63">
        <f>AVERAGE('Apps Received by Month'!CW53:DH53)</f>
        <v>96.75</v>
      </c>
      <c r="K56" s="63">
        <f>AVERAGE('Apps Received by Month'!DI53:DT53)</f>
        <v>122.25</v>
      </c>
      <c r="L56" s="63">
        <f>AVERAGE('Apps Received by Month'!DU53:EF53)</f>
        <v>116.16666666666667</v>
      </c>
      <c r="M56" s="63">
        <f>AVERAGE('Apps Received by Month'!EG53:ER53)</f>
        <v>103.5</v>
      </c>
      <c r="N56" s="63">
        <f>AVERAGE('Apps Received by Month'!ES53:FD53)</f>
        <v>104.66666666666667</v>
      </c>
      <c r="O56" s="63">
        <f>AVERAGE('Apps Received by Month'!FE53:FP53)</f>
        <v>105.33333333333333</v>
      </c>
      <c r="P56" s="63">
        <f>AVERAGE('Apps Received by Month'!FQ53:GB53)</f>
        <v>115.5</v>
      </c>
      <c r="Q56" s="63">
        <f>AVERAGE('Apps Received by Month'!GC53:GN53)</f>
        <v>128.75</v>
      </c>
      <c r="R56" s="63">
        <f>AVERAGE('Apps Received by Month'!GO53:GZ53)</f>
        <v>193</v>
      </c>
      <c r="S56" s="63">
        <f>AVERAGE('Apps Received by Month'!HA53:HL53)</f>
        <v>227.25</v>
      </c>
      <c r="T56" s="63">
        <f>AVERAGE('Apps Received by Month'!HM53:HX53)</f>
        <v>205.33333333333334</v>
      </c>
      <c r="U56" s="63">
        <f>AVERAGE('Apps Received by Month'!HY53:IJ53)</f>
        <v>183.75</v>
      </c>
      <c r="V56" s="86">
        <f>AVERAGE('Apps Received by Month'!IK53:IV53)</f>
        <v>189.75</v>
      </c>
      <c r="X56" s="88">
        <f t="shared" si="3"/>
        <v>0.80885972108285487</v>
      </c>
      <c r="Y56" s="81">
        <f t="shared" si="4"/>
        <v>1.076271186440678</v>
      </c>
      <c r="Z56" s="81">
        <f t="shared" si="5"/>
        <v>0.58177905308464839</v>
      </c>
    </row>
    <row r="57" spans="1:26" ht="15.95">
      <c r="A57" s="121" t="s">
        <v>147</v>
      </c>
      <c r="B57" s="121"/>
      <c r="C57" s="121"/>
      <c r="D57" s="121"/>
      <c r="E57" s="121"/>
      <c r="F57" s="121"/>
      <c r="G57" s="121"/>
      <c r="H57" s="121"/>
      <c r="I57" s="121"/>
      <c r="J57" s="121"/>
      <c r="K57" s="121"/>
    </row>
    <row r="58" spans="1:26">
      <c r="A58" s="122" t="s">
        <v>122</v>
      </c>
      <c r="B58" s="122"/>
      <c r="C58" s="122"/>
      <c r="D58" s="122"/>
      <c r="E58" s="122"/>
      <c r="F58" s="122"/>
      <c r="G58" s="122"/>
      <c r="H58" s="122"/>
      <c r="I58" s="122"/>
      <c r="J58" s="122"/>
      <c r="K58" s="122"/>
    </row>
    <row r="59" spans="1:26" s="30" customFormat="1" ht="15.95">
      <c r="A59" s="42" t="s">
        <v>84</v>
      </c>
      <c r="B59" s="43">
        <f>AVERAGE('Apps Received by Month'!B2:M2)</f>
        <v>269642.91666666669</v>
      </c>
      <c r="C59" s="43">
        <f>AVERAGE('Apps Received by Month'!N2:Y2)</f>
        <v>280504.75</v>
      </c>
      <c r="D59" s="43">
        <f>AVERAGE('Apps Received by Month'!Z2:AK2)</f>
        <v>295457.66666666669</v>
      </c>
      <c r="E59" s="43">
        <f>AVERAGE('Apps Received by Month'!AL2:AW2)</f>
        <v>309129.16666666669</v>
      </c>
      <c r="F59" s="43">
        <f>AVERAGE('Apps Received by Month'!AX2:BI2)</f>
        <v>297012.33333333331</v>
      </c>
      <c r="G59" s="43">
        <f>AVERAGE('Apps Received by Month'!BJ2:BU2)</f>
        <v>297012.33333333331</v>
      </c>
      <c r="H59" s="43">
        <f>AVERAGE('Apps Received by Month'!BV2:CG2)</f>
        <v>290922.16666666669</v>
      </c>
      <c r="I59" s="43">
        <f>AVERAGE('Apps Received by Month'!CH2:CS2)</f>
        <v>296656.16666666669</v>
      </c>
      <c r="J59" s="43">
        <f>AVERAGE('Apps Received by Month'!CT2:DE2)</f>
        <v>297921.75</v>
      </c>
      <c r="K59" s="43">
        <f>AVERAGE('Apps Received by Month'!DF2:DQ2)</f>
        <v>329543.5</v>
      </c>
      <c r="L59" s="44">
        <f>AVERAGE('Apps Received by Month'!DR2:EC2)</f>
        <v>333158</v>
      </c>
      <c r="M59" s="44">
        <f>AVERAGE('Apps Received by Month'!ED2:EO2)</f>
        <v>314439.41666666669</v>
      </c>
      <c r="N59" s="29">
        <f>AVERAGE('Apps Received by Month'!EP2:FA2)</f>
        <v>314106.25</v>
      </c>
      <c r="O59" s="47">
        <f>AVERAGE('Apps Received by Month'!FB2:FM2)</f>
        <v>290630</v>
      </c>
      <c r="P59" s="62">
        <f>AVERAGE('Apps Received by Month'!FN2:FY2)</f>
        <v>273291.33333333331</v>
      </c>
      <c r="Q59" s="62">
        <f>AVERAGE('Apps Received by Month'!FZ2:GK2)</f>
        <v>265540.16666666669</v>
      </c>
      <c r="R59" s="62">
        <f>AVERAGE('Apps Received by Month'!GL2:GW2)</f>
        <v>251953.83333333334</v>
      </c>
      <c r="S59" s="62">
        <f>AVERAGE('Apps Received by Month'!GX2:HI2)</f>
        <v>233901.91666666666</v>
      </c>
      <c r="T59" s="62">
        <f>AVERAGE('Apps Received by Month'!HJ2:HU2)</f>
        <v>227567.41666666666</v>
      </c>
      <c r="U59" s="62">
        <f>AVERAGE('Apps Received by Month'!HV2:IG2)</f>
        <v>205499</v>
      </c>
      <c r="V59" s="62">
        <f>AVERAGE('Apps Received by Month'!IH2:IS2)</f>
        <v>202017.66666666666</v>
      </c>
      <c r="W59" s="80">
        <f>(U59-B59)/B59</f>
        <v>-0.23788467154863768</v>
      </c>
      <c r="X59" s="82">
        <f>(U59-H59)/H59</f>
        <v>-0.29362893740765722</v>
      </c>
      <c r="Y59" s="82">
        <f>(U59-L59)/L59</f>
        <v>-0.38317855191830902</v>
      </c>
    </row>
    <row r="60" spans="1:26" ht="30" customHeight="1">
      <c r="A60" s="1" t="s">
        <v>0</v>
      </c>
      <c r="B60" s="96" t="s">
        <v>123</v>
      </c>
      <c r="C60" s="96" t="s">
        <v>124</v>
      </c>
      <c r="D60" s="96" t="s">
        <v>125</v>
      </c>
      <c r="E60" s="96" t="s">
        <v>126</v>
      </c>
      <c r="F60" s="96" t="s">
        <v>127</v>
      </c>
      <c r="G60" s="96" t="s">
        <v>128</v>
      </c>
      <c r="H60" s="96" t="s">
        <v>129</v>
      </c>
      <c r="I60" s="96" t="s">
        <v>130</v>
      </c>
      <c r="J60" s="96" t="s">
        <v>131</v>
      </c>
      <c r="K60" s="96" t="s">
        <v>132</v>
      </c>
      <c r="L60" s="96" t="s">
        <v>133</v>
      </c>
      <c r="M60" s="96" t="s">
        <v>134</v>
      </c>
      <c r="N60" s="96" t="s">
        <v>135</v>
      </c>
      <c r="O60" s="96" t="s">
        <v>136</v>
      </c>
      <c r="P60" s="96" t="s">
        <v>137</v>
      </c>
      <c r="Q60" s="96" t="s">
        <v>138</v>
      </c>
      <c r="R60" s="96" t="s">
        <v>139</v>
      </c>
      <c r="S60" s="96" t="s">
        <v>140</v>
      </c>
      <c r="T60" s="96" t="s">
        <v>141</v>
      </c>
      <c r="U60" s="96" t="s">
        <v>142</v>
      </c>
      <c r="V60" s="96" t="s">
        <v>143</v>
      </c>
      <c r="W60" s="27" t="s">
        <v>115</v>
      </c>
      <c r="X60" s="4" t="s">
        <v>116</v>
      </c>
      <c r="Y60" s="4" t="s">
        <v>117</v>
      </c>
    </row>
    <row r="61" spans="1:26" s="31" customFormat="1">
      <c r="A61" s="83"/>
      <c r="B61" s="85"/>
      <c r="C61" s="85"/>
      <c r="D61" s="85"/>
      <c r="E61" s="85"/>
      <c r="F61" s="85"/>
      <c r="G61" s="85"/>
      <c r="H61" s="85"/>
      <c r="I61" s="85"/>
      <c r="J61" s="85"/>
      <c r="K61" s="85"/>
      <c r="L61" s="85"/>
      <c r="M61" s="85"/>
      <c r="N61" s="85"/>
      <c r="O61" s="87"/>
      <c r="P61" s="87"/>
      <c r="Q61" s="87"/>
      <c r="R61" s="87"/>
      <c r="S61" s="87"/>
      <c r="T61" s="87"/>
      <c r="U61" s="87"/>
      <c r="W61" s="87"/>
      <c r="X61"/>
      <c r="Y61"/>
    </row>
    <row r="62" spans="1:26" s="30" customFormat="1">
      <c r="A62" s="32" t="s">
        <v>3</v>
      </c>
      <c r="B62" s="63">
        <f>AVERAGE('Apps Received by Month'!B3:M3)</f>
        <v>2341.3333333333335</v>
      </c>
      <c r="C62" s="63">
        <f>AVERAGE('Apps Received by Month'!N3:Y3)</f>
        <v>3074</v>
      </c>
      <c r="D62" s="63">
        <f>AVERAGE('Apps Received by Month'!Z3:AK3)</f>
        <v>1635.8333333333333</v>
      </c>
      <c r="E62" s="63">
        <f>AVERAGE('Apps Received by Month'!AL3:AW3)</f>
        <v>1983.4166666666667</v>
      </c>
      <c r="F62" s="63">
        <f>AVERAGE('Apps Received by Month'!AX3:BI3)</f>
        <v>1887.1666666666667</v>
      </c>
      <c r="G62" s="63">
        <f>AVERAGE('Apps Received by Month'!BJ3:BU3)</f>
        <v>1887.1666666666667</v>
      </c>
      <c r="H62" s="63">
        <f>AVERAGE('Apps Received by Month'!BV3:CG3)</f>
        <v>1764.75</v>
      </c>
      <c r="I62" s="63">
        <f>AVERAGE('Apps Received by Month'!CH3:CS3)</f>
        <v>1691</v>
      </c>
      <c r="J62" s="63">
        <f>AVERAGE('Apps Received by Month'!CT3:DE3)</f>
        <v>1741.25</v>
      </c>
      <c r="K62" s="63">
        <f>AVERAGE('Apps Received by Month'!DF3:DQ3)</f>
        <v>1957.3333333333333</v>
      </c>
      <c r="L62" s="63">
        <f>AVERAGE('Apps Received by Month'!DR3:EC3)</f>
        <v>2069.9166666666665</v>
      </c>
      <c r="M62" s="63">
        <f>AVERAGE('Apps Received by Month'!ED3:EO3)</f>
        <v>2101.5</v>
      </c>
      <c r="N62" s="63">
        <f>AVERAGE('Apps Received by Month'!EP3:FA3)</f>
        <v>2812.3333333333335</v>
      </c>
      <c r="O62" s="63">
        <f>AVERAGE('Apps Received by Month'!FB3:FM3)</f>
        <v>2870.8333333333335</v>
      </c>
      <c r="P62" s="63">
        <f>AVERAGE('Apps Received by Month'!FN3:FY3)</f>
        <v>2480.3333333333335</v>
      </c>
      <c r="Q62" s="63">
        <f>AVERAGE('Apps Received by Month'!FZ3:GK3)</f>
        <v>2137.6666666666665</v>
      </c>
      <c r="R62" s="63">
        <f>AVERAGE('Apps Received by Month'!GL3:GW3)</f>
        <v>1937.1666666666667</v>
      </c>
      <c r="S62" s="63">
        <f>AVERAGE('Apps Received by Month'!GX3:HI3)</f>
        <v>1650.75</v>
      </c>
      <c r="T62" s="63">
        <f>AVERAGE('Apps Received by Month'!HJ3:HU3)</f>
        <v>1492.75</v>
      </c>
      <c r="U62" s="63">
        <f>AVERAGE('Apps Received by Month'!HV3:IG3)</f>
        <v>1321.3333333333333</v>
      </c>
      <c r="V62" s="109">
        <f>AVERAGE('Apps Received by Month'!IH3:IS3)</f>
        <v>1049.5</v>
      </c>
      <c r="W62" s="79">
        <f t="shared" ref="W62:W93" si="6">(U62-B62)/B62</f>
        <v>-0.43564920273348529</v>
      </c>
      <c r="X62" s="81">
        <f t="shared" ref="X62:X93" si="7">(U62-H62)/H62</f>
        <v>-0.25126316286537287</v>
      </c>
      <c r="Y62" s="81">
        <f t="shared" ref="Y62:Y93" si="8">(U62-L62)/L62</f>
        <v>-0.36164901968678287</v>
      </c>
    </row>
    <row r="63" spans="1:26" s="30" customFormat="1">
      <c r="A63" s="32" t="s">
        <v>5</v>
      </c>
      <c r="B63" s="63">
        <f>AVERAGE('Apps Received by Month'!B4:M4)</f>
        <v>948.75</v>
      </c>
      <c r="C63" s="63">
        <f>AVERAGE('Apps Received by Month'!N4:Y4)</f>
        <v>825.33333333333337</v>
      </c>
      <c r="D63" s="63">
        <f>AVERAGE('Apps Received by Month'!Z4:AK4)</f>
        <v>1008.1666666666666</v>
      </c>
      <c r="E63" s="63">
        <f>AVERAGE('Apps Received by Month'!AL4:AW4)</f>
        <v>982.83333333333337</v>
      </c>
      <c r="F63" s="63">
        <f>AVERAGE('Apps Received by Month'!AX4:BI4)</f>
        <v>965.66666666666663</v>
      </c>
      <c r="G63" s="63">
        <f>AVERAGE('Apps Received by Month'!BJ4:BU4)</f>
        <v>965.66666666666663</v>
      </c>
      <c r="H63" s="63">
        <f>AVERAGE('Apps Received by Month'!BV4:CG4)</f>
        <v>809.33333333333337</v>
      </c>
      <c r="I63" s="63">
        <f>AVERAGE('Apps Received by Month'!CH4:CS4)</f>
        <v>776.83333333333337</v>
      </c>
      <c r="J63" s="63">
        <f>AVERAGE('Apps Received by Month'!CT4:DE4)</f>
        <v>763.33333333333337</v>
      </c>
      <c r="K63" s="63">
        <f>AVERAGE('Apps Received by Month'!DF4:DQ4)</f>
        <v>793.83333333333337</v>
      </c>
      <c r="L63" s="63">
        <f>AVERAGE('Apps Received by Month'!DR4:EC4)</f>
        <v>804.91666666666663</v>
      </c>
      <c r="M63" s="63">
        <f>AVERAGE('Apps Received by Month'!ED4:EO4)</f>
        <v>904</v>
      </c>
      <c r="N63" s="63">
        <f>AVERAGE('Apps Received by Month'!EP4:FA4)</f>
        <v>1004.8333333333334</v>
      </c>
      <c r="O63" s="63">
        <f>AVERAGE('Apps Received by Month'!FB4:FM4)</f>
        <v>937.41666666666663</v>
      </c>
      <c r="P63" s="63">
        <f>AVERAGE('Apps Received by Month'!FN4:FY4)</f>
        <v>825.16666666666663</v>
      </c>
      <c r="Q63" s="63">
        <f>AVERAGE('Apps Received by Month'!FZ4:GK4)</f>
        <v>706.83333333333337</v>
      </c>
      <c r="R63" s="63">
        <f>AVERAGE('Apps Received by Month'!GL4:GW4)</f>
        <v>682.58333333333337</v>
      </c>
      <c r="S63" s="63">
        <f>AVERAGE('Apps Received by Month'!GX4:HI4)</f>
        <v>713.75</v>
      </c>
      <c r="T63" s="63">
        <f>AVERAGE('Apps Received by Month'!HJ4:HU4)</f>
        <v>690</v>
      </c>
      <c r="U63" s="63">
        <f>AVERAGE('Apps Received by Month'!HV4:IG4)</f>
        <v>678</v>
      </c>
      <c r="V63" s="109">
        <f>AVERAGE('Apps Received by Month'!IH4:IS4)</f>
        <v>594.66666666666663</v>
      </c>
      <c r="W63" s="79">
        <f t="shared" si="6"/>
        <v>-0.28537549407114626</v>
      </c>
      <c r="X63" s="81">
        <f t="shared" si="7"/>
        <v>-0.16227347611202639</v>
      </c>
      <c r="Y63" s="81">
        <f t="shared" si="8"/>
        <v>-0.15767677813438241</v>
      </c>
    </row>
    <row r="64" spans="1:26" s="30" customFormat="1">
      <c r="A64" s="32" t="s">
        <v>6</v>
      </c>
      <c r="B64" s="63">
        <f>AVERAGE('Apps Received by Month'!B5:M5)</f>
        <v>6403.333333333333</v>
      </c>
      <c r="C64" s="63">
        <f>AVERAGE('Apps Received by Month'!N5:Y5)</f>
        <v>6545.416666666667</v>
      </c>
      <c r="D64" s="63">
        <f>AVERAGE('Apps Received by Month'!Z5:AK5)</f>
        <v>8951.75</v>
      </c>
      <c r="E64" s="63">
        <f>AVERAGE('Apps Received by Month'!AL5:AW5)</f>
        <v>8887.5</v>
      </c>
      <c r="F64" s="63">
        <f>AVERAGE('Apps Received by Month'!AX5:BI5)</f>
        <v>8645.75</v>
      </c>
      <c r="G64" s="63">
        <f>AVERAGE('Apps Received by Month'!BJ5:BU5)</f>
        <v>8645.75</v>
      </c>
      <c r="H64" s="63">
        <f>AVERAGE('Apps Received by Month'!BV5:CG5)</f>
        <v>8352.25</v>
      </c>
      <c r="I64" s="63">
        <f>AVERAGE('Apps Received by Month'!CH5:CS5)</f>
        <v>8730.5</v>
      </c>
      <c r="J64" s="63">
        <f>AVERAGE('Apps Received by Month'!CT5:DE5)</f>
        <v>5162.75</v>
      </c>
      <c r="K64" s="63">
        <f>AVERAGE('Apps Received by Month'!DF5:DQ5)</f>
        <v>5343.916666666667</v>
      </c>
      <c r="L64" s="63">
        <f>AVERAGE('Apps Received by Month'!DR5:EC5)</f>
        <v>5400.25</v>
      </c>
      <c r="M64" s="63">
        <f>AVERAGE('Apps Received by Month'!ED5:EO5)</f>
        <v>5588.916666666667</v>
      </c>
      <c r="N64" s="63">
        <f>AVERAGE('Apps Received by Month'!EP5:FA5)</f>
        <v>7758.083333333333</v>
      </c>
      <c r="O64" s="63">
        <f>AVERAGE('Apps Received by Month'!FB5:FM5)</f>
        <v>7181.416666666667</v>
      </c>
      <c r="P64" s="63">
        <f>AVERAGE('Apps Received by Month'!FN5:FY5)</f>
        <v>5908.916666666667</v>
      </c>
      <c r="Q64" s="63">
        <f>AVERAGE('Apps Received by Month'!FZ5:GK5)</f>
        <v>5332.666666666667</v>
      </c>
      <c r="R64" s="63">
        <f>AVERAGE('Apps Received by Month'!GL5:GW5)</f>
        <v>4873.5</v>
      </c>
      <c r="S64" s="63">
        <f>AVERAGE('Apps Received by Month'!GX5:HI5)</f>
        <v>4355.333333333333</v>
      </c>
      <c r="T64" s="63">
        <f>AVERAGE('Apps Received by Month'!HJ5:HU5)</f>
        <v>4035.5833333333335</v>
      </c>
      <c r="U64" s="63">
        <f>AVERAGE('Apps Received by Month'!HV5:IG5)</f>
        <v>3613.6666666666665</v>
      </c>
      <c r="V64" s="109">
        <f>AVERAGE('Apps Received by Month'!IH5:IS5)</f>
        <v>4276.5</v>
      </c>
      <c r="W64" s="79">
        <f t="shared" si="6"/>
        <v>-0.43565851119208743</v>
      </c>
      <c r="X64" s="81">
        <f t="shared" si="7"/>
        <v>-0.56734213335727901</v>
      </c>
      <c r="Y64" s="81">
        <f t="shared" si="8"/>
        <v>-0.33083344906871598</v>
      </c>
    </row>
    <row r="65" spans="1:25" s="30" customFormat="1">
      <c r="A65" s="32" t="s">
        <v>8</v>
      </c>
      <c r="B65" s="63">
        <f>AVERAGE('Apps Received by Month'!B6:M6)</f>
        <v>4654.25</v>
      </c>
      <c r="C65" s="63">
        <f>AVERAGE('Apps Received by Month'!N6:Y6)</f>
        <v>3153.0833333333335</v>
      </c>
      <c r="D65" s="63">
        <f>AVERAGE('Apps Received by Month'!Z6:AK6)</f>
        <v>3169.5</v>
      </c>
      <c r="E65" s="63">
        <f>AVERAGE('Apps Received by Month'!AL6:AW6)</f>
        <v>3165.8333333333335</v>
      </c>
      <c r="F65" s="63">
        <f>AVERAGE('Apps Received by Month'!AX6:BI6)</f>
        <v>2822.0833333333335</v>
      </c>
      <c r="G65" s="63">
        <f>AVERAGE('Apps Received by Month'!BJ6:BU6)</f>
        <v>2822.0833333333335</v>
      </c>
      <c r="H65" s="63">
        <f>AVERAGE('Apps Received by Month'!BV6:CG6)</f>
        <v>2513.3333333333335</v>
      </c>
      <c r="I65" s="63">
        <f>AVERAGE('Apps Received by Month'!CH6:CS6)</f>
        <v>2524.5833333333335</v>
      </c>
      <c r="J65" s="63">
        <f>AVERAGE('Apps Received by Month'!CT6:DE6)</f>
        <v>2533.3333333333335</v>
      </c>
      <c r="K65" s="63">
        <f>AVERAGE('Apps Received by Month'!DF6:DQ6)</f>
        <v>2749.9166666666665</v>
      </c>
      <c r="L65" s="63">
        <f>AVERAGE('Apps Received by Month'!DR6:EC6)</f>
        <v>2861.5833333333335</v>
      </c>
      <c r="M65" s="63">
        <f>AVERAGE('Apps Received by Month'!ED6:EO6)</f>
        <v>2906.0833333333335</v>
      </c>
      <c r="N65" s="63">
        <f>AVERAGE('Apps Received by Month'!EP6:FA6)</f>
        <v>2618.5833333333335</v>
      </c>
      <c r="O65" s="63">
        <f>AVERAGE('Apps Received by Month'!FB6:FM6)</f>
        <v>2376.25</v>
      </c>
      <c r="P65" s="63">
        <f>AVERAGE('Apps Received by Month'!FN6:FY6)</f>
        <v>2108.1666666666665</v>
      </c>
      <c r="Q65" s="63">
        <f>AVERAGE('Apps Received by Month'!FZ6:GK6)</f>
        <v>1856.6666666666667</v>
      </c>
      <c r="R65" s="63">
        <f>AVERAGE('Apps Received by Month'!GL6:GW6)</f>
        <v>1661.9166666666667</v>
      </c>
      <c r="S65" s="63">
        <f>AVERAGE('Apps Received by Month'!GX6:HI6)</f>
        <v>1519.6666666666667</v>
      </c>
      <c r="T65" s="63">
        <f>AVERAGE('Apps Received by Month'!HJ6:HU6)</f>
        <v>1380.8333333333333</v>
      </c>
      <c r="U65" s="63">
        <f>AVERAGE('Apps Received by Month'!HV6:IG6)</f>
        <v>1649.6666666666667</v>
      </c>
      <c r="V65" s="109">
        <f>AVERAGE('Apps Received by Month'!IH6:IS6)</f>
        <v>1756.3333333333333</v>
      </c>
      <c r="W65" s="79">
        <f t="shared" si="6"/>
        <v>-0.64555692825553701</v>
      </c>
      <c r="X65" s="81">
        <f t="shared" si="7"/>
        <v>-0.34363395225464194</v>
      </c>
      <c r="Y65" s="81">
        <f t="shared" si="8"/>
        <v>-0.42351262412999796</v>
      </c>
    </row>
    <row r="66" spans="1:25" s="30" customFormat="1">
      <c r="A66" s="94" t="s">
        <v>10</v>
      </c>
      <c r="B66" s="63">
        <f>AVERAGE('Apps Received by Month'!B7:M7)</f>
        <v>26832.416666666668</v>
      </c>
      <c r="C66" s="63">
        <f>AVERAGE('Apps Received by Month'!N7:Y7)</f>
        <v>29776.666666666668</v>
      </c>
      <c r="D66" s="63">
        <f>AVERAGE('Apps Received by Month'!Z7:AK7)</f>
        <v>32936.333333333336</v>
      </c>
      <c r="E66" s="63">
        <f>AVERAGE('Apps Received by Month'!AL7:AW7)</f>
        <v>34253.666666666664</v>
      </c>
      <c r="F66" s="63">
        <f>AVERAGE('Apps Received by Month'!AX7:BI7)</f>
        <v>32765.5</v>
      </c>
      <c r="G66" s="63">
        <f>AVERAGE('Apps Received by Month'!BJ7:BU7)</f>
        <v>32765.5</v>
      </c>
      <c r="H66" s="63">
        <f>AVERAGE('Apps Received by Month'!BV7:CG7)</f>
        <v>33337.166666666664</v>
      </c>
      <c r="I66" s="63">
        <f>AVERAGE('Apps Received by Month'!CH7:CS7)</f>
        <v>35572.083333333336</v>
      </c>
      <c r="J66" s="63">
        <f>AVERAGE('Apps Received by Month'!CT7:DE7)</f>
        <v>40272.666666666664</v>
      </c>
      <c r="K66" s="63">
        <f>AVERAGE('Apps Received by Month'!DF7:DQ7)</f>
        <v>45936.75</v>
      </c>
      <c r="L66" s="63">
        <f>AVERAGE('Apps Received by Month'!DR7:EC7)</f>
        <v>44245.833333333336</v>
      </c>
      <c r="M66" s="63">
        <f>AVERAGE('Apps Received by Month'!ED7:EO7)</f>
        <v>45072.333333333336</v>
      </c>
      <c r="N66" s="63">
        <f>AVERAGE('Apps Received by Month'!EP7:FA7)</f>
        <v>45158.916666666664</v>
      </c>
      <c r="O66" s="63">
        <f>AVERAGE('Apps Received by Month'!FB7:FM7)</f>
        <v>42318</v>
      </c>
      <c r="P66" s="63">
        <f>AVERAGE('Apps Received by Month'!FN7:FY7)</f>
        <v>40039.166666666664</v>
      </c>
      <c r="Q66" s="63">
        <f>AVERAGE('Apps Received by Month'!FZ7:GK7)</f>
        <v>36232.5</v>
      </c>
      <c r="R66" s="63">
        <f>AVERAGE('Apps Received by Month'!GL7:GW7)</f>
        <v>32312.25</v>
      </c>
      <c r="S66" s="63">
        <f>AVERAGE('Apps Received by Month'!GX7:HI7)</f>
        <v>29855.5</v>
      </c>
      <c r="T66" s="63">
        <f>AVERAGE('Apps Received by Month'!HJ7:HU7)</f>
        <v>28403.25</v>
      </c>
      <c r="U66" s="63">
        <f>AVERAGE('Apps Received by Month'!HV7:IG7)</f>
        <v>25852.583333333332</v>
      </c>
      <c r="V66" s="109">
        <f>AVERAGE('Apps Received by Month'!IH7:IS7)</f>
        <v>23105.75</v>
      </c>
      <c r="W66" s="79">
        <f t="shared" si="6"/>
        <v>-3.6516775417793863E-2</v>
      </c>
      <c r="X66" s="81">
        <f t="shared" si="7"/>
        <v>-0.22451168115666698</v>
      </c>
      <c r="Y66" s="81">
        <f t="shared" si="8"/>
        <v>-0.41570581033995674</v>
      </c>
    </row>
    <row r="67" spans="1:25" s="30" customFormat="1">
      <c r="A67" s="94" t="s">
        <v>12</v>
      </c>
      <c r="B67" s="63">
        <f>AVERAGE('Apps Received by Month'!B8:M8)</f>
        <v>2836.8333333333335</v>
      </c>
      <c r="C67" s="63">
        <f>AVERAGE('Apps Received by Month'!N8:Y8)</f>
        <v>2942.75</v>
      </c>
      <c r="D67" s="63">
        <f>AVERAGE('Apps Received by Month'!Z8:AK8)</f>
        <v>3509.5</v>
      </c>
      <c r="E67" s="63">
        <f>AVERAGE('Apps Received by Month'!AL8:AW8)</f>
        <v>3760.1666666666665</v>
      </c>
      <c r="F67" s="63">
        <f>AVERAGE('Apps Received by Month'!AX8:BI8)</f>
        <v>640.91666666666663</v>
      </c>
      <c r="G67" s="63">
        <f>AVERAGE('Apps Received by Month'!BJ8:BU8)</f>
        <v>640.91666666666663</v>
      </c>
      <c r="H67" s="63">
        <f>AVERAGE('Apps Received by Month'!BV8:CG8)</f>
        <v>1116.0833333333333</v>
      </c>
      <c r="I67" s="63">
        <f>AVERAGE('Apps Received by Month'!CH8:CS8)</f>
        <v>2272.6666666666665</v>
      </c>
      <c r="J67" s="63">
        <f>AVERAGE('Apps Received by Month'!CT8:DE8)</f>
        <v>2273.8333333333335</v>
      </c>
      <c r="K67" s="63">
        <f>AVERAGE('Apps Received by Month'!DF8:DQ8)</f>
        <v>2635.5833333333335</v>
      </c>
      <c r="L67" s="63">
        <f>AVERAGE('Apps Received by Month'!DR8:EC8)</f>
        <v>2712.5</v>
      </c>
      <c r="M67" s="63">
        <f>AVERAGE('Apps Received by Month'!ED8:EO8)</f>
        <v>2682.75</v>
      </c>
      <c r="N67" s="63">
        <f>AVERAGE('Apps Received by Month'!EP8:FA8)</f>
        <v>3342.8333333333335</v>
      </c>
      <c r="O67" s="63">
        <f>AVERAGE('Apps Received by Month'!FB8:FM8)</f>
        <v>3383.1666666666665</v>
      </c>
      <c r="P67" s="63">
        <f>AVERAGE('Apps Received by Month'!FN8:FY8)</f>
        <v>3594.5833333333335</v>
      </c>
      <c r="Q67" s="63">
        <f>AVERAGE('Apps Received by Month'!FZ8:GK8)</f>
        <v>3201.3333333333335</v>
      </c>
      <c r="R67" s="63">
        <f>AVERAGE('Apps Received by Month'!GL8:GW8)</f>
        <v>3151.5</v>
      </c>
      <c r="S67" s="63">
        <f>AVERAGE('Apps Received by Month'!GX8:HI8)</f>
        <v>3165.5</v>
      </c>
      <c r="T67" s="63">
        <f>AVERAGE('Apps Received by Month'!HJ8:HU8)</f>
        <v>3467.3333333333335</v>
      </c>
      <c r="U67" s="63">
        <f>AVERAGE('Apps Received by Month'!HV8:IG8)</f>
        <v>3679.75</v>
      </c>
      <c r="V67" s="109">
        <f>AVERAGE('Apps Received by Month'!IH8:IS8)</f>
        <v>3447.8333333333335</v>
      </c>
      <c r="W67" s="79">
        <f t="shared" si="6"/>
        <v>0.29713295341049284</v>
      </c>
      <c r="X67" s="81">
        <f t="shared" si="7"/>
        <v>2.2970208317777949</v>
      </c>
      <c r="Y67" s="81">
        <f t="shared" si="8"/>
        <v>0.35658986175115209</v>
      </c>
    </row>
    <row r="68" spans="1:25" s="30" customFormat="1">
      <c r="A68" s="32" t="s">
        <v>15</v>
      </c>
      <c r="B68" s="63">
        <f>AVERAGE('Apps Received by Month'!B9:M9)</f>
        <v>2429.9166666666665</v>
      </c>
      <c r="C68" s="63">
        <f>AVERAGE('Apps Received by Month'!N9:Y9)</f>
        <v>2397.9166666666665</v>
      </c>
      <c r="D68" s="63">
        <f>AVERAGE('Apps Received by Month'!Z9:AK9)</f>
        <v>2291.6666666666665</v>
      </c>
      <c r="E68" s="63">
        <f>AVERAGE('Apps Received by Month'!AL9:AW9)</f>
        <v>2000.8333333333333</v>
      </c>
      <c r="F68" s="63">
        <f>AVERAGE('Apps Received by Month'!AX9:BI9)</f>
        <v>1721.3333333333333</v>
      </c>
      <c r="G68" s="63">
        <f>AVERAGE('Apps Received by Month'!BJ9:BU9)</f>
        <v>1721.3333333333333</v>
      </c>
      <c r="H68" s="63">
        <f>AVERAGE('Apps Received by Month'!BV9:CG9)</f>
        <v>1688.1666666666667</v>
      </c>
      <c r="I68" s="63">
        <f>AVERAGE('Apps Received by Month'!CH9:CS9)</f>
        <v>1722.3333333333333</v>
      </c>
      <c r="J68" s="63">
        <f>AVERAGE('Apps Received by Month'!CT9:DE9)</f>
        <v>2327.25</v>
      </c>
      <c r="K68" s="63">
        <f>AVERAGE('Apps Received by Month'!DF9:DQ9)</f>
        <v>2513.4166666666665</v>
      </c>
      <c r="L68" s="63">
        <f>AVERAGE('Apps Received by Month'!DR9:EC9)</f>
        <v>2005.25</v>
      </c>
      <c r="M68" s="63">
        <f>AVERAGE('Apps Received by Month'!ED9:EO9)</f>
        <v>1908.5833333333333</v>
      </c>
      <c r="N68" s="63">
        <f>AVERAGE('Apps Received by Month'!EP9:FA9)</f>
        <v>1824.4166666666667</v>
      </c>
      <c r="O68" s="63">
        <f>AVERAGE('Apps Received by Month'!FB9:FM9)</f>
        <v>1704.5</v>
      </c>
      <c r="P68" s="63">
        <f>AVERAGE('Apps Received by Month'!FN9:FY9)</f>
        <v>1712.8333333333333</v>
      </c>
      <c r="Q68" s="63">
        <f>AVERAGE('Apps Received by Month'!FZ9:GK9)</f>
        <v>1620.0833333333333</v>
      </c>
      <c r="R68" s="63">
        <f>AVERAGE('Apps Received by Month'!GL9:GW9)</f>
        <v>1415.9166666666667</v>
      </c>
      <c r="S68" s="63">
        <f>AVERAGE('Apps Received by Month'!GX9:HI9)</f>
        <v>1426.9166666666667</v>
      </c>
      <c r="T68" s="63">
        <f>AVERAGE('Apps Received by Month'!HJ9:HU9)</f>
        <v>1795.5</v>
      </c>
      <c r="U68" s="63">
        <f>AVERAGE('Apps Received by Month'!HV9:IG9)</f>
        <v>1636.8333333333333</v>
      </c>
      <c r="V68" s="109">
        <f>AVERAGE('Apps Received by Month'!IH9:IS9)</f>
        <v>1498.5</v>
      </c>
      <c r="W68" s="79">
        <f t="shared" si="6"/>
        <v>-0.32638293494289927</v>
      </c>
      <c r="X68" s="81">
        <f t="shared" si="7"/>
        <v>-3.040774015203879E-2</v>
      </c>
      <c r="Y68" s="81">
        <f t="shared" si="8"/>
        <v>-0.18372605244566351</v>
      </c>
    </row>
    <row r="69" spans="1:25" s="30" customFormat="1">
      <c r="A69" s="32" t="s">
        <v>16</v>
      </c>
      <c r="B69" s="63">
        <f>AVERAGE('Apps Received by Month'!B10:M10)</f>
        <v>797</v>
      </c>
      <c r="C69" s="63">
        <f>AVERAGE('Apps Received by Month'!N10:Y10)</f>
        <v>876.91666666666663</v>
      </c>
      <c r="D69" s="63">
        <f>AVERAGE('Apps Received by Month'!Z10:AK10)</f>
        <v>857.58333333333337</v>
      </c>
      <c r="E69" s="63">
        <f>AVERAGE('Apps Received by Month'!AL10:AW10)</f>
        <v>844.5</v>
      </c>
      <c r="F69" s="63">
        <f>AVERAGE('Apps Received by Month'!AX10:BI10)</f>
        <v>938.91666666666663</v>
      </c>
      <c r="G69" s="63">
        <f>AVERAGE('Apps Received by Month'!BJ10:BU10)</f>
        <v>938.91666666666663</v>
      </c>
      <c r="H69" s="63">
        <f>AVERAGE('Apps Received by Month'!BV10:CG10)</f>
        <v>1028.5</v>
      </c>
      <c r="I69" s="63">
        <f>AVERAGE('Apps Received by Month'!CH10:CS10)</f>
        <v>890.66666666666663</v>
      </c>
      <c r="J69" s="63">
        <f>AVERAGE('Apps Received by Month'!CT10:DE10)</f>
        <v>729.75</v>
      </c>
      <c r="K69" s="63">
        <f>AVERAGE('Apps Received by Month'!DF10:DQ10)</f>
        <v>851.41666666666663</v>
      </c>
      <c r="L69" s="63">
        <f>AVERAGE('Apps Received by Month'!DR10:EC10)</f>
        <v>1012.6666666666666</v>
      </c>
      <c r="M69" s="63">
        <f>AVERAGE('Apps Received by Month'!ED10:EO10)</f>
        <v>1052.25</v>
      </c>
      <c r="N69" s="63">
        <f>AVERAGE('Apps Received by Month'!EP10:FA10)</f>
        <v>1072.8333333333333</v>
      </c>
      <c r="O69" s="63">
        <f>AVERAGE('Apps Received by Month'!FB10:FM10)</f>
        <v>948.66666666666663</v>
      </c>
      <c r="P69" s="63">
        <f>AVERAGE('Apps Received by Month'!FN10:FY10)</f>
        <v>765.91666666666663</v>
      </c>
      <c r="Q69" s="63">
        <f>AVERAGE('Apps Received by Month'!FZ10:GK10)</f>
        <v>721.75</v>
      </c>
      <c r="R69" s="63">
        <f>AVERAGE('Apps Received by Month'!GL10:GW10)</f>
        <v>689.22222222222217</v>
      </c>
      <c r="S69" s="63">
        <f>AVERAGE('Apps Received by Month'!GX10:HI10)</f>
        <v>687.83333333333337</v>
      </c>
      <c r="T69" s="63">
        <f>AVERAGE('Apps Received by Month'!HJ10:HU10)</f>
        <v>615.33333333333337</v>
      </c>
      <c r="U69" s="63">
        <f>AVERAGE('Apps Received by Month'!HV10:IG10)</f>
        <v>520.75</v>
      </c>
      <c r="V69" s="109">
        <f>AVERAGE('Apps Received by Month'!IH10:IS10)</f>
        <v>443.5</v>
      </c>
      <c r="W69" s="79">
        <f t="shared" si="6"/>
        <v>-0.34661229611041405</v>
      </c>
      <c r="X69" s="81">
        <f t="shared" si="7"/>
        <v>-0.49368011667476908</v>
      </c>
      <c r="Y69" s="81">
        <f t="shared" si="8"/>
        <v>-0.4857636603028308</v>
      </c>
    </row>
    <row r="70" spans="1:25" s="30" customFormat="1">
      <c r="A70" s="32" t="s">
        <v>17</v>
      </c>
      <c r="B70" s="63">
        <f>AVERAGE('Apps Received by Month'!B11:M11)</f>
        <v>691.66666666666663</v>
      </c>
      <c r="C70" s="63">
        <f>AVERAGE('Apps Received by Month'!N11:Y11)</f>
        <v>708.58333333333337</v>
      </c>
      <c r="D70" s="63">
        <f>AVERAGE('Apps Received by Month'!Z11:AK11)</f>
        <v>733</v>
      </c>
      <c r="E70" s="63">
        <f>AVERAGE('Apps Received by Month'!AL11:AW11)</f>
        <v>727.08333333333337</v>
      </c>
      <c r="F70" s="63">
        <f>AVERAGE('Apps Received by Month'!AX11:BI11)</f>
        <v>716.66666666666663</v>
      </c>
      <c r="G70" s="63">
        <f>AVERAGE('Apps Received by Month'!BJ11:BU11)</f>
        <v>716.66666666666663</v>
      </c>
      <c r="H70" s="63">
        <f>AVERAGE('Apps Received by Month'!BV11:CG11)</f>
        <v>817.91666666666663</v>
      </c>
      <c r="I70" s="63">
        <f>AVERAGE('Apps Received by Month'!CH11:CS11)</f>
        <v>1179.25</v>
      </c>
      <c r="J70" s="63">
        <f>AVERAGE('Apps Received by Month'!CT11:DE11)</f>
        <v>1118</v>
      </c>
      <c r="K70" s="63">
        <f>AVERAGE('Apps Received by Month'!DF11:DQ11)</f>
        <v>1134.7272727272727</v>
      </c>
      <c r="L70" s="63">
        <f>AVERAGE('Apps Received by Month'!DR11:EC11)</f>
        <v>1521.25</v>
      </c>
      <c r="M70" s="63">
        <f>AVERAGE('Apps Received by Month'!ED11:EO11)</f>
        <v>1318.0833333333333</v>
      </c>
      <c r="N70" s="63">
        <f>AVERAGE('Apps Received by Month'!EP11:FA11)</f>
        <v>1146.5</v>
      </c>
      <c r="O70" s="63">
        <f>AVERAGE('Apps Received by Month'!FB11:FM11)</f>
        <v>1203.4166666666667</v>
      </c>
      <c r="P70" s="63">
        <f>AVERAGE('Apps Received by Month'!FN11:FY11)</f>
        <v>1167.5833333333333</v>
      </c>
      <c r="Q70" s="63">
        <f>AVERAGE('Apps Received by Month'!FZ11:GK11)</f>
        <v>1089.6666666666667</v>
      </c>
      <c r="R70" s="63">
        <f>AVERAGE('Apps Received by Month'!GL11:GW11)</f>
        <v>894.66666666666663</v>
      </c>
      <c r="S70" s="63">
        <f>AVERAGE('Apps Received by Month'!GX11:HI11)</f>
        <v>2126.6666666666665</v>
      </c>
      <c r="T70" s="63">
        <f>AVERAGE('Apps Received by Month'!HJ11:HU11)</f>
        <v>1463.4166666666667</v>
      </c>
      <c r="U70" s="63">
        <f>AVERAGE('Apps Received by Month'!HV11:IG11)</f>
        <v>1134.9166666666667</v>
      </c>
      <c r="V70" s="109">
        <f>AVERAGE('Apps Received by Month'!IH11:IS11)</f>
        <v>750.58333333333337</v>
      </c>
      <c r="W70" s="79">
        <f t="shared" si="6"/>
        <v>0.64084337349397613</v>
      </c>
      <c r="X70" s="81">
        <f t="shared" si="7"/>
        <v>0.38757004584819171</v>
      </c>
      <c r="Y70" s="81">
        <f t="shared" si="8"/>
        <v>-0.25395781977540394</v>
      </c>
    </row>
    <row r="71" spans="1:25" s="30" customFormat="1">
      <c r="A71" s="32" t="s">
        <v>19</v>
      </c>
      <c r="B71" s="63">
        <f>AVERAGE('Apps Received by Month'!B12:M12)</f>
        <v>22957.5</v>
      </c>
      <c r="C71" s="63">
        <f>AVERAGE('Apps Received by Month'!N12:Y12)</f>
        <v>20925.666666666668</v>
      </c>
      <c r="D71" s="63">
        <f>AVERAGE('Apps Received by Month'!Z12:AK12)</f>
        <v>23091.833333333332</v>
      </c>
      <c r="E71" s="63">
        <f>AVERAGE('Apps Received by Month'!AL12:AW12)</f>
        <v>24274.5</v>
      </c>
      <c r="F71" s="63">
        <f>AVERAGE('Apps Received by Month'!AX12:BI12)</f>
        <v>22331.333333333332</v>
      </c>
      <c r="G71" s="63">
        <f>AVERAGE('Apps Received by Month'!BJ12:BU12)</f>
        <v>22331.333333333332</v>
      </c>
      <c r="H71" s="63">
        <f>AVERAGE('Apps Received by Month'!BV12:CG12)</f>
        <v>22643.083333333332</v>
      </c>
      <c r="I71" s="63">
        <f>AVERAGE('Apps Received by Month'!CH12:CS12)</f>
        <v>23498.833333333332</v>
      </c>
      <c r="J71" s="63">
        <f>AVERAGE('Apps Received by Month'!CT12:DE12)</f>
        <v>28193.5</v>
      </c>
      <c r="K71" s="63">
        <f>AVERAGE('Apps Received by Month'!DF12:DQ12)</f>
        <v>39319.666666666664</v>
      </c>
      <c r="L71" s="63">
        <f>AVERAGE('Apps Received by Month'!DR12:EC12)</f>
        <v>39715.333333333336</v>
      </c>
      <c r="M71" s="63">
        <f>AVERAGE('Apps Received by Month'!ED12:EO12)</f>
        <v>35853.333333333336</v>
      </c>
      <c r="N71" s="63">
        <f>AVERAGE('Apps Received by Month'!EP12:FA12)</f>
        <v>32831.916666666664</v>
      </c>
      <c r="O71" s="63">
        <f>AVERAGE('Apps Received by Month'!FB12:FM12)</f>
        <v>30437.166666666668</v>
      </c>
      <c r="P71" s="63">
        <f>AVERAGE('Apps Received by Month'!FN12:FY12)</f>
        <v>28120.5</v>
      </c>
      <c r="Q71" s="63">
        <f>AVERAGE('Apps Received by Month'!FZ12:GK12)</f>
        <v>40974.083333333336</v>
      </c>
      <c r="R71" s="63">
        <f>AVERAGE('Apps Received by Month'!GL12:GW12)</f>
        <v>43954.166666666664</v>
      </c>
      <c r="S71" s="63">
        <f>AVERAGE('Apps Received by Month'!GX12:HI12)</f>
        <v>42040.25</v>
      </c>
      <c r="T71" s="63">
        <f>AVERAGE('Apps Received by Month'!HJ12:HU12)</f>
        <v>42399.833333333336</v>
      </c>
      <c r="U71" s="63">
        <f>AVERAGE('Apps Received by Month'!HV12:IG12)</f>
        <v>31783.333333333332</v>
      </c>
      <c r="V71" s="109">
        <f>AVERAGE('Apps Received by Month'!IH12:IS12)</f>
        <v>24696.166666666668</v>
      </c>
      <c r="W71" s="79">
        <f t="shared" si="6"/>
        <v>0.38444226650695118</v>
      </c>
      <c r="X71" s="81">
        <f t="shared" si="7"/>
        <v>0.40366631458465979</v>
      </c>
      <c r="Y71" s="81">
        <f t="shared" si="8"/>
        <v>-0.19972135027613189</v>
      </c>
    </row>
    <row r="72" spans="1:25" s="30" customFormat="1">
      <c r="A72" s="32" t="s">
        <v>21</v>
      </c>
      <c r="B72" s="63">
        <f>AVERAGE('Apps Received by Month'!B13:M13)</f>
        <v>9456.8333333333339</v>
      </c>
      <c r="C72" s="63">
        <f>AVERAGE('Apps Received by Month'!N13:Y13)</f>
        <v>10289</v>
      </c>
      <c r="D72" s="63">
        <f>AVERAGE('Apps Received by Month'!Z13:AK13)</f>
        <v>11264.083333333334</v>
      </c>
      <c r="E72" s="63">
        <f>AVERAGE('Apps Received by Month'!AL13:AW13)</f>
        <v>11961.75</v>
      </c>
      <c r="F72" s="63">
        <f>AVERAGE('Apps Received by Month'!AX13:BI13)</f>
        <v>11175.583333333334</v>
      </c>
      <c r="G72" s="63">
        <f>AVERAGE('Apps Received by Month'!BJ13:BU13)</f>
        <v>11175.583333333334</v>
      </c>
      <c r="H72" s="63">
        <f>AVERAGE('Apps Received by Month'!BV13:CG13)</f>
        <v>8725.1666666666661</v>
      </c>
      <c r="I72" s="63">
        <f>AVERAGE('Apps Received by Month'!CH13:CS13)</f>
        <v>7916.416666666667</v>
      </c>
      <c r="J72" s="63">
        <f>AVERAGE('Apps Received by Month'!CT13:DE13)</f>
        <v>7582</v>
      </c>
      <c r="K72" s="63">
        <f>AVERAGE('Apps Received by Month'!DF13:DQ13)</f>
        <v>8072</v>
      </c>
      <c r="L72" s="63">
        <f>AVERAGE('Apps Received by Month'!DR13:EC13)</f>
        <v>7165.916666666667</v>
      </c>
      <c r="M72" s="63">
        <f>AVERAGE('Apps Received by Month'!ED13:EO13)</f>
        <v>6224.833333333333</v>
      </c>
      <c r="N72" s="63">
        <f>AVERAGE('Apps Received by Month'!EP13:FA13)</f>
        <v>5875</v>
      </c>
      <c r="O72" s="63">
        <f>AVERAGE('Apps Received by Month'!FB13:FM13)</f>
        <v>5151.166666666667</v>
      </c>
      <c r="P72" s="63">
        <f>AVERAGE('Apps Received by Month'!FN13:FY13)</f>
        <v>3857.8333333333335</v>
      </c>
      <c r="Q72" s="63">
        <f>AVERAGE('Apps Received by Month'!FZ13:GK13)</f>
        <v>3502.1666666666665</v>
      </c>
      <c r="R72" s="63">
        <f>AVERAGE('Apps Received by Month'!GL13:GW13)</f>
        <v>3930</v>
      </c>
      <c r="S72" s="63">
        <f>AVERAGE('Apps Received by Month'!GX13:HI13)</f>
        <v>3494.4166666666665</v>
      </c>
      <c r="T72" s="63">
        <f>AVERAGE('Apps Received by Month'!HJ13:HU13)</f>
        <v>3443.6666666666665</v>
      </c>
      <c r="U72" s="63">
        <f>AVERAGE('Apps Received by Month'!HV13:IG13)</f>
        <v>2571.1666666666665</v>
      </c>
      <c r="V72" s="109">
        <f>AVERAGE('Apps Received by Month'!IH13:IS13)</f>
        <v>2283.1666666666665</v>
      </c>
      <c r="W72" s="79">
        <f t="shared" si="6"/>
        <v>-0.72811547205724259</v>
      </c>
      <c r="X72" s="81">
        <f t="shared" si="7"/>
        <v>-0.70531603980821767</v>
      </c>
      <c r="Y72" s="81">
        <f t="shared" si="8"/>
        <v>-0.64119500877998858</v>
      </c>
    </row>
    <row r="73" spans="1:25" s="30" customFormat="1">
      <c r="A73" s="94" t="s">
        <v>22</v>
      </c>
      <c r="B73" s="63">
        <f>AVERAGE('Apps Received by Month'!B14:M14)</f>
        <v>1164.4166666666667</v>
      </c>
      <c r="C73" s="63">
        <f>AVERAGE('Apps Received by Month'!N14:Y14)</f>
        <v>1200.0833333333333</v>
      </c>
      <c r="D73" s="63">
        <f>AVERAGE('Apps Received by Month'!Z14:AK14)</f>
        <v>1248.5</v>
      </c>
      <c r="E73" s="63">
        <f>AVERAGE('Apps Received by Month'!AL14:AW14)</f>
        <v>1256.5</v>
      </c>
      <c r="F73" s="63">
        <f>AVERAGE('Apps Received by Month'!AX14:BI14)</f>
        <v>983.16666666666663</v>
      </c>
      <c r="G73" s="63">
        <f>AVERAGE('Apps Received by Month'!BJ14:BU14)</f>
        <v>983.16666666666663</v>
      </c>
      <c r="H73" s="63">
        <f>AVERAGE('Apps Received by Month'!BV14:CG14)</f>
        <v>898.83333333333337</v>
      </c>
      <c r="I73" s="63">
        <f>AVERAGE('Apps Received by Month'!CH14:CS14)</f>
        <v>898.16666666666663</v>
      </c>
      <c r="J73" s="63">
        <f>AVERAGE('Apps Received by Month'!CT14:DE14)</f>
        <v>763.25</v>
      </c>
      <c r="K73" s="63">
        <f>AVERAGE('Apps Received by Month'!DF14:DQ14)</f>
        <v>1612.0833333333333</v>
      </c>
      <c r="L73" s="63">
        <f>AVERAGE('Apps Received by Month'!DR14:EC14)</f>
        <v>1470.3333333333333</v>
      </c>
      <c r="M73" s="63">
        <f>AVERAGE('Apps Received by Month'!ED14:EO14)</f>
        <v>1397.75</v>
      </c>
      <c r="N73" s="63">
        <f>AVERAGE('Apps Received by Month'!EP14:FA14)</f>
        <v>1396</v>
      </c>
      <c r="O73" s="63">
        <f>AVERAGE('Apps Received by Month'!FB14:FM14)</f>
        <v>1350</v>
      </c>
      <c r="P73" s="63">
        <f>AVERAGE('Apps Received by Month'!FN14:FY14)</f>
        <v>1315.0833333333333</v>
      </c>
      <c r="Q73" s="63">
        <f>AVERAGE('Apps Received by Month'!FZ14:GK14)</f>
        <v>1138.4166666666667</v>
      </c>
      <c r="R73" s="63">
        <f>AVERAGE('Apps Received by Month'!GL14:GW14)</f>
        <v>989.5</v>
      </c>
      <c r="S73" s="63">
        <f>AVERAGE('Apps Received by Month'!GX14:HI14)</f>
        <v>911.33333333333337</v>
      </c>
      <c r="T73" s="63">
        <f>AVERAGE('Apps Received by Month'!HJ14:HU14)</f>
        <v>830.83333333333337</v>
      </c>
      <c r="U73" s="63">
        <f>AVERAGE('Apps Received by Month'!HV14:IG14)</f>
        <v>764</v>
      </c>
      <c r="V73" s="109">
        <f>AVERAGE('Apps Received by Month'!IH14:IS14)</f>
        <v>1023.5</v>
      </c>
      <c r="W73" s="79">
        <f t="shared" si="6"/>
        <v>-0.34387747799327278</v>
      </c>
      <c r="X73" s="81">
        <f t="shared" si="7"/>
        <v>-0.1500092712775821</v>
      </c>
      <c r="Y73" s="81">
        <f t="shared" si="8"/>
        <v>-0.48038993425527088</v>
      </c>
    </row>
    <row r="74" spans="1:25" s="30" customFormat="1">
      <c r="A74" s="32" t="s">
        <v>24</v>
      </c>
      <c r="B74" s="63">
        <f>AVERAGE('Apps Received by Month'!B15:M15)</f>
        <v>1120.8333333333333</v>
      </c>
      <c r="C74" s="63">
        <f>AVERAGE('Apps Received by Month'!N15:Y15)</f>
        <v>1171.25</v>
      </c>
      <c r="D74" s="63">
        <f>AVERAGE('Apps Received by Month'!Z15:AK15)</f>
        <v>1377.6666666666667</v>
      </c>
      <c r="E74" s="63">
        <f>AVERAGE('Apps Received by Month'!AL15:AW15)</f>
        <v>1742.9166666666667</v>
      </c>
      <c r="F74" s="63">
        <f>AVERAGE('Apps Received by Month'!AX15:BI15)</f>
        <v>1699.25</v>
      </c>
      <c r="G74" s="63">
        <f>AVERAGE('Apps Received by Month'!BJ15:BU15)</f>
        <v>1699.25</v>
      </c>
      <c r="H74" s="63">
        <f>AVERAGE('Apps Received by Month'!BV15:CG15)</f>
        <v>1391.8333333333333</v>
      </c>
      <c r="I74" s="63">
        <f>AVERAGE('Apps Received by Month'!CH15:CS15)</f>
        <v>962.25</v>
      </c>
      <c r="J74" s="63">
        <f>AVERAGE('Apps Received by Month'!CT15:DE15)</f>
        <v>921.33333333333337</v>
      </c>
      <c r="K74" s="63">
        <f>AVERAGE('Apps Received by Month'!DF15:DQ15)</f>
        <v>854.83333333333337</v>
      </c>
      <c r="L74" s="63">
        <f>AVERAGE('Apps Received by Month'!DR15:EC15)</f>
        <v>635.75</v>
      </c>
      <c r="M74" s="63">
        <f>AVERAGE('Apps Received by Month'!ED15:EO15)</f>
        <v>639.66666666666663</v>
      </c>
      <c r="N74" s="63">
        <f>AVERAGE('Apps Received by Month'!EP15:FA15)</f>
        <v>608.5</v>
      </c>
      <c r="O74" s="63">
        <f>AVERAGE('Apps Received by Month'!FB15:FM15)</f>
        <v>605.75</v>
      </c>
      <c r="P74" s="63">
        <f>AVERAGE('Apps Received by Month'!FN15:FY15)</f>
        <v>524.25</v>
      </c>
      <c r="Q74" s="63">
        <f>AVERAGE('Apps Received by Month'!FZ15:GK15)</f>
        <v>427.08333333333331</v>
      </c>
      <c r="R74" s="63">
        <f>AVERAGE('Apps Received by Month'!GL15:GW15)</f>
        <v>402.66666666666669</v>
      </c>
      <c r="S74" s="63">
        <f>AVERAGE('Apps Received by Month'!GX15:HI15)</f>
        <v>397.16666666666669</v>
      </c>
      <c r="T74" s="63">
        <f>AVERAGE('Apps Received by Month'!HJ15:HU15)</f>
        <v>450.25</v>
      </c>
      <c r="U74" s="63">
        <f>AVERAGE('Apps Received by Month'!HV15:IG15)</f>
        <v>437.25</v>
      </c>
      <c r="V74" s="109">
        <f>AVERAGE('Apps Received by Month'!IH15:IS15)</f>
        <v>415.41666666666669</v>
      </c>
      <c r="W74" s="79">
        <f t="shared" si="6"/>
        <v>-0.60988847583643124</v>
      </c>
      <c r="X74" s="81">
        <f t="shared" si="7"/>
        <v>-0.68584600646629146</v>
      </c>
      <c r="Y74" s="81">
        <f t="shared" si="8"/>
        <v>-0.3122296500196618</v>
      </c>
    </row>
    <row r="75" spans="1:25" s="30" customFormat="1">
      <c r="A75" s="32" t="s">
        <v>26</v>
      </c>
      <c r="B75" s="63">
        <f>AVERAGE('Apps Received by Month'!B16:M16)</f>
        <v>3797.8333333333335</v>
      </c>
      <c r="C75" s="63">
        <f>AVERAGE('Apps Received by Month'!N16:Y16)</f>
        <v>3110.4166666666665</v>
      </c>
      <c r="D75" s="63">
        <f>AVERAGE('Apps Received by Month'!Z16:AK16)</f>
        <v>6626.416666666667</v>
      </c>
      <c r="E75" s="63">
        <f>AVERAGE('Apps Received by Month'!AL16:AW16)</f>
        <v>2169.75</v>
      </c>
      <c r="F75" s="63">
        <f>AVERAGE('Apps Received by Month'!AX16:BI16)</f>
        <v>2493.25</v>
      </c>
      <c r="G75" s="63">
        <f>AVERAGE('Apps Received by Month'!BJ16:BU16)</f>
        <v>2493.25</v>
      </c>
      <c r="H75" s="63">
        <f>AVERAGE('Apps Received by Month'!BV16:CG16)</f>
        <v>1710.25</v>
      </c>
      <c r="I75" s="63">
        <f>AVERAGE('Apps Received by Month'!CH16:CS16)</f>
        <v>1197</v>
      </c>
      <c r="J75" s="63">
        <f>AVERAGE('Apps Received by Month'!CT16:DE16)</f>
        <v>1767.6666666666667</v>
      </c>
      <c r="K75" s="63">
        <f>AVERAGE('Apps Received by Month'!DF16:DQ16)</f>
        <v>2341.9166666666665</v>
      </c>
      <c r="L75" s="63">
        <f>AVERAGE('Apps Received by Month'!DR16:EC16)</f>
        <v>3037.0833333333335</v>
      </c>
      <c r="M75" s="63">
        <f>AVERAGE('Apps Received by Month'!ED16:EO16)</f>
        <v>4375.833333333333</v>
      </c>
      <c r="N75" s="63">
        <f>AVERAGE('Apps Received by Month'!EP16:FA16)</f>
        <v>5797.916666666667</v>
      </c>
      <c r="O75" s="63">
        <f>AVERAGE('Apps Received by Month'!FB16:FM16)</f>
        <v>433.91666666666669</v>
      </c>
      <c r="P75" s="63">
        <f>AVERAGE('Apps Received by Month'!FN16:FY16)</f>
        <v>307.75</v>
      </c>
      <c r="Q75" s="63">
        <f>AVERAGE('Apps Received by Month'!FZ16:GK16)</f>
        <v>118.25</v>
      </c>
      <c r="R75" s="63">
        <f>AVERAGE('Apps Received by Month'!GL16:GW16)</f>
        <v>167.66666666666666</v>
      </c>
      <c r="S75" s="63">
        <f>AVERAGE('Apps Received by Month'!GX16:HI16)</f>
        <v>105.58333333333333</v>
      </c>
      <c r="T75" s="63">
        <f>AVERAGE('Apps Received by Month'!HJ16:HU16)</f>
        <v>275.66666666666669</v>
      </c>
      <c r="U75" s="63">
        <f>AVERAGE('Apps Received by Month'!HV16:IG16)</f>
        <v>311.16666666666669</v>
      </c>
      <c r="V75" s="109">
        <f>AVERAGE('Apps Received by Month'!IH16:IS16)</f>
        <v>286.91666666666669</v>
      </c>
      <c r="W75" s="79">
        <f t="shared" si="6"/>
        <v>-0.91806731908544348</v>
      </c>
      <c r="X75" s="81">
        <f t="shared" si="7"/>
        <v>-0.81805778882229685</v>
      </c>
      <c r="Y75" s="81">
        <f t="shared" si="8"/>
        <v>-0.8975442447523666</v>
      </c>
    </row>
    <row r="76" spans="1:25" s="30" customFormat="1">
      <c r="A76" s="32" t="s">
        <v>28</v>
      </c>
      <c r="B76" s="63">
        <f>AVERAGE('Apps Received by Month'!B17:M17)</f>
        <v>5472.5</v>
      </c>
      <c r="C76" s="63">
        <f>AVERAGE('Apps Received by Month'!N17:Y17)</f>
        <v>5623.666666666667</v>
      </c>
      <c r="D76" s="63">
        <f>AVERAGE('Apps Received by Month'!Z17:AK17)</f>
        <v>6191.333333333333</v>
      </c>
      <c r="E76" s="63">
        <f>AVERAGE('Apps Received by Month'!AL17:AW17)</f>
        <v>8792.75</v>
      </c>
      <c r="F76" s="63">
        <f>AVERAGE('Apps Received by Month'!AX17:BI17)</f>
        <v>9560.3333333333339</v>
      </c>
      <c r="G76" s="63">
        <f>AVERAGE('Apps Received by Month'!BJ17:BU17)</f>
        <v>9560.3333333333339</v>
      </c>
      <c r="H76" s="63">
        <f>AVERAGE('Apps Received by Month'!BV17:CG17)</f>
        <v>10113.25</v>
      </c>
      <c r="I76" s="63">
        <f>AVERAGE('Apps Received by Month'!CH17:CS17)</f>
        <v>11605.583333333334</v>
      </c>
      <c r="J76" s="63">
        <f>AVERAGE('Apps Received by Month'!CT17:DE17)</f>
        <v>10787.75</v>
      </c>
      <c r="K76" s="63">
        <f>AVERAGE('Apps Received by Month'!DF17:DQ17)</f>
        <v>15112.75</v>
      </c>
      <c r="L76" s="63">
        <f>AVERAGE('Apps Received by Month'!DR17:EC17)</f>
        <v>15373.833333333334</v>
      </c>
      <c r="M76" s="63">
        <f>AVERAGE('Apps Received by Month'!ED17:EO17)</f>
        <v>14611.166666666666</v>
      </c>
      <c r="N76" s="63">
        <f>AVERAGE('Apps Received by Month'!EP17:FA17)</f>
        <v>15397.25</v>
      </c>
      <c r="O76" s="63">
        <f>AVERAGE('Apps Received by Month'!FB17:FM17)</f>
        <v>7004.083333333333</v>
      </c>
      <c r="P76" s="63">
        <f>AVERAGE('Apps Received by Month'!FN17:FY17)</f>
        <v>5206.5</v>
      </c>
      <c r="Q76" s="63">
        <f>AVERAGE('Apps Received by Month'!FZ17:GK17)</f>
        <v>4414.416666666667</v>
      </c>
      <c r="R76" s="63">
        <f>AVERAGE('Apps Received by Month'!GL17:GW17)</f>
        <v>4318.25</v>
      </c>
      <c r="S76" s="63">
        <f>AVERAGE('Apps Received by Month'!GX17:HI17)</f>
        <v>3917.4166666666665</v>
      </c>
      <c r="T76" s="63">
        <f>AVERAGE('Apps Received by Month'!HJ17:HU17)</f>
        <v>3889.0833333333335</v>
      </c>
      <c r="U76" s="63">
        <f>AVERAGE('Apps Received by Month'!HV17:IG17)</f>
        <v>3751</v>
      </c>
      <c r="V76" s="109">
        <f>AVERAGE('Apps Received by Month'!IH17:IS17)</f>
        <v>4626.166666666667</v>
      </c>
      <c r="W76" s="79">
        <f t="shared" si="6"/>
        <v>-0.31457286432160803</v>
      </c>
      <c r="X76" s="81">
        <f t="shared" si="7"/>
        <v>-0.62910043754480505</v>
      </c>
      <c r="Y76" s="81">
        <f t="shared" si="8"/>
        <v>-0.75601400648287675</v>
      </c>
    </row>
    <row r="77" spans="1:25" s="30" customFormat="1">
      <c r="A77" s="32" t="s">
        <v>30</v>
      </c>
      <c r="B77" s="63">
        <f>AVERAGE('Apps Received by Month'!B18:M18)</f>
        <v>1682.1666666666667</v>
      </c>
      <c r="C77" s="63">
        <f>AVERAGE('Apps Received by Month'!N18:Y18)</f>
        <v>1305.25</v>
      </c>
      <c r="D77" s="63">
        <f>AVERAGE('Apps Received by Month'!Z18:AK18)</f>
        <v>1333.75</v>
      </c>
      <c r="E77" s="63">
        <f>AVERAGE('Apps Received by Month'!AL18:AW18)</f>
        <v>1287.5</v>
      </c>
      <c r="F77" s="63">
        <f>AVERAGE('Apps Received by Month'!AX18:BI18)</f>
        <v>1051.3333333333333</v>
      </c>
      <c r="G77" s="63">
        <f>AVERAGE('Apps Received by Month'!BJ18:BU18)</f>
        <v>1051.3333333333333</v>
      </c>
      <c r="H77" s="63">
        <f>AVERAGE('Apps Received by Month'!BV18:CG18)</f>
        <v>1058.5833333333333</v>
      </c>
      <c r="I77" s="63">
        <f>AVERAGE('Apps Received by Month'!CH18:CS18)</f>
        <v>1143.4166666666667</v>
      </c>
      <c r="J77" s="63">
        <f>AVERAGE('Apps Received by Month'!CT18:DE18)</f>
        <v>1086.75</v>
      </c>
      <c r="K77" s="63">
        <f>AVERAGE('Apps Received by Month'!DF18:DQ18)</f>
        <v>1228.25</v>
      </c>
      <c r="L77" s="63">
        <f>AVERAGE('Apps Received by Month'!DR18:EC18)</f>
        <v>1173.0833333333333</v>
      </c>
      <c r="M77" s="63">
        <f>AVERAGE('Apps Received by Month'!ED18:EO18)</f>
        <v>1476.4166666666667</v>
      </c>
      <c r="N77" s="63">
        <f>AVERAGE('Apps Received by Month'!EP18:FA18)</f>
        <v>1510.0833333333333</v>
      </c>
      <c r="O77" s="63">
        <f>AVERAGE('Apps Received by Month'!FB18:FM18)</f>
        <v>1454.4166666666667</v>
      </c>
      <c r="P77" s="63">
        <f>AVERAGE('Apps Received by Month'!FN18:FY18)</f>
        <v>1257.8333333333333</v>
      </c>
      <c r="Q77" s="63">
        <f>AVERAGE('Apps Received by Month'!FZ18:GK18)</f>
        <v>1139.5833333333333</v>
      </c>
      <c r="R77" s="63">
        <f>AVERAGE('Apps Received by Month'!GL18:GW18)</f>
        <v>1078.5833333333333</v>
      </c>
      <c r="S77" s="63">
        <f>AVERAGE('Apps Received by Month'!GX18:HI18)</f>
        <v>944.41666666666663</v>
      </c>
      <c r="T77" s="63">
        <f>AVERAGE('Apps Received by Month'!HJ18:HU18)</f>
        <v>834.5</v>
      </c>
      <c r="U77" s="63">
        <f>AVERAGE('Apps Received by Month'!HV18:IG18)</f>
        <v>726.41666666666663</v>
      </c>
      <c r="V77" s="109">
        <f>AVERAGE('Apps Received by Month'!IH18:IS18)</f>
        <v>612.75</v>
      </c>
      <c r="W77" s="79">
        <f t="shared" si="6"/>
        <v>-0.56816605568215595</v>
      </c>
      <c r="X77" s="81">
        <f t="shared" si="7"/>
        <v>-0.31378414547744626</v>
      </c>
      <c r="Y77" s="81">
        <f t="shared" si="8"/>
        <v>-0.38076294665056476</v>
      </c>
    </row>
    <row r="78" spans="1:25" s="30" customFormat="1">
      <c r="A78" s="32" t="s">
        <v>31</v>
      </c>
      <c r="B78" s="63">
        <f>AVERAGE('Apps Received by Month'!B19:M19)</f>
        <v>2518.5</v>
      </c>
      <c r="C78" s="63">
        <f>AVERAGE('Apps Received by Month'!N19:Y19)</f>
        <v>2607.1666666666665</v>
      </c>
      <c r="D78" s="63">
        <f>AVERAGE('Apps Received by Month'!Z19:AK19)</f>
        <v>2950.5833333333335</v>
      </c>
      <c r="E78" s="63">
        <f>AVERAGE('Apps Received by Month'!AL19:AW19)</f>
        <v>3134.9166666666665</v>
      </c>
      <c r="F78" s="63">
        <f>AVERAGE('Apps Received by Month'!AX19:BI19)</f>
        <v>3189.9166666666665</v>
      </c>
      <c r="G78" s="63">
        <f>AVERAGE('Apps Received by Month'!BJ19:BU19)</f>
        <v>3189.9166666666665</v>
      </c>
      <c r="H78" s="63">
        <f>AVERAGE('Apps Received by Month'!BV19:CG19)</f>
        <v>3209.3333333333335</v>
      </c>
      <c r="I78" s="63">
        <f>AVERAGE('Apps Received by Month'!CH19:CS19)</f>
        <v>3230.0833333333335</v>
      </c>
      <c r="J78" s="63">
        <f>AVERAGE('Apps Received by Month'!CT19:DE19)</f>
        <v>3415.5833333333335</v>
      </c>
      <c r="K78" s="63">
        <f>AVERAGE('Apps Received by Month'!DF19:DQ19)</f>
        <v>4012.6666666666665</v>
      </c>
      <c r="L78" s="63">
        <f>AVERAGE('Apps Received by Month'!DR19:EC19)</f>
        <v>4154</v>
      </c>
      <c r="M78" s="63">
        <f>AVERAGE('Apps Received by Month'!ED19:EO19)</f>
        <v>3890</v>
      </c>
      <c r="N78" s="63">
        <f>AVERAGE('Apps Received by Month'!EP19:FA19)</f>
        <v>3310.6666666666665</v>
      </c>
      <c r="O78" s="63">
        <f>AVERAGE('Apps Received by Month'!FB19:FM19)</f>
        <v>3032.25</v>
      </c>
      <c r="P78" s="63">
        <f>AVERAGE('Apps Received by Month'!FN19:FY19)</f>
        <v>2848.9166666666665</v>
      </c>
      <c r="Q78" s="63">
        <f>AVERAGE('Apps Received by Month'!FZ19:GK19)</f>
        <v>2509.5833333333335</v>
      </c>
      <c r="R78" s="63">
        <f>AVERAGE('Apps Received by Month'!GL19:GW19)</f>
        <v>2322.6666666666665</v>
      </c>
      <c r="S78" s="63">
        <f>AVERAGE('Apps Received by Month'!GX19:HI19)</f>
        <v>1913.75</v>
      </c>
      <c r="T78" s="63">
        <f>AVERAGE('Apps Received by Month'!HJ19:HU19)</f>
        <v>1386.3333333333333</v>
      </c>
      <c r="U78" s="63">
        <f>AVERAGE('Apps Received by Month'!HV19:IG19)</f>
        <v>1228.5</v>
      </c>
      <c r="V78" s="109">
        <f>AVERAGE('Apps Received by Month'!IH19:IS19)</f>
        <v>1276.6666666666667</v>
      </c>
      <c r="W78" s="79">
        <f t="shared" si="6"/>
        <v>-0.51220964860035734</v>
      </c>
      <c r="X78" s="81">
        <f t="shared" si="7"/>
        <v>-0.61721022019110927</v>
      </c>
      <c r="Y78" s="81">
        <f t="shared" si="8"/>
        <v>-0.70426095329802596</v>
      </c>
    </row>
    <row r="79" spans="1:25" s="30" customFormat="1">
      <c r="A79" s="32" t="s">
        <v>32</v>
      </c>
      <c r="B79" s="63">
        <f>AVERAGE('Apps Received by Month'!B20:M20)</f>
        <v>5965.75</v>
      </c>
      <c r="C79" s="63">
        <f>AVERAGE('Apps Received by Month'!N20:Y20)</f>
        <v>5529.583333333333</v>
      </c>
      <c r="D79" s="63">
        <f>AVERAGE('Apps Received by Month'!Z20:AK20)</f>
        <v>5432.666666666667</v>
      </c>
      <c r="E79" s="63">
        <f>AVERAGE('Apps Received by Month'!AL20:AW20)</f>
        <v>5359.416666666667</v>
      </c>
      <c r="F79" s="63">
        <f>AVERAGE('Apps Received by Month'!AX20:BI20)</f>
        <v>4994.833333333333</v>
      </c>
      <c r="G79" s="63">
        <f>AVERAGE('Apps Received by Month'!BJ20:BU20)</f>
        <v>4994.833333333333</v>
      </c>
      <c r="H79" s="63">
        <f>AVERAGE('Apps Received by Month'!BV20:CG20)</f>
        <v>4548.166666666667</v>
      </c>
      <c r="I79" s="63">
        <f>AVERAGE('Apps Received by Month'!CH20:CS20)</f>
        <v>4209.5</v>
      </c>
      <c r="J79" s="63">
        <f>AVERAGE('Apps Received by Month'!CT20:DE20)</f>
        <v>4116.166666666667</v>
      </c>
      <c r="K79" s="63">
        <f>AVERAGE('Apps Received by Month'!DF20:DQ20)</f>
        <v>4266.75</v>
      </c>
      <c r="L79" s="63">
        <f>AVERAGE('Apps Received by Month'!DR20:EC20)</f>
        <v>4441.583333333333</v>
      </c>
      <c r="M79" s="63">
        <f>AVERAGE('Apps Received by Month'!ED20:EO20)</f>
        <v>4651.833333333333</v>
      </c>
      <c r="N79" s="63">
        <f>AVERAGE('Apps Received by Month'!EP20:FA20)</f>
        <v>4393.083333333333</v>
      </c>
      <c r="O79" s="63">
        <f>AVERAGE('Apps Received by Month'!FB20:FM20)</f>
        <v>4389.666666666667</v>
      </c>
      <c r="P79" s="63">
        <f>AVERAGE('Apps Received by Month'!FN20:FY20)</f>
        <v>4212.25</v>
      </c>
      <c r="Q79" s="63">
        <f>AVERAGE('Apps Received by Month'!FZ20:GK20)</f>
        <v>3751.75</v>
      </c>
      <c r="R79" s="63">
        <f>AVERAGE('Apps Received by Month'!GL20:GW20)</f>
        <v>2342.1666666666665</v>
      </c>
      <c r="S79" s="63">
        <f>AVERAGE('Apps Received by Month'!GX20:HI20)</f>
        <v>1719.9166666666667</v>
      </c>
      <c r="T79" s="63">
        <f>AVERAGE('Apps Received by Month'!HJ20:HU20)</f>
        <v>5288.583333333333</v>
      </c>
      <c r="U79" s="63">
        <f>AVERAGE('Apps Received by Month'!HV20:IG20)</f>
        <v>1373.6666666666667</v>
      </c>
      <c r="V79" s="109">
        <f>AVERAGE('Apps Received by Month'!IH20:IS20)</f>
        <v>1270.4166666666667</v>
      </c>
      <c r="W79" s="79">
        <f t="shared" si="6"/>
        <v>-0.7697411613516042</v>
      </c>
      <c r="X79" s="81">
        <f t="shared" si="7"/>
        <v>-0.69797354245300303</v>
      </c>
      <c r="Y79" s="81">
        <f t="shared" si="8"/>
        <v>-0.69072590480121565</v>
      </c>
    </row>
    <row r="80" spans="1:25" s="30" customFormat="1">
      <c r="A80" s="32" t="s">
        <v>33</v>
      </c>
      <c r="B80" s="63">
        <f>AVERAGE('Apps Received by Month'!B21:M21)</f>
        <v>2895.0833333333335</v>
      </c>
      <c r="C80" s="63">
        <f>AVERAGE('Apps Received by Month'!N21:Y21)</f>
        <v>2596.0833333333335</v>
      </c>
      <c r="D80" s="63">
        <f>AVERAGE('Apps Received by Month'!Z21:AK21)</f>
        <v>2444.0833333333335</v>
      </c>
      <c r="E80" s="63">
        <f>AVERAGE('Apps Received by Month'!AL21:AW21)</f>
        <v>2385.6666666666665</v>
      </c>
      <c r="F80" s="63">
        <f>AVERAGE('Apps Received by Month'!AX21:BI21)</f>
        <v>1719.3333333333333</v>
      </c>
      <c r="G80" s="63">
        <f>AVERAGE('Apps Received by Month'!BJ21:BU21)</f>
        <v>1719.3333333333333</v>
      </c>
      <c r="H80" s="63">
        <f>AVERAGE('Apps Received by Month'!BV21:CG21)</f>
        <v>1173.4166666666667</v>
      </c>
      <c r="I80" s="63">
        <f>AVERAGE('Apps Received by Month'!CH21:CS21)</f>
        <v>1130</v>
      </c>
      <c r="J80" s="63">
        <f>AVERAGE('Apps Received by Month'!CT21:DE21)</f>
        <v>1040.25</v>
      </c>
      <c r="K80" s="63">
        <f>AVERAGE('Apps Received by Month'!DF21:DQ21)</f>
        <v>1053.8333333333333</v>
      </c>
      <c r="L80" s="63">
        <f>AVERAGE('Apps Received by Month'!DR21:EC21)</f>
        <v>1175.8333333333333</v>
      </c>
      <c r="M80" s="63">
        <f>AVERAGE('Apps Received by Month'!ED21:EO21)</f>
        <v>1183.5</v>
      </c>
      <c r="N80" s="63">
        <f>AVERAGE('Apps Received by Month'!EP21:FA21)</f>
        <v>948.75</v>
      </c>
      <c r="O80" s="63">
        <f>AVERAGE('Apps Received by Month'!FB21:FM21)</f>
        <v>751.41666666666663</v>
      </c>
      <c r="P80" s="63">
        <f>AVERAGE('Apps Received by Month'!FN21:FY21)</f>
        <v>659.66666666666663</v>
      </c>
      <c r="Q80" s="63">
        <f>AVERAGE('Apps Received by Month'!FZ21:GK21)</f>
        <v>605.33333333333337</v>
      </c>
      <c r="R80" s="63">
        <f>AVERAGE('Apps Received by Month'!GL21:GW21)</f>
        <v>584.83333333333337</v>
      </c>
      <c r="S80" s="63">
        <f>AVERAGE('Apps Received by Month'!GX21:HI21)</f>
        <v>627.16666666666663</v>
      </c>
      <c r="T80" s="63">
        <f>AVERAGE('Apps Received by Month'!HJ21:HU21)</f>
        <v>638.75</v>
      </c>
      <c r="U80" s="63">
        <f>AVERAGE('Apps Received by Month'!HV21:IG21)</f>
        <v>551.91666666666663</v>
      </c>
      <c r="V80" s="109">
        <f>AVERAGE('Apps Received by Month'!IH21:IS21)</f>
        <v>953.16666666666663</v>
      </c>
      <c r="W80" s="79">
        <f t="shared" si="6"/>
        <v>-0.80936069773466512</v>
      </c>
      <c r="X80" s="81">
        <f t="shared" si="7"/>
        <v>-0.52964988282082248</v>
      </c>
      <c r="Y80" s="81">
        <f t="shared" si="8"/>
        <v>-0.53061658398299083</v>
      </c>
    </row>
    <row r="81" spans="1:25" s="30" customFormat="1">
      <c r="A81" s="94" t="s">
        <v>34</v>
      </c>
      <c r="B81" s="63">
        <f>AVERAGE('Apps Received by Month'!B22:M22)</f>
        <v>1013.9166666666666</v>
      </c>
      <c r="C81" s="63">
        <f>AVERAGE('Apps Received by Month'!N22:Y22)</f>
        <v>1018.75</v>
      </c>
      <c r="D81" s="63">
        <f>AVERAGE('Apps Received by Month'!Z22:AK22)</f>
        <v>999.83333333333337</v>
      </c>
      <c r="E81" s="63">
        <f>AVERAGE('Apps Received by Month'!AL22:AW22)</f>
        <v>177.83333333333334</v>
      </c>
      <c r="F81" s="63">
        <f>AVERAGE('Apps Received by Month'!AX22:BI22)</f>
        <v>283.91666666666669</v>
      </c>
      <c r="G81" s="63">
        <f>AVERAGE('Apps Received by Month'!BJ22:BU22)</f>
        <v>283.91666666666669</v>
      </c>
      <c r="H81" s="63">
        <f>AVERAGE('Apps Received by Month'!BV22:CG22)</f>
        <v>2719.5833333333335</v>
      </c>
      <c r="I81" s="63">
        <f>AVERAGE('Apps Received by Month'!CH22:CS22)</f>
        <v>9796.6666666666661</v>
      </c>
      <c r="J81" s="63">
        <f>AVERAGE('Apps Received by Month'!CT22:DE22)</f>
        <v>9757.9166666666661</v>
      </c>
      <c r="K81" s="63">
        <f>AVERAGE('Apps Received by Month'!DF22:DQ22)</f>
        <v>10272.75</v>
      </c>
      <c r="L81" s="63">
        <f>AVERAGE('Apps Received by Month'!DR22:EC22)</f>
        <v>1443.4166666666667</v>
      </c>
      <c r="M81" s="63">
        <f>AVERAGE('Apps Received by Month'!ED22:EO22)</f>
        <v>1373.4166666666667</v>
      </c>
      <c r="N81" s="63">
        <f>AVERAGE('Apps Received by Month'!EP22:FA22)</f>
        <v>1330.3333333333333</v>
      </c>
      <c r="O81" s="63">
        <f>AVERAGE('Apps Received by Month'!FB22:FM22)</f>
        <v>1184.5</v>
      </c>
      <c r="P81" s="63">
        <f>AVERAGE('Apps Received by Month'!FN22:FY22)</f>
        <v>1121.4166666666667</v>
      </c>
      <c r="Q81" s="63">
        <f>AVERAGE('Apps Received by Month'!FZ22:GK22)</f>
        <v>961.25</v>
      </c>
      <c r="R81" s="63">
        <f>AVERAGE('Apps Received by Month'!GL22:GW22)</f>
        <v>868.25</v>
      </c>
      <c r="S81" s="63">
        <f>AVERAGE('Apps Received by Month'!GX22:HI22)</f>
        <v>843.83333333333337</v>
      </c>
      <c r="T81" s="63">
        <f>AVERAGE('Apps Received by Month'!HJ22:HU22)</f>
        <v>788.25</v>
      </c>
      <c r="U81" s="63">
        <f>AVERAGE('Apps Received by Month'!HV22:IG22)</f>
        <v>859.75</v>
      </c>
      <c r="V81" s="109">
        <f>AVERAGE('Apps Received by Month'!IH22:IS22)</f>
        <v>993.5</v>
      </c>
      <c r="W81" s="79">
        <f t="shared" si="6"/>
        <v>-0.15205062874989722</v>
      </c>
      <c r="X81" s="81">
        <f t="shared" si="7"/>
        <v>-0.68386701394208671</v>
      </c>
      <c r="Y81" s="81">
        <f t="shared" si="8"/>
        <v>-0.40436464407366784</v>
      </c>
    </row>
    <row r="82" spans="1:25" s="30" customFormat="1">
      <c r="A82" s="32" t="s">
        <v>36</v>
      </c>
      <c r="B82" s="63">
        <f>AVERAGE('Apps Received by Month'!B23:M23)</f>
        <v>5469.916666666667</v>
      </c>
      <c r="C82" s="63">
        <f>AVERAGE('Apps Received by Month'!N23:Y23)</f>
        <v>5277.166666666667</v>
      </c>
      <c r="D82" s="63">
        <f>AVERAGE('Apps Received by Month'!Z23:AK23)</f>
        <v>5372.083333333333</v>
      </c>
      <c r="E82" s="63">
        <f>AVERAGE('Apps Received by Month'!AL23:AW23)</f>
        <v>5227.916666666667</v>
      </c>
      <c r="F82" s="63">
        <f>AVERAGE('Apps Received by Month'!AX23:BI23)</f>
        <v>4927.916666666667</v>
      </c>
      <c r="G82" s="63">
        <f>AVERAGE('Apps Received by Month'!BJ23:BU23)</f>
        <v>4927.916666666667</v>
      </c>
      <c r="H82" s="63">
        <f>AVERAGE('Apps Received by Month'!BV23:CG23)</f>
        <v>4718.666666666667</v>
      </c>
      <c r="I82" s="63">
        <f>AVERAGE('Apps Received by Month'!CH23:CS23)</f>
        <v>4513.833333333333</v>
      </c>
      <c r="J82" s="63">
        <f>AVERAGE('Apps Received by Month'!CT23:DE23)</f>
        <v>4545.25</v>
      </c>
      <c r="K82" s="63">
        <f>AVERAGE('Apps Received by Month'!DF23:DQ23)</f>
        <v>5549.666666666667</v>
      </c>
      <c r="L82" s="63">
        <f>AVERAGE('Apps Received by Month'!DR23:EC23)</f>
        <v>6367.666666666667</v>
      </c>
      <c r="M82" s="63">
        <f>AVERAGE('Apps Received by Month'!ED23:EO23)</f>
        <v>6590.166666666667</v>
      </c>
      <c r="N82" s="63">
        <f>AVERAGE('Apps Received by Month'!EP23:FA23)</f>
        <v>6731.416666666667</v>
      </c>
      <c r="O82" s="63">
        <f>AVERAGE('Apps Received by Month'!FB23:FM23)</f>
        <v>6755.416666666667</v>
      </c>
      <c r="P82" s="63">
        <f>AVERAGE('Apps Received by Month'!FN23:FY23)</f>
        <v>6479.916666666667</v>
      </c>
      <c r="Q82" s="63">
        <f>AVERAGE('Apps Received by Month'!FZ23:GK23)</f>
        <v>6042.333333333333</v>
      </c>
      <c r="R82" s="63">
        <f>AVERAGE('Apps Received by Month'!GL23:GW23)</f>
        <v>5600.5</v>
      </c>
      <c r="S82" s="63">
        <f>AVERAGE('Apps Received by Month'!GX23:HI23)</f>
        <v>5278.333333333333</v>
      </c>
      <c r="T82" s="63">
        <f>AVERAGE('Apps Received by Month'!HJ23:HU23)</f>
        <v>5025.25</v>
      </c>
      <c r="U82" s="63">
        <f>AVERAGE('Apps Received by Month'!HV23:IG23)</f>
        <v>4735.083333333333</v>
      </c>
      <c r="V82" s="109">
        <f>AVERAGE('Apps Received by Month'!IH23:IS23)</f>
        <v>4973.666666666667</v>
      </c>
      <c r="W82" s="79">
        <f t="shared" si="6"/>
        <v>-0.13434086442511323</v>
      </c>
      <c r="X82" s="81">
        <f t="shared" si="7"/>
        <v>3.4790901384570624E-3</v>
      </c>
      <c r="Y82" s="81">
        <f t="shared" si="8"/>
        <v>-0.25638643145055756</v>
      </c>
    </row>
    <row r="83" spans="1:25" s="30" customFormat="1">
      <c r="A83" s="32" t="s">
        <v>37</v>
      </c>
      <c r="B83" s="63">
        <f>AVERAGE('Apps Received by Month'!B24:M24)</f>
        <v>3407.9166666666665</v>
      </c>
      <c r="C83" s="63">
        <f>AVERAGE('Apps Received by Month'!N24:Y24)</f>
        <v>3506.3333333333335</v>
      </c>
      <c r="D83" s="63">
        <f>AVERAGE('Apps Received by Month'!Z24:AK24)</f>
        <v>5569</v>
      </c>
      <c r="E83" s="63">
        <f>AVERAGE('Apps Received by Month'!AL24:AW24)</f>
        <v>5838.416666666667</v>
      </c>
      <c r="F83" s="63">
        <f>AVERAGE('Apps Received by Month'!AX24:BI24)</f>
        <v>5848.5</v>
      </c>
      <c r="G83" s="63">
        <f>AVERAGE('Apps Received by Month'!BJ24:BU24)</f>
        <v>5848.5</v>
      </c>
      <c r="H83" s="63">
        <f>AVERAGE('Apps Received by Month'!BV24:CG24)</f>
        <v>5350.75</v>
      </c>
      <c r="I83" s="63">
        <f>AVERAGE('Apps Received by Month'!CH24:CS24)</f>
        <v>3887.4166666666665</v>
      </c>
      <c r="J83" s="63">
        <f>AVERAGE('Apps Received by Month'!CT24:DE24)</f>
        <v>3896.0833333333335</v>
      </c>
      <c r="K83" s="63">
        <f>AVERAGE('Apps Received by Month'!DF24:DQ24)</f>
        <v>3751.5833333333335</v>
      </c>
      <c r="L83" s="63">
        <f>AVERAGE('Apps Received by Month'!DR24:EC24)</f>
        <v>3620.9166666666665</v>
      </c>
      <c r="M83" s="63">
        <f>AVERAGE('Apps Received by Month'!ED24:EO24)</f>
        <v>3729.6666666666665</v>
      </c>
      <c r="N83" s="63">
        <f>AVERAGE('Apps Received by Month'!EP24:FA24)</f>
        <v>4412</v>
      </c>
      <c r="O83" s="63">
        <f>AVERAGE('Apps Received by Month'!FB24:FM24)</f>
        <v>5341.75</v>
      </c>
      <c r="P83" s="63">
        <f>AVERAGE('Apps Received by Month'!FN24:FY24)</f>
        <v>5752.666666666667</v>
      </c>
      <c r="Q83" s="63">
        <f>AVERAGE('Apps Received by Month'!FZ24:GK24)</f>
        <v>5844.333333333333</v>
      </c>
      <c r="R83" s="63">
        <f>AVERAGE('Apps Received by Month'!GL24:GW24)</f>
        <v>5238.666666666667</v>
      </c>
      <c r="S83" s="63">
        <f>AVERAGE('Apps Received by Month'!GX24:HI24)</f>
        <v>4929.583333333333</v>
      </c>
      <c r="T83" s="63">
        <f>AVERAGE('Apps Received by Month'!HJ24:HU24)</f>
        <v>4709.5</v>
      </c>
      <c r="U83" s="63">
        <f>AVERAGE('Apps Received by Month'!HV24:IG24)</f>
        <v>4244.75</v>
      </c>
      <c r="V83" s="109">
        <f>AVERAGE('Apps Received by Month'!IH24:IS24)</f>
        <v>4827.5</v>
      </c>
      <c r="W83" s="79">
        <f t="shared" si="6"/>
        <v>0.24555569140481728</v>
      </c>
      <c r="X83" s="81">
        <f t="shared" si="7"/>
        <v>-0.20669999532775779</v>
      </c>
      <c r="Y83" s="81">
        <f t="shared" si="8"/>
        <v>0.17228602333663212</v>
      </c>
    </row>
    <row r="84" spans="1:25" s="30" customFormat="1">
      <c r="A84" s="32" t="s">
        <v>39</v>
      </c>
      <c r="B84" s="63">
        <f>AVERAGE('Apps Received by Month'!B25:M25)</f>
        <v>12314</v>
      </c>
      <c r="C84" s="63">
        <f>AVERAGE('Apps Received by Month'!N25:Y25)</f>
        <v>13084.083333333334</v>
      </c>
      <c r="D84" s="63">
        <f>AVERAGE('Apps Received by Month'!Z25:AK25)</f>
        <v>13246.75</v>
      </c>
      <c r="E84" s="63">
        <f>AVERAGE('Apps Received by Month'!AL25:AW25)</f>
        <v>13301.333333333334</v>
      </c>
      <c r="F84" s="63">
        <f>AVERAGE('Apps Received by Month'!AX25:BI25)</f>
        <v>13086.833333333334</v>
      </c>
      <c r="G84" s="63">
        <f>AVERAGE('Apps Received by Month'!BJ25:BU25)</f>
        <v>13086.833333333334</v>
      </c>
      <c r="H84" s="63">
        <f>AVERAGE('Apps Received by Month'!BV25:CG25)</f>
        <v>13414</v>
      </c>
      <c r="I84" s="63">
        <f>AVERAGE('Apps Received by Month'!CH25:CS25)</f>
        <v>12833.083333333334</v>
      </c>
      <c r="J84" s="63">
        <f>AVERAGE('Apps Received by Month'!CT25:DE25)</f>
        <v>12748.75</v>
      </c>
      <c r="K84" s="63">
        <f>AVERAGE('Apps Received by Month'!DF25:DQ25)</f>
        <v>5343</v>
      </c>
      <c r="L84" s="63">
        <f>AVERAGE('Apps Received by Month'!DR25:EC25)</f>
        <v>18220.666666666668</v>
      </c>
      <c r="M84" s="63">
        <f>AVERAGE('Apps Received by Month'!ED25:EO25)</f>
        <v>18238.75</v>
      </c>
      <c r="N84" s="63">
        <f>AVERAGE('Apps Received by Month'!EP25:FA25)</f>
        <v>18617.75</v>
      </c>
      <c r="O84" s="63">
        <f>AVERAGE('Apps Received by Month'!FB25:FM25)</f>
        <v>18660.5</v>
      </c>
      <c r="P84" s="63">
        <f>AVERAGE('Apps Received by Month'!FN25:FY25)</f>
        <v>15484.25</v>
      </c>
      <c r="Q84" s="63">
        <f>AVERAGE('Apps Received by Month'!FZ25:GK25)</f>
        <v>13165.666666666666</v>
      </c>
      <c r="R84" s="63">
        <f>AVERAGE('Apps Received by Month'!GL25:GW25)</f>
        <v>11575</v>
      </c>
      <c r="S84" s="63">
        <f>AVERAGE('Apps Received by Month'!GX25:HI25)</f>
        <v>10701.5</v>
      </c>
      <c r="T84" s="63">
        <f>AVERAGE('Apps Received by Month'!HJ25:HU25)</f>
        <v>11128.75</v>
      </c>
      <c r="U84" s="63">
        <f>AVERAGE('Apps Received by Month'!HV25:IG25)</f>
        <v>12761.833333333334</v>
      </c>
      <c r="V84" s="109">
        <f>AVERAGE('Apps Received by Month'!IH25:IS25)</f>
        <v>15706.083333333334</v>
      </c>
      <c r="W84" s="79">
        <f t="shared" si="6"/>
        <v>3.6367819825672727E-2</v>
      </c>
      <c r="X84" s="81">
        <f t="shared" si="7"/>
        <v>-4.8618358928482631E-2</v>
      </c>
      <c r="Y84" s="81">
        <f t="shared" si="8"/>
        <v>-0.29959569719366291</v>
      </c>
    </row>
    <row r="85" spans="1:25" s="30" customFormat="1">
      <c r="A85" s="32" t="s">
        <v>41</v>
      </c>
      <c r="B85" s="63">
        <f>AVERAGE('Apps Received by Month'!B26:M26)</f>
        <v>4015.6666666666665</v>
      </c>
      <c r="C85" s="63">
        <f>AVERAGE('Apps Received by Month'!N26:Y26)</f>
        <v>4415.583333333333</v>
      </c>
      <c r="D85" s="63">
        <f>AVERAGE('Apps Received by Month'!Z26:AK26)</f>
        <v>4478</v>
      </c>
      <c r="E85" s="63">
        <f>AVERAGE('Apps Received by Month'!AL26:AW26)</f>
        <v>4684.5</v>
      </c>
      <c r="F85" s="63">
        <f>AVERAGE('Apps Received by Month'!AX26:BI26)</f>
        <v>5251.416666666667</v>
      </c>
      <c r="G85" s="63">
        <f>AVERAGE('Apps Received by Month'!BJ26:BU26)</f>
        <v>5251.416666666667</v>
      </c>
      <c r="H85" s="63">
        <f>AVERAGE('Apps Received by Month'!BV26:CG26)</f>
        <v>5387.583333333333</v>
      </c>
      <c r="I85" s="63">
        <f>AVERAGE('Apps Received by Month'!CH26:CS26)</f>
        <v>5435.5</v>
      </c>
      <c r="J85" s="63">
        <f>AVERAGE('Apps Received by Month'!CT26:DE26)</f>
        <v>5423</v>
      </c>
      <c r="K85" s="63">
        <f>AVERAGE('Apps Received by Month'!DF26:DQ26)</f>
        <v>5726</v>
      </c>
      <c r="L85" s="63">
        <f>AVERAGE('Apps Received by Month'!DR26:EC26)</f>
        <v>5596.25</v>
      </c>
      <c r="M85" s="63">
        <f>AVERAGE('Apps Received by Month'!ED26:EO26)</f>
        <v>5437.666666666667</v>
      </c>
      <c r="N85" s="63">
        <f>AVERAGE('Apps Received by Month'!EP26:FA26)</f>
        <v>5362.583333333333</v>
      </c>
      <c r="O85" s="63">
        <f>AVERAGE('Apps Received by Month'!FB26:FM26)</f>
        <v>5433.5</v>
      </c>
      <c r="P85" s="63">
        <f>AVERAGE('Apps Received by Month'!FN26:FY26)</f>
        <v>5202.833333333333</v>
      </c>
      <c r="Q85" s="63">
        <f>AVERAGE('Apps Received by Month'!FZ26:GK26)</f>
        <v>4977</v>
      </c>
      <c r="R85" s="63">
        <f>AVERAGE('Apps Received by Month'!GL26:GW26)</f>
        <v>4760.5</v>
      </c>
      <c r="S85" s="63">
        <f>AVERAGE('Apps Received by Month'!GX26:HI26)</f>
        <v>4584.25</v>
      </c>
      <c r="T85" s="63">
        <f>AVERAGE('Apps Received by Month'!HJ26:HU26)</f>
        <v>4307.083333333333</v>
      </c>
      <c r="U85" s="63">
        <f>AVERAGE('Apps Received by Month'!HV26:IG26)</f>
        <v>4026.0833333333335</v>
      </c>
      <c r="V85" s="109">
        <f>AVERAGE('Apps Received by Month'!IH26:IS26)</f>
        <v>3238.9166666666665</v>
      </c>
      <c r="W85" s="79">
        <f t="shared" si="6"/>
        <v>2.5940068066739362E-3</v>
      </c>
      <c r="X85" s="81">
        <f t="shared" si="7"/>
        <v>-0.25271070826437325</v>
      </c>
      <c r="Y85" s="81">
        <f t="shared" si="8"/>
        <v>-0.28057478966569871</v>
      </c>
    </row>
    <row r="86" spans="1:25" s="30" customFormat="1">
      <c r="A86" s="32" t="s">
        <v>42</v>
      </c>
      <c r="B86" s="63">
        <f>AVERAGE('Apps Received by Month'!B27:M27)</f>
        <v>3251.5833333333335</v>
      </c>
      <c r="C86" s="63">
        <f>AVERAGE('Apps Received by Month'!N27:Y27)</f>
        <v>3576.5833333333335</v>
      </c>
      <c r="D86" s="63">
        <f>AVERAGE('Apps Received by Month'!Z27:AK27)</f>
        <v>2900.0833333333335</v>
      </c>
      <c r="E86" s="63">
        <f>AVERAGE('Apps Received by Month'!AL27:AW27)</f>
        <v>3108.75</v>
      </c>
      <c r="F86" s="63">
        <f>AVERAGE('Apps Received by Month'!AX27:BI27)</f>
        <v>2747.6666666666665</v>
      </c>
      <c r="G86" s="63">
        <f>AVERAGE('Apps Received by Month'!BJ27:BU27)</f>
        <v>2747.6666666666665</v>
      </c>
      <c r="H86" s="63">
        <f>AVERAGE('Apps Received by Month'!BV27:CG27)</f>
        <v>2408.75</v>
      </c>
      <c r="I86" s="63">
        <f>AVERAGE('Apps Received by Month'!CH27:CS27)</f>
        <v>2047.8333333333333</v>
      </c>
      <c r="J86" s="63">
        <f>AVERAGE('Apps Received by Month'!CT27:DE27)</f>
        <v>2209.9166666666665</v>
      </c>
      <c r="K86" s="63">
        <f>AVERAGE('Apps Received by Month'!DF27:DQ27)</f>
        <v>2412.8333333333335</v>
      </c>
      <c r="L86" s="63">
        <f>AVERAGE('Apps Received by Month'!DR27:EC27)</f>
        <v>2093.0833333333335</v>
      </c>
      <c r="M86" s="63">
        <f>AVERAGE('Apps Received by Month'!ED27:EO27)</f>
        <v>1457.25</v>
      </c>
      <c r="N86" s="63">
        <f>AVERAGE('Apps Received by Month'!EP27:FA27)</f>
        <v>1350.5</v>
      </c>
      <c r="O86" s="63">
        <f>AVERAGE('Apps Received by Month'!FB27:FM27)</f>
        <v>1257.6666666666667</v>
      </c>
      <c r="P86" s="63">
        <f>AVERAGE('Apps Received by Month'!FN27:FY27)</f>
        <v>1156.0833333333333</v>
      </c>
      <c r="Q86" s="63">
        <f>AVERAGE('Apps Received by Month'!FZ27:GK27)</f>
        <v>1039.75</v>
      </c>
      <c r="R86" s="63">
        <f>AVERAGE('Apps Received by Month'!GL27:GW27)</f>
        <v>938.91666666666663</v>
      </c>
      <c r="S86" s="63">
        <f>AVERAGE('Apps Received by Month'!GX27:HI27)</f>
        <v>1204.4166666666667</v>
      </c>
      <c r="T86" s="63">
        <f>AVERAGE('Apps Received by Month'!HJ27:HU27)</f>
        <v>1446.8333333333333</v>
      </c>
      <c r="U86" s="63">
        <f>AVERAGE('Apps Received by Month'!HV27:IG27)</f>
        <v>1308.4166666666667</v>
      </c>
      <c r="V86" s="109">
        <f>AVERAGE('Apps Received by Month'!IH27:IS27)</f>
        <v>1296.6666666666667</v>
      </c>
      <c r="W86" s="79">
        <f t="shared" si="6"/>
        <v>-0.59760629436940982</v>
      </c>
      <c r="X86" s="81">
        <f t="shared" si="7"/>
        <v>-0.45680678083376575</v>
      </c>
      <c r="Y86" s="81">
        <f t="shared" si="8"/>
        <v>-0.37488553569295696</v>
      </c>
    </row>
    <row r="87" spans="1:25" s="30" customFormat="1">
      <c r="A87" s="32" t="s">
        <v>45</v>
      </c>
      <c r="B87" s="63">
        <f>AVERAGE('Apps Received by Month'!B28:M28)</f>
        <v>3772.5</v>
      </c>
      <c r="C87" s="63">
        <f>AVERAGE('Apps Received by Month'!N28:Y28)</f>
        <v>3546.5833333333335</v>
      </c>
      <c r="D87" s="63">
        <f>AVERAGE('Apps Received by Month'!Z28:AK28)</f>
        <v>4256.583333333333</v>
      </c>
      <c r="E87" s="63">
        <f>AVERAGE('Apps Received by Month'!AL28:AW28)</f>
        <v>4661.833333333333</v>
      </c>
      <c r="F87" s="63">
        <f>AVERAGE('Apps Received by Month'!AX28:BI28)</f>
        <v>5529</v>
      </c>
      <c r="G87" s="63">
        <f>AVERAGE('Apps Received by Month'!BJ28:BU28)</f>
        <v>5529</v>
      </c>
      <c r="H87" s="63">
        <f>AVERAGE('Apps Received by Month'!BV28:CG28)</f>
        <v>5334.8888888888887</v>
      </c>
      <c r="I87" s="63">
        <f>AVERAGE('Apps Received by Month'!CH28:CS28)</f>
        <v>4430.166666666667</v>
      </c>
      <c r="J87" s="63">
        <f>AVERAGE('Apps Received by Month'!CT28:DE28)</f>
        <v>4766</v>
      </c>
      <c r="K87" s="63">
        <f>AVERAGE('Apps Received by Month'!DF28:DQ28)</f>
        <v>5421</v>
      </c>
      <c r="L87" s="63">
        <f>AVERAGE('Apps Received by Month'!DR28:EC28)</f>
        <v>4833.166666666667</v>
      </c>
      <c r="M87" s="63">
        <f>AVERAGE('Apps Received by Month'!ED28:EO28)</f>
        <v>4201</v>
      </c>
      <c r="N87" s="63">
        <f>AVERAGE('Apps Received by Month'!EP28:FA28)</f>
        <v>3879</v>
      </c>
      <c r="O87" s="63">
        <f>AVERAGE('Apps Received by Month'!FB28:FM28)</f>
        <v>3637.9166666666665</v>
      </c>
      <c r="P87" s="63">
        <f>AVERAGE('Apps Received by Month'!FN28:FY28)</f>
        <v>3070.0833333333335</v>
      </c>
      <c r="Q87" s="63">
        <f>AVERAGE('Apps Received by Month'!FZ28:GK28)</f>
        <v>2613.4166666666665</v>
      </c>
      <c r="R87" s="63">
        <f>AVERAGE('Apps Received by Month'!GL28:GW28)</f>
        <v>2277.4166666666665</v>
      </c>
      <c r="S87" s="63">
        <f>AVERAGE('Apps Received by Month'!GX28:HI28)</f>
        <v>2443</v>
      </c>
      <c r="T87" s="63">
        <f>AVERAGE('Apps Received by Month'!HJ28:HU28)</f>
        <v>2622.3333333333335</v>
      </c>
      <c r="U87" s="63">
        <f>AVERAGE('Apps Received by Month'!HV28:IG28)</f>
        <v>2575.9166666666665</v>
      </c>
      <c r="V87" s="109">
        <f>AVERAGE('Apps Received by Month'!IH28:IS28)</f>
        <v>2734.0833333333335</v>
      </c>
      <c r="W87" s="79">
        <f t="shared" si="6"/>
        <v>-0.31718577424342836</v>
      </c>
      <c r="X87" s="81">
        <f t="shared" si="7"/>
        <v>-0.51715645436747615</v>
      </c>
      <c r="Y87" s="81">
        <f t="shared" si="8"/>
        <v>-0.46703334597744756</v>
      </c>
    </row>
    <row r="88" spans="1:25" s="30" customFormat="1">
      <c r="A88" s="32" t="s">
        <v>46</v>
      </c>
      <c r="B88" s="63">
        <f>AVERAGE('Apps Received by Month'!B29:M29)</f>
        <v>4750.916666666667</v>
      </c>
      <c r="C88" s="63">
        <f>AVERAGE('Apps Received by Month'!N29:Y29)</f>
        <v>5130.166666666667</v>
      </c>
      <c r="D88" s="63">
        <f>AVERAGE('Apps Received by Month'!Z29:AK29)</f>
        <v>767.16666666666663</v>
      </c>
      <c r="E88" s="63">
        <f>AVERAGE('Apps Received by Month'!AL29:AW29)</f>
        <v>851.58333333333337</v>
      </c>
      <c r="F88" s="63">
        <f>AVERAGE('Apps Received by Month'!AX29:BI29)</f>
        <v>825.5</v>
      </c>
      <c r="G88" s="63">
        <f>AVERAGE('Apps Received by Month'!BJ29:BU29)</f>
        <v>825.5</v>
      </c>
      <c r="H88" s="63">
        <f>AVERAGE('Apps Received by Month'!BV29:CG29)</f>
        <v>754.75</v>
      </c>
      <c r="I88" s="63">
        <f>AVERAGE('Apps Received by Month'!CH29:CS29)</f>
        <v>823.91666666666663</v>
      </c>
      <c r="J88" s="63">
        <f>AVERAGE('Apps Received by Month'!CT29:DE29)</f>
        <v>769.66666666666663</v>
      </c>
      <c r="K88" s="63">
        <f>AVERAGE('Apps Received by Month'!DF29:DQ29)</f>
        <v>847.16666666666663</v>
      </c>
      <c r="L88" s="63">
        <f>AVERAGE('Apps Received by Month'!DR29:EC29)</f>
        <v>776.91666666666663</v>
      </c>
      <c r="M88" s="63">
        <f>AVERAGE('Apps Received by Month'!ED29:EO29)</f>
        <v>719.5</v>
      </c>
      <c r="N88" s="63">
        <f>AVERAGE('Apps Received by Month'!EP29:FA29)</f>
        <v>648.58333333333337</v>
      </c>
      <c r="O88" s="63">
        <f>AVERAGE('Apps Received by Month'!FB29:FM29)</f>
        <v>815.16666666666663</v>
      </c>
      <c r="P88" s="63">
        <f>AVERAGE('Apps Received by Month'!FN29:FY29)</f>
        <v>861.83333333333337</v>
      </c>
      <c r="Q88" s="63">
        <f>AVERAGE('Apps Received by Month'!FZ29:GK29)</f>
        <v>841.08333333333337</v>
      </c>
      <c r="R88" s="63">
        <f>AVERAGE('Apps Received by Month'!GL29:GW29)</f>
        <v>936.33333333333337</v>
      </c>
      <c r="S88" s="63">
        <f>AVERAGE('Apps Received by Month'!GX29:HI29)</f>
        <v>1016.0833333333334</v>
      </c>
      <c r="T88" s="63">
        <f>AVERAGE('Apps Received by Month'!HJ29:HU29)</f>
        <v>958.41666666666663</v>
      </c>
      <c r="U88" s="63">
        <f>AVERAGE('Apps Received by Month'!HV29:IG29)</f>
        <v>836.08333333333337</v>
      </c>
      <c r="V88" s="109">
        <f>AVERAGE('Apps Received by Month'!IH29:IS29)</f>
        <v>785.58333333333337</v>
      </c>
      <c r="W88" s="79">
        <f t="shared" si="6"/>
        <v>-0.82401641788426794</v>
      </c>
      <c r="X88" s="81">
        <f t="shared" si="7"/>
        <v>0.10776195208126316</v>
      </c>
      <c r="Y88" s="81">
        <f t="shared" si="8"/>
        <v>7.6155743859272873E-2</v>
      </c>
    </row>
    <row r="89" spans="1:25" s="30" customFormat="1">
      <c r="A89" s="32" t="s">
        <v>47</v>
      </c>
      <c r="B89" s="63">
        <f>AVERAGE('Apps Received by Month'!B30:M30)</f>
        <v>1929</v>
      </c>
      <c r="C89" s="63">
        <f>AVERAGE('Apps Received by Month'!N30:Y30)</f>
        <v>1925.6666666666667</v>
      </c>
      <c r="D89" s="63">
        <f>AVERAGE('Apps Received by Month'!Z30:AK30)</f>
        <v>2117.4166666666665</v>
      </c>
      <c r="E89" s="63">
        <f>AVERAGE('Apps Received by Month'!AL30:AW30)</f>
        <v>1803.9166666666667</v>
      </c>
      <c r="F89" s="63">
        <f>AVERAGE('Apps Received by Month'!AX30:BI30)</f>
        <v>3995.75</v>
      </c>
      <c r="G89" s="63">
        <f>AVERAGE('Apps Received by Month'!BJ30:BU30)</f>
        <v>3995.75</v>
      </c>
      <c r="H89" s="63">
        <f>AVERAGE('Apps Received by Month'!BV30:CG30)</f>
        <v>1620.5</v>
      </c>
      <c r="I89" s="63">
        <f>AVERAGE('Apps Received by Month'!CH30:CS30)</f>
        <v>1033.8333333333333</v>
      </c>
      <c r="J89" s="63">
        <f>AVERAGE('Apps Received by Month'!CT30:DE30)</f>
        <v>1359.4166666666667</v>
      </c>
      <c r="K89" s="63">
        <f>AVERAGE('Apps Received by Month'!DF30:DQ30)</f>
        <v>1939</v>
      </c>
      <c r="L89" s="63">
        <f>AVERAGE('Apps Received by Month'!DR30:EC30)</f>
        <v>2457.25</v>
      </c>
      <c r="M89" s="63">
        <f>AVERAGE('Apps Received by Month'!ED30:EO30)</f>
        <v>2631.4166666666665</v>
      </c>
      <c r="N89" s="63">
        <f>AVERAGE('Apps Received by Month'!EP30:FA30)</f>
        <v>2644.5833333333335</v>
      </c>
      <c r="O89" s="63">
        <f>AVERAGE('Apps Received by Month'!FB30:FM30)</f>
        <v>2270.5833333333335</v>
      </c>
      <c r="P89" s="63">
        <f>AVERAGE('Apps Received by Month'!FN30:FY30)</f>
        <v>2133.3333333333335</v>
      </c>
      <c r="Q89" s="63">
        <f>AVERAGE('Apps Received by Month'!FZ30:GK30)</f>
        <v>1771.9166666666667</v>
      </c>
      <c r="R89" s="63">
        <f>AVERAGE('Apps Received by Month'!GL30:GW30)</f>
        <v>1663.5</v>
      </c>
      <c r="S89" s="63">
        <f>AVERAGE('Apps Received by Month'!GX30:HI30)</f>
        <v>1467.6666666666667</v>
      </c>
      <c r="T89" s="63">
        <f>AVERAGE('Apps Received by Month'!HJ30:HU30)</f>
        <v>1359.75</v>
      </c>
      <c r="U89" s="63">
        <f>AVERAGE('Apps Received by Month'!HV30:IG30)</f>
        <v>1236.6666666666667</v>
      </c>
      <c r="V89" s="109">
        <f>AVERAGE('Apps Received by Month'!IH30:IS30)</f>
        <v>1029.75</v>
      </c>
      <c r="W89" s="79">
        <f t="shared" si="6"/>
        <v>-0.35890789701054082</v>
      </c>
      <c r="X89" s="81">
        <f t="shared" si="7"/>
        <v>-0.23686105111591069</v>
      </c>
      <c r="Y89" s="81">
        <f t="shared" si="8"/>
        <v>-0.49672737138399969</v>
      </c>
    </row>
    <row r="90" spans="1:25" s="30" customFormat="1">
      <c r="A90" s="32" t="s">
        <v>49</v>
      </c>
      <c r="B90" s="63">
        <f>AVERAGE('Apps Received by Month'!B31:M31)</f>
        <v>1685.1666666666667</v>
      </c>
      <c r="C90" s="63">
        <f>AVERAGE('Apps Received by Month'!N31:Y31)</f>
        <v>2128.5</v>
      </c>
      <c r="D90" s="63">
        <f>AVERAGE('Apps Received by Month'!Z31:AK31)</f>
        <v>2173.6666666666665</v>
      </c>
      <c r="E90" s="63">
        <f>AVERAGE('Apps Received by Month'!AL31:AW31)</f>
        <v>2433.1666666666665</v>
      </c>
      <c r="F90" s="63">
        <f>AVERAGE('Apps Received by Month'!AX31:BI31)</f>
        <v>2085.25</v>
      </c>
      <c r="G90" s="63">
        <f>AVERAGE('Apps Received by Month'!BJ31:BU31)</f>
        <v>2085.25</v>
      </c>
      <c r="H90" s="63">
        <f>AVERAGE('Apps Received by Month'!BV31:CG31)</f>
        <v>2657.9166666666665</v>
      </c>
      <c r="I90" s="63">
        <f>AVERAGE('Apps Received by Month'!CH31:CS31)</f>
        <v>3209.0833333333335</v>
      </c>
      <c r="J90" s="63">
        <f>AVERAGE('Apps Received by Month'!CT31:DE31)</f>
        <v>2949.75</v>
      </c>
      <c r="K90" s="63">
        <f>AVERAGE('Apps Received by Month'!DF31:DQ31)</f>
        <v>4044.9166666666665</v>
      </c>
      <c r="L90" s="63">
        <f>AVERAGE('Apps Received by Month'!DR31:EC31)</f>
        <v>4096.833333333333</v>
      </c>
      <c r="M90" s="63">
        <f>AVERAGE('Apps Received by Month'!ED31:EO31)</f>
        <v>3938.0833333333335</v>
      </c>
      <c r="N90" s="63">
        <f>AVERAGE('Apps Received by Month'!EP31:FA31)</f>
        <v>4029.6666666666665</v>
      </c>
      <c r="O90" s="63">
        <f>AVERAGE('Apps Received by Month'!FB31:FM31)</f>
        <v>4519.583333333333</v>
      </c>
      <c r="P90" s="63">
        <f>AVERAGE('Apps Received by Month'!FN31:FY31)</f>
        <v>5093.666666666667</v>
      </c>
      <c r="Q90" s="63">
        <f>AVERAGE('Apps Received by Month'!FZ31:GK31)</f>
        <v>5095.666666666667</v>
      </c>
      <c r="R90" s="63">
        <f>AVERAGE('Apps Received by Month'!GL31:GW31)</f>
        <v>4379.25</v>
      </c>
      <c r="S90" s="63">
        <f>AVERAGE('Apps Received by Month'!GX31:HI31)</f>
        <v>4188.916666666667</v>
      </c>
      <c r="T90" s="63">
        <f>AVERAGE('Apps Received by Month'!HJ31:HU31)</f>
        <v>3804.4166666666665</v>
      </c>
      <c r="U90" s="63">
        <f>AVERAGE('Apps Received by Month'!HV31:IG31)</f>
        <v>3760.9166666666665</v>
      </c>
      <c r="V90" s="109">
        <f>AVERAGE('Apps Received by Month'!IH31:IS31)</f>
        <v>5216</v>
      </c>
      <c r="W90" s="79">
        <f t="shared" si="6"/>
        <v>1.2317772722777174</v>
      </c>
      <c r="X90" s="81">
        <f t="shared" si="7"/>
        <v>0.4149866750274338</v>
      </c>
      <c r="Y90" s="81">
        <f t="shared" si="8"/>
        <v>-8.1994223180505241E-2</v>
      </c>
    </row>
    <row r="91" spans="1:25" s="30" customFormat="1">
      <c r="A91" s="32" t="s">
        <v>50</v>
      </c>
      <c r="B91" s="63" t="e">
        <f>AVERAGE('Apps Received by Month'!B32:M32)</f>
        <v>#DIV/0!</v>
      </c>
      <c r="C91" s="63">
        <f>AVERAGE('Apps Received by Month'!N32:Y32)</f>
        <v>1066.5</v>
      </c>
      <c r="D91" s="63">
        <f>AVERAGE('Apps Received by Month'!Z32:AK32)</f>
        <v>1079.1666666666667</v>
      </c>
      <c r="E91" s="63">
        <f>AVERAGE('Apps Received by Month'!AL32:AW32)</f>
        <v>1116.75</v>
      </c>
      <c r="F91" s="63">
        <f>AVERAGE('Apps Received by Month'!AX32:BI32)</f>
        <v>1221.9166666666667</v>
      </c>
      <c r="G91" s="63">
        <f>AVERAGE('Apps Received by Month'!BJ32:BU32)</f>
        <v>1221.9166666666667</v>
      </c>
      <c r="H91" s="63">
        <f>AVERAGE('Apps Received by Month'!BV32:CG32)</f>
        <v>1227.3333333333333</v>
      </c>
      <c r="I91" s="63">
        <f>AVERAGE('Apps Received by Month'!CH32:CS32)</f>
        <v>1193.8333333333333</v>
      </c>
      <c r="J91" s="63">
        <f>AVERAGE('Apps Received by Month'!CT32:DE32)</f>
        <v>1184.5833333333333</v>
      </c>
      <c r="K91" s="63">
        <f>AVERAGE('Apps Received by Month'!DF32:DQ32)</f>
        <v>1368.1666666666667</v>
      </c>
      <c r="L91" s="63">
        <f>AVERAGE('Apps Received by Month'!DR32:EC32)</f>
        <v>1367.9166666666667</v>
      </c>
      <c r="M91" s="63">
        <f>AVERAGE('Apps Received by Month'!ED32:EO32)</f>
        <v>1220.5833333333333</v>
      </c>
      <c r="N91" s="63">
        <f>AVERAGE('Apps Received by Month'!EP32:FA32)</f>
        <v>1198.75</v>
      </c>
      <c r="O91" s="63">
        <f>AVERAGE('Apps Received by Month'!FB32:FM32)</f>
        <v>1119.0833333333333</v>
      </c>
      <c r="P91" s="63">
        <f>AVERAGE('Apps Received by Month'!FN32:FY32)</f>
        <v>991.16666666666663</v>
      </c>
      <c r="Q91" s="63">
        <f>AVERAGE('Apps Received by Month'!FZ32:GK32)</f>
        <v>1376.9166666666667</v>
      </c>
      <c r="R91" s="63">
        <f>AVERAGE('Apps Received by Month'!GL32:GW32)</f>
        <v>704.33333333333337</v>
      </c>
      <c r="S91" s="63">
        <f>AVERAGE('Apps Received by Month'!GX32:HI32)</f>
        <v>681.83333333333337</v>
      </c>
      <c r="T91" s="63">
        <f>AVERAGE('Apps Received by Month'!HJ32:HU32)</f>
        <v>683.08333333333337</v>
      </c>
      <c r="U91" s="63">
        <f>AVERAGE('Apps Received by Month'!HV32:IG32)</f>
        <v>683.08333333333337</v>
      </c>
      <c r="V91" s="109">
        <f>AVERAGE('Apps Received by Month'!IH32:IS32)</f>
        <v>602.25</v>
      </c>
      <c r="W91" s="79" t="e">
        <f t="shared" si="6"/>
        <v>#DIV/0!</v>
      </c>
      <c r="X91" s="81">
        <f t="shared" si="7"/>
        <v>-0.44344106463878319</v>
      </c>
      <c r="Y91" s="81">
        <f t="shared" si="8"/>
        <v>-0.50063965884861406</v>
      </c>
    </row>
    <row r="92" spans="1:25" s="30" customFormat="1">
      <c r="A92" s="94" t="s">
        <v>52</v>
      </c>
      <c r="B92" s="63">
        <f>AVERAGE('Apps Received by Month'!B33:M33)</f>
        <v>3172.0833333333335</v>
      </c>
      <c r="C92" s="63">
        <f>AVERAGE('Apps Received by Month'!N33:Y33)</f>
        <v>3640.9166666666665</v>
      </c>
      <c r="D92" s="63">
        <f>AVERAGE('Apps Received by Month'!Z33:AK33)</f>
        <v>4007</v>
      </c>
      <c r="E92" s="63">
        <f>AVERAGE('Apps Received by Month'!AL33:AW33)</f>
        <v>4329.5</v>
      </c>
      <c r="F92" s="63">
        <f>AVERAGE('Apps Received by Month'!AX33:BI33)</f>
        <v>4015.25</v>
      </c>
      <c r="G92" s="63">
        <f>AVERAGE('Apps Received by Month'!BJ33:BU33)</f>
        <v>4015.25</v>
      </c>
      <c r="H92" s="63">
        <f>AVERAGE('Apps Received by Month'!BV33:CG33)</f>
        <v>3856.8333333333335</v>
      </c>
      <c r="I92" s="63">
        <f>AVERAGE('Apps Received by Month'!CH33:CS33)</f>
        <v>3815.4166666666665</v>
      </c>
      <c r="J92" s="63">
        <f>AVERAGE('Apps Received by Month'!CT33:DE33)</f>
        <v>3888.0833333333335</v>
      </c>
      <c r="K92" s="63">
        <f>AVERAGE('Apps Received by Month'!DF33:DQ33)</f>
        <v>3855.9166666666665</v>
      </c>
      <c r="L92" s="63">
        <f>AVERAGE('Apps Received by Month'!DR33:EC33)</f>
        <v>3682.6666666666665</v>
      </c>
      <c r="M92" s="63">
        <f>AVERAGE('Apps Received by Month'!ED33:EO33)</f>
        <v>3632.3333333333335</v>
      </c>
      <c r="N92" s="63">
        <f>AVERAGE('Apps Received by Month'!EP33:FA33)</f>
        <v>3415.6666666666665</v>
      </c>
      <c r="O92" s="63">
        <f>AVERAGE('Apps Received by Month'!FB33:FM33)</f>
        <v>4722.583333333333</v>
      </c>
      <c r="P92" s="63">
        <f>AVERAGE('Apps Received by Month'!FN33:FY33)</f>
        <v>3752.1666666666665</v>
      </c>
      <c r="Q92" s="63">
        <f>AVERAGE('Apps Received by Month'!FZ33:GK33)</f>
        <v>3513.75</v>
      </c>
      <c r="R92" s="63">
        <f>AVERAGE('Apps Received by Month'!GL33:GW33)</f>
        <v>3135.5</v>
      </c>
      <c r="S92" s="63">
        <f>AVERAGE('Apps Received by Month'!GX33:HI33)</f>
        <v>2682.9166666666665</v>
      </c>
      <c r="T92" s="63">
        <f>AVERAGE('Apps Received by Month'!HJ33:HU33)</f>
        <v>2335.3333333333335</v>
      </c>
      <c r="U92" s="63">
        <f>AVERAGE('Apps Received by Month'!HV33:IG33)</f>
        <v>1642.5833333333333</v>
      </c>
      <c r="V92" s="109">
        <f>AVERAGE('Apps Received by Month'!IH33:IS33)</f>
        <v>1584</v>
      </c>
      <c r="W92" s="79">
        <f t="shared" si="6"/>
        <v>-0.48217522658610279</v>
      </c>
      <c r="X92" s="81">
        <f t="shared" si="7"/>
        <v>-0.5741108854414243</v>
      </c>
      <c r="Y92" s="81">
        <f t="shared" si="8"/>
        <v>-0.55396904417089066</v>
      </c>
    </row>
    <row r="93" spans="1:25" s="30" customFormat="1">
      <c r="A93" s="32" t="s">
        <v>54</v>
      </c>
      <c r="B93" s="63">
        <f>AVERAGE('Apps Received by Month'!B34:M34)</f>
        <v>2781.5</v>
      </c>
      <c r="C93" s="63">
        <f>AVERAGE('Apps Received by Month'!N34:Y34)</f>
        <v>2809.6666666666665</v>
      </c>
      <c r="D93" s="63">
        <f>AVERAGE('Apps Received by Month'!Z34:AK34)</f>
        <v>3155.5833333333335</v>
      </c>
      <c r="E93" s="63">
        <f>AVERAGE('Apps Received by Month'!AL34:AW34)</f>
        <v>3888.6666666666665</v>
      </c>
      <c r="F93" s="63">
        <f>AVERAGE('Apps Received by Month'!AX34:BI34)</f>
        <v>3783</v>
      </c>
      <c r="G93" s="63">
        <f>AVERAGE('Apps Received by Month'!BJ34:BU34)</f>
        <v>3783</v>
      </c>
      <c r="H93" s="63">
        <f>AVERAGE('Apps Received by Month'!BV34:CG34)</f>
        <v>3425.5833333333335</v>
      </c>
      <c r="I93" s="63">
        <f>AVERAGE('Apps Received by Month'!CH34:CS34)</f>
        <v>3220.1666666666665</v>
      </c>
      <c r="J93" s="63">
        <f>AVERAGE('Apps Received by Month'!CT34:DE34)</f>
        <v>3256.75</v>
      </c>
      <c r="K93" s="63">
        <f>AVERAGE('Apps Received by Month'!DF34:DQ34)</f>
        <v>3618.0833333333335</v>
      </c>
      <c r="L93" s="63">
        <f>AVERAGE('Apps Received by Month'!DR34:EC34)</f>
        <v>3841.25</v>
      </c>
      <c r="M93" s="63">
        <f>AVERAGE('Apps Received by Month'!ED34:EO34)</f>
        <v>3751.4166666666665</v>
      </c>
      <c r="N93" s="63">
        <f>AVERAGE('Apps Received by Month'!EP34:FA34)</f>
        <v>3658.5833333333335</v>
      </c>
      <c r="O93" s="63">
        <f>AVERAGE('Apps Received by Month'!FB34:FM34)</f>
        <v>3330.3333333333335</v>
      </c>
      <c r="P93" s="63">
        <f>AVERAGE('Apps Received by Month'!FN34:FY34)</f>
        <v>2445.4166666666665</v>
      </c>
      <c r="Q93" s="63">
        <f>AVERAGE('Apps Received by Month'!FZ34:GK34)</f>
        <v>3817.3333333333335</v>
      </c>
      <c r="R93" s="63">
        <f>AVERAGE('Apps Received by Month'!GL34:GW34)</f>
        <v>4673.916666666667</v>
      </c>
      <c r="S93" s="63">
        <f>AVERAGE('Apps Received by Month'!GX34:HI34)</f>
        <v>5087.666666666667</v>
      </c>
      <c r="T93" s="63">
        <f>AVERAGE('Apps Received by Month'!HJ34:HU34)</f>
        <v>5081.833333333333</v>
      </c>
      <c r="U93" s="63">
        <f>AVERAGE('Apps Received by Month'!HV34:IG34)</f>
        <v>4803.333333333333</v>
      </c>
      <c r="V93" s="109">
        <f>AVERAGE('Apps Received by Month'!IH34:IS34)</f>
        <v>5486.75</v>
      </c>
      <c r="W93" s="79">
        <f t="shared" si="6"/>
        <v>0.72688597279645262</v>
      </c>
      <c r="X93" s="81">
        <f t="shared" si="7"/>
        <v>0.40219427348140202</v>
      </c>
      <c r="Y93" s="81">
        <f t="shared" si="8"/>
        <v>0.25046100444733693</v>
      </c>
    </row>
    <row r="94" spans="1:25" s="30" customFormat="1">
      <c r="A94" s="32" t="s">
        <v>56</v>
      </c>
      <c r="B94" s="63">
        <f>AVERAGE('Apps Received by Month'!B35:M35)</f>
        <v>17949.583333333332</v>
      </c>
      <c r="C94" s="63">
        <f>AVERAGE('Apps Received by Month'!N35:Y35)</f>
        <v>18459.833333333332</v>
      </c>
      <c r="D94" s="63">
        <f>AVERAGE('Apps Received by Month'!Z35:AK35)</f>
        <v>19217.25</v>
      </c>
      <c r="E94" s="63">
        <f>AVERAGE('Apps Received by Month'!AL35:AW35)</f>
        <v>18368.583333333332</v>
      </c>
      <c r="F94" s="63">
        <f>AVERAGE('Apps Received by Month'!AX35:BI35)</f>
        <v>17588.25</v>
      </c>
      <c r="G94" s="63">
        <f>AVERAGE('Apps Received by Month'!BJ35:BU35)</f>
        <v>17588.25</v>
      </c>
      <c r="H94" s="63">
        <f>AVERAGE('Apps Received by Month'!BV35:CG35)</f>
        <v>17206.25</v>
      </c>
      <c r="I94" s="63">
        <f>AVERAGE('Apps Received by Month'!CH35:CS35)</f>
        <v>17080.833333333332</v>
      </c>
      <c r="J94" s="63">
        <f>AVERAGE('Apps Received by Month'!CT35:DE35)</f>
        <v>18263</v>
      </c>
      <c r="K94" s="63">
        <f>AVERAGE('Apps Received by Month'!DF35:DQ35)</f>
        <v>19168.166666666668</v>
      </c>
      <c r="L94" s="63">
        <f>AVERAGE('Apps Received by Month'!DR35:EC35)</f>
        <v>19545.833333333332</v>
      </c>
      <c r="M94" s="63">
        <f>AVERAGE('Apps Received by Month'!ED35:EO35)</f>
        <v>20156.166666666668</v>
      </c>
      <c r="N94" s="63">
        <f>AVERAGE('Apps Received by Month'!EP35:FA35)</f>
        <v>20327.583333333332</v>
      </c>
      <c r="O94" s="63">
        <f>AVERAGE('Apps Received by Month'!FB35:FM35)</f>
        <v>19646.333333333332</v>
      </c>
      <c r="P94" s="63">
        <f>AVERAGE('Apps Received by Month'!FN35:FY35)</f>
        <v>20423.166666666668</v>
      </c>
      <c r="Q94" s="63">
        <f>AVERAGE('Apps Received by Month'!FZ35:GK35)</f>
        <v>17368.416666666668</v>
      </c>
      <c r="R94" s="63">
        <f>AVERAGE('Apps Received by Month'!GL35:GW35)</f>
        <v>16140.75</v>
      </c>
      <c r="S94" s="63">
        <f>AVERAGE('Apps Received by Month'!GX35:HI35)</f>
        <v>15132.583333333334</v>
      </c>
      <c r="T94" s="63">
        <f>AVERAGE('Apps Received by Month'!HJ35:HU35)</f>
        <v>14721.5</v>
      </c>
      <c r="U94" s="63">
        <f>AVERAGE('Apps Received by Month'!HV35:IG35)</f>
        <v>13283.833333333334</v>
      </c>
      <c r="V94" s="109">
        <f>AVERAGE('Apps Received by Month'!IH35:IS35)</f>
        <v>11805</v>
      </c>
      <c r="W94" s="79">
        <f t="shared" ref="W94:W112" si="9">(U94-B94)/B94</f>
        <v>-0.25993639592376788</v>
      </c>
      <c r="X94" s="81">
        <f t="shared" ref="X94:X112" si="10">(U94-H94)/H94</f>
        <v>-0.22796464463010047</v>
      </c>
      <c r="Y94" s="81">
        <f t="shared" ref="Y94:Y112" si="11">(U94-L94)/L94</f>
        <v>-0.32037518652739283</v>
      </c>
    </row>
    <row r="95" spans="1:25" s="30" customFormat="1">
      <c r="A95" s="94" t="s">
        <v>57</v>
      </c>
      <c r="B95" s="63">
        <f>AVERAGE('Apps Received by Month'!B36:M36)</f>
        <v>6525.25</v>
      </c>
      <c r="C95" s="63">
        <f>AVERAGE('Apps Received by Month'!N36:Y36)</f>
        <v>5919.916666666667</v>
      </c>
      <c r="D95" s="63">
        <f>AVERAGE('Apps Received by Month'!Z36:AK36)</f>
        <v>5974.166666666667</v>
      </c>
      <c r="E95" s="63">
        <f>AVERAGE('Apps Received by Month'!AL36:AW36)</f>
        <v>5598.333333333333</v>
      </c>
      <c r="F95" s="63">
        <f>AVERAGE('Apps Received by Month'!AX36:BI36)</f>
        <v>4564.916666666667</v>
      </c>
      <c r="G95" s="63">
        <f>AVERAGE('Apps Received by Month'!BJ36:BU36)</f>
        <v>4564.916666666667</v>
      </c>
      <c r="H95" s="63">
        <f>AVERAGE('Apps Received by Month'!BV36:CG36)</f>
        <v>4216.833333333333</v>
      </c>
      <c r="I95" s="63">
        <f>AVERAGE('Apps Received by Month'!CH36:CS36)</f>
        <v>3854.75</v>
      </c>
      <c r="J95" s="63">
        <f>AVERAGE('Apps Received by Month'!CT36:DE36)</f>
        <v>3841.5833333333335</v>
      </c>
      <c r="K95" s="63">
        <f>AVERAGE('Apps Received by Month'!DF36:DQ36)</f>
        <v>4371.583333333333</v>
      </c>
      <c r="L95" s="63">
        <f>AVERAGE('Apps Received by Month'!DR36:EC36)</f>
        <v>4165.333333333333</v>
      </c>
      <c r="M95" s="63">
        <f>AVERAGE('Apps Received by Month'!ED36:EO36)</f>
        <v>3823.9166666666665</v>
      </c>
      <c r="N95" s="63">
        <f>AVERAGE('Apps Received by Month'!EP36:FA36)</f>
        <v>3485.25</v>
      </c>
      <c r="O95" s="63">
        <f>AVERAGE('Apps Received by Month'!FB36:FM36)</f>
        <v>3070</v>
      </c>
      <c r="P95" s="63">
        <f>AVERAGE('Apps Received by Month'!FN36:FY36)</f>
        <v>1573.5</v>
      </c>
      <c r="Q95" s="63">
        <f>AVERAGE('Apps Received by Month'!FZ36:GK36)</f>
        <v>2297.0833333333335</v>
      </c>
      <c r="R95" s="63">
        <f>AVERAGE('Apps Received by Month'!GL36:GW36)</f>
        <v>2486.6666666666665</v>
      </c>
      <c r="S95" s="63">
        <f>AVERAGE('Apps Received by Month'!GX36:HI36)</f>
        <v>2461.5833333333335</v>
      </c>
      <c r="T95" s="63">
        <f>AVERAGE('Apps Received by Month'!HJ36:HU36)</f>
        <v>2262.1666666666665</v>
      </c>
      <c r="U95" s="63">
        <f>AVERAGE('Apps Received by Month'!HV36:IG36)</f>
        <v>1937.25</v>
      </c>
      <c r="V95" s="109">
        <f>AVERAGE('Apps Received by Month'!IH36:IS36)</f>
        <v>1292.3333333333333</v>
      </c>
      <c r="W95" s="79">
        <f t="shared" si="9"/>
        <v>-0.70311482318685103</v>
      </c>
      <c r="X95" s="81">
        <f t="shared" si="10"/>
        <v>-0.54059128097703646</v>
      </c>
      <c r="Y95" s="81">
        <f t="shared" si="11"/>
        <v>-0.53491117157490398</v>
      </c>
    </row>
    <row r="96" spans="1:25" s="30" customFormat="1">
      <c r="A96" s="32" t="s">
        <v>59</v>
      </c>
      <c r="B96" s="63">
        <f>AVERAGE('Apps Received by Month'!B37:M37)</f>
        <v>1124.8333333333333</v>
      </c>
      <c r="C96" s="63">
        <f>AVERAGE('Apps Received by Month'!N37:Y37)</f>
        <v>1165.6666666666667</v>
      </c>
      <c r="D96" s="63">
        <f>AVERAGE('Apps Received by Month'!Z37:AK37)</f>
        <v>1283.5833333333333</v>
      </c>
      <c r="E96" s="63">
        <f>AVERAGE('Apps Received by Month'!AL37:AW37)</f>
        <v>1366.5</v>
      </c>
      <c r="F96" s="63">
        <f>AVERAGE('Apps Received by Month'!AX37:BI37)</f>
        <v>566.25</v>
      </c>
      <c r="G96" s="63">
        <f>AVERAGE('Apps Received by Month'!BJ37:BU37)</f>
        <v>566.25</v>
      </c>
      <c r="H96" s="63">
        <f>AVERAGE('Apps Received by Month'!BV37:CG37)</f>
        <v>471.16666666666669</v>
      </c>
      <c r="I96" s="63">
        <f>AVERAGE('Apps Received by Month'!CH37:CS37)</f>
        <v>400.83333333333331</v>
      </c>
      <c r="J96" s="63">
        <f>AVERAGE('Apps Received by Month'!CT37:DE37)</f>
        <v>390.58333333333331</v>
      </c>
      <c r="K96" s="63">
        <f>AVERAGE('Apps Received by Month'!DF37:DQ37)</f>
        <v>568.66666666666663</v>
      </c>
      <c r="L96" s="63">
        <f>AVERAGE('Apps Received by Month'!DR37:EC37)</f>
        <v>525.58333333333337</v>
      </c>
      <c r="M96" s="63">
        <f>AVERAGE('Apps Received by Month'!ED37:EO37)</f>
        <v>466.33333333333331</v>
      </c>
      <c r="N96" s="63">
        <f>AVERAGE('Apps Received by Month'!EP37:FA37)</f>
        <v>439.33333333333331</v>
      </c>
      <c r="O96" s="63">
        <f>AVERAGE('Apps Received by Month'!FB37:FM37)</f>
        <v>432.75</v>
      </c>
      <c r="P96" s="63">
        <f>AVERAGE('Apps Received by Month'!FN37:FY37)</f>
        <v>425.66666666666669</v>
      </c>
      <c r="Q96" s="63">
        <f>AVERAGE('Apps Received by Month'!FZ37:GK37)</f>
        <v>435</v>
      </c>
      <c r="R96" s="63">
        <f>AVERAGE('Apps Received by Month'!GL37:GW37)</f>
        <v>448.16666666666669</v>
      </c>
      <c r="S96" s="63">
        <f>AVERAGE('Apps Received by Month'!GX37:HI37)</f>
        <v>412</v>
      </c>
      <c r="T96" s="63">
        <f>AVERAGE('Apps Received by Month'!HJ37:HU37)</f>
        <v>391</v>
      </c>
      <c r="U96" s="63">
        <f>AVERAGE('Apps Received by Month'!HV37:IG37)</f>
        <v>322.33333333333331</v>
      </c>
      <c r="V96" s="109">
        <f>AVERAGE('Apps Received by Month'!IH37:IS37)</f>
        <v>374.41666666666669</v>
      </c>
      <c r="W96" s="79">
        <f t="shared" si="9"/>
        <v>-0.71343902800414882</v>
      </c>
      <c r="X96" s="81">
        <f t="shared" si="10"/>
        <v>-0.31588256101874784</v>
      </c>
      <c r="Y96" s="81">
        <f t="shared" si="11"/>
        <v>-0.38671317583637238</v>
      </c>
    </row>
    <row r="97" spans="1:25" s="30" customFormat="1">
      <c r="A97" s="32" t="s">
        <v>61</v>
      </c>
      <c r="B97" s="63">
        <f>AVERAGE('Apps Received by Month'!B38:M38)</f>
        <v>13595.5</v>
      </c>
      <c r="C97" s="63">
        <f>AVERAGE('Apps Received by Month'!N38:Y38)</f>
        <v>15180.833333333334</v>
      </c>
      <c r="D97" s="63">
        <f>AVERAGE('Apps Received by Month'!Z38:AK38)</f>
        <v>15620</v>
      </c>
      <c r="E97" s="63">
        <f>AVERAGE('Apps Received by Month'!AL38:AW38)</f>
        <v>18928.666666666668</v>
      </c>
      <c r="F97" s="63">
        <f>AVERAGE('Apps Received by Month'!AX38:BI38)</f>
        <v>18936.916666666668</v>
      </c>
      <c r="G97" s="63">
        <f>AVERAGE('Apps Received by Month'!BJ38:BU38)</f>
        <v>18936.916666666668</v>
      </c>
      <c r="H97" s="63">
        <f>AVERAGE('Apps Received by Month'!BV38:CG38)</f>
        <v>18231.333333333332</v>
      </c>
      <c r="I97" s="63">
        <f>AVERAGE('Apps Received by Month'!CH38:CS38)</f>
        <v>17287.75</v>
      </c>
      <c r="J97" s="63">
        <f>AVERAGE('Apps Received by Month'!CT38:DE38)</f>
        <v>17619.333333333332</v>
      </c>
      <c r="K97" s="63">
        <f>AVERAGE('Apps Received by Month'!DF38:DQ38)</f>
        <v>20371.583333333332</v>
      </c>
      <c r="L97" s="63">
        <f>AVERAGE('Apps Received by Month'!DR38:EC38)</f>
        <v>20787.666666666668</v>
      </c>
      <c r="M97" s="63">
        <f>AVERAGE('Apps Received by Month'!ED38:EO38)</f>
        <v>17280.25</v>
      </c>
      <c r="N97" s="63">
        <f>AVERAGE('Apps Received by Month'!EP38:FA38)</f>
        <v>14497.166666666666</v>
      </c>
      <c r="O97" s="63">
        <f>AVERAGE('Apps Received by Month'!FB38:FM38)</f>
        <v>11973.166666666666</v>
      </c>
      <c r="P97" s="63">
        <f>AVERAGE('Apps Received by Month'!FN38:FY38)</f>
        <v>11538.916666666666</v>
      </c>
      <c r="Q97" s="63">
        <f>AVERAGE('Apps Received by Month'!FZ38:GK38)</f>
        <v>11095</v>
      </c>
      <c r="R97" s="63" t="e">
        <f>AVERAGE('[1]Apps A47Received by Month'!GL37:GW37)</f>
        <v>#REF!</v>
      </c>
      <c r="S97" s="63">
        <f>AVERAGE('Apps Received by Month'!GX38:HI38)</f>
        <v>10017.166666666666</v>
      </c>
      <c r="T97" s="63">
        <f>AVERAGE('Apps Received by Month'!HJ38:HU38)</f>
        <v>8129.083333333333</v>
      </c>
      <c r="U97" s="63">
        <f>AVERAGE('Apps Received by Month'!HV38:IG38)</f>
        <v>8284.8333333333339</v>
      </c>
      <c r="V97" s="109">
        <f>AVERAGE('Apps Received by Month'!IH38:IS38)</f>
        <v>8599</v>
      </c>
      <c r="W97" s="79">
        <f t="shared" si="9"/>
        <v>-0.39061944515955027</v>
      </c>
      <c r="X97" s="81">
        <f t="shared" si="10"/>
        <v>-0.54557172633195594</v>
      </c>
      <c r="Y97" s="81">
        <f t="shared" si="11"/>
        <v>-0.60145438801853668</v>
      </c>
    </row>
    <row r="98" spans="1:25" s="30" customFormat="1">
      <c r="A98" s="32" t="s">
        <v>62</v>
      </c>
      <c r="B98" s="63">
        <f>AVERAGE('Apps Received by Month'!B39:M39)</f>
        <v>4025.5</v>
      </c>
      <c r="C98" s="63">
        <f>AVERAGE('Apps Received by Month'!N39:Y39)</f>
        <v>3686.8333333333335</v>
      </c>
      <c r="D98" s="63">
        <f>AVERAGE('Apps Received by Month'!Z39:AK39)</f>
        <v>3421</v>
      </c>
      <c r="E98" s="63">
        <f>AVERAGE('Apps Received by Month'!AL39:AW39)</f>
        <v>3762.5</v>
      </c>
      <c r="F98" s="63">
        <f>AVERAGE('Apps Received by Month'!AX39:BI39)</f>
        <v>3317.9166666666665</v>
      </c>
      <c r="G98" s="63">
        <f>AVERAGE('Apps Received by Month'!BJ39:BU39)</f>
        <v>3317.9166666666665</v>
      </c>
      <c r="H98" s="63">
        <f>AVERAGE('Apps Received by Month'!BV39:CG39)</f>
        <v>2896.5</v>
      </c>
      <c r="I98" s="63">
        <f>AVERAGE('Apps Received by Month'!CH39:CS39)</f>
        <v>2662</v>
      </c>
      <c r="J98" s="63">
        <f>AVERAGE('Apps Received by Month'!CT39:DE39)</f>
        <v>2165.1666666666665</v>
      </c>
      <c r="K98" s="63">
        <f>AVERAGE('Apps Received by Month'!DF39:DQ39)</f>
        <v>2925.0833333333335</v>
      </c>
      <c r="L98" s="63">
        <f>AVERAGE('Apps Received by Month'!DR39:EC39)</f>
        <v>3146.5</v>
      </c>
      <c r="M98" s="63">
        <f>AVERAGE('Apps Received by Month'!ED39:EO39)</f>
        <v>2676.1666666666665</v>
      </c>
      <c r="N98" s="63">
        <f>AVERAGE('Apps Received by Month'!EP39:FA39)</f>
        <v>2246.0833333333335</v>
      </c>
      <c r="O98" s="63">
        <f>AVERAGE('Apps Received by Month'!FB39:FM39)</f>
        <v>1935.0833333333333</v>
      </c>
      <c r="P98" s="63">
        <f>AVERAGE('Apps Received by Month'!FN39:FY39)</f>
        <v>1703.1666666666667</v>
      </c>
      <c r="Q98" s="63">
        <f>AVERAGE('Apps Received by Month'!FZ39:GK39)</f>
        <v>1668.8333333333333</v>
      </c>
      <c r="R98" s="63">
        <f>AVERAGE('Apps Received by Month'!GL39:GW39)</f>
        <v>1375.8333333333333</v>
      </c>
      <c r="S98" s="63">
        <f>AVERAGE('Apps Received by Month'!GX39:HI39)</f>
        <v>1062.1666666666667</v>
      </c>
      <c r="T98" s="63">
        <f>AVERAGE('Apps Received by Month'!HJ39:HU39)</f>
        <v>956.75</v>
      </c>
      <c r="U98" s="63">
        <f>AVERAGE('Apps Received by Month'!HV39:IG39)</f>
        <v>1649.6666666666667</v>
      </c>
      <c r="V98" s="109">
        <f>AVERAGE('Apps Received by Month'!IH39:IS39)</f>
        <v>1766.9166666666667</v>
      </c>
      <c r="W98" s="79">
        <f t="shared" si="9"/>
        <v>-0.59019583488593541</v>
      </c>
      <c r="X98" s="81">
        <f t="shared" si="10"/>
        <v>-0.43046205190172043</v>
      </c>
      <c r="Y98" s="81">
        <f t="shared" si="11"/>
        <v>-0.47571375602521315</v>
      </c>
    </row>
    <row r="99" spans="1:25" s="30" customFormat="1">
      <c r="A99" s="32" t="s">
        <v>63</v>
      </c>
      <c r="B99" s="63">
        <f>AVERAGE('Apps Received by Month'!B40:M40)</f>
        <v>1570.3333333333333</v>
      </c>
      <c r="C99" s="63">
        <f>AVERAGE('Apps Received by Month'!N40:Y40)</f>
        <v>1802.75</v>
      </c>
      <c r="D99" s="63">
        <f>AVERAGE('Apps Received by Month'!Z40:AK40)</f>
        <v>2043.9166666666667</v>
      </c>
      <c r="E99" s="63">
        <f>AVERAGE('Apps Received by Month'!AL40:AW40)</f>
        <v>2146.5833333333335</v>
      </c>
      <c r="F99" s="63">
        <f>AVERAGE('Apps Received by Month'!AX40:BI40)</f>
        <v>2556.5</v>
      </c>
      <c r="G99" s="63">
        <f>AVERAGE('Apps Received by Month'!BJ40:BU40)</f>
        <v>2556.5</v>
      </c>
      <c r="H99" s="63">
        <f>AVERAGE('Apps Received by Month'!BV40:CG40)</f>
        <v>2692.0833333333335</v>
      </c>
      <c r="I99" s="63">
        <f>AVERAGE('Apps Received by Month'!CH40:CS40)</f>
        <v>2989.5</v>
      </c>
      <c r="J99" s="63">
        <f>AVERAGE('Apps Received by Month'!CT40:DE40)</f>
        <v>2675.5</v>
      </c>
      <c r="K99" s="63">
        <f>AVERAGE('Apps Received by Month'!DF40:DQ40)</f>
        <v>2894.3333333333335</v>
      </c>
      <c r="L99" s="63">
        <f>AVERAGE('Apps Received by Month'!DR40:EC40)</f>
        <v>2985.3333333333335</v>
      </c>
      <c r="M99" s="63">
        <f>AVERAGE('Apps Received by Month'!ED40:EO40)</f>
        <v>6601.083333333333</v>
      </c>
      <c r="N99" s="63">
        <f>AVERAGE('Apps Received by Month'!EP40:FA40)</f>
        <v>1704.0833333333333</v>
      </c>
      <c r="O99" s="63">
        <f>AVERAGE('Apps Received by Month'!FB40:FM40)</f>
        <v>2139.9166666666665</v>
      </c>
      <c r="P99" s="63">
        <f>AVERAGE('Apps Received by Month'!FN40:FY40)</f>
        <v>4249.833333333333</v>
      </c>
      <c r="Q99" s="63">
        <f>AVERAGE('Apps Received by Month'!FZ40:GK40)</f>
        <v>4192.833333333333</v>
      </c>
      <c r="R99" s="63">
        <f>AVERAGE('Apps Received by Month'!GL40:GW40)</f>
        <v>3343.5</v>
      </c>
      <c r="S99" s="63">
        <f>AVERAGE('Apps Received by Month'!GX40:HI40)</f>
        <v>3259.8333333333335</v>
      </c>
      <c r="T99" s="63">
        <f>AVERAGE('Apps Received by Month'!HJ40:HU40)</f>
        <v>3047.6666666666665</v>
      </c>
      <c r="U99" s="63">
        <f>AVERAGE('Apps Received by Month'!HV40:IG40)</f>
        <v>2778.75</v>
      </c>
      <c r="V99" s="109">
        <f>AVERAGE('Apps Received by Month'!IH40:IS40)</f>
        <v>2524.9166666666665</v>
      </c>
      <c r="W99" s="79">
        <f t="shared" si="9"/>
        <v>0.76952876247081303</v>
      </c>
      <c r="X99" s="81">
        <f t="shared" si="10"/>
        <v>3.2193158953722274E-2</v>
      </c>
      <c r="Y99" s="81">
        <f t="shared" si="11"/>
        <v>-6.9199419383653468E-2</v>
      </c>
    </row>
    <row r="100" spans="1:25" s="30" customFormat="1">
      <c r="A100" s="32" t="s">
        <v>65</v>
      </c>
      <c r="B100" s="63">
        <f>AVERAGE('Apps Received by Month'!B41:M41)</f>
        <v>13327</v>
      </c>
      <c r="C100" s="63">
        <f>AVERAGE('Apps Received by Month'!N41:Y41)</f>
        <v>13364.916666666666</v>
      </c>
      <c r="D100" s="63">
        <f>AVERAGE('Apps Received by Month'!Z41:AK41)</f>
        <v>13745.833333333334</v>
      </c>
      <c r="E100" s="63">
        <f>AVERAGE('Apps Received by Month'!AL41:AW41)</f>
        <v>13954.583333333334</v>
      </c>
      <c r="F100" s="63">
        <f>AVERAGE('Apps Received by Month'!AX41:BI41)</f>
        <v>14780.777777777777</v>
      </c>
      <c r="G100" s="63">
        <f>AVERAGE('Apps Received by Month'!BJ41:BU41)</f>
        <v>14780.777777777777</v>
      </c>
      <c r="H100" s="63">
        <f>AVERAGE('Apps Received by Month'!BV41:CG41)</f>
        <v>14592.666666666666</v>
      </c>
      <c r="I100" s="63">
        <f>AVERAGE('Apps Received by Month'!CH41:CS41)</f>
        <v>14969.5</v>
      </c>
      <c r="J100" s="63">
        <f>AVERAGE('Apps Received by Month'!CT41:DE41)</f>
        <v>15524.8</v>
      </c>
      <c r="K100" s="63">
        <f>AVERAGE('Apps Received by Month'!DF41:DQ41)</f>
        <v>15995.833333333334</v>
      </c>
      <c r="L100" s="63">
        <f>AVERAGE('Apps Received by Month'!DR41:EC41)</f>
        <v>10363.416666666666</v>
      </c>
      <c r="M100" s="63">
        <f>AVERAGE('Apps Received by Month'!ED41:EO41)</f>
        <v>9447.8333333333339</v>
      </c>
      <c r="N100" s="63">
        <f>AVERAGE('Apps Received by Month'!EP41:FA41)</f>
        <v>8814.6666666666661</v>
      </c>
      <c r="O100" s="63">
        <f>AVERAGE('Apps Received by Month'!FB41:FM41)</f>
        <v>8321.0833333333339</v>
      </c>
      <c r="P100" s="63">
        <f>AVERAGE('Apps Received by Month'!FN41:FY41)</f>
        <v>8280.9166666666661</v>
      </c>
      <c r="Q100" s="63">
        <f>AVERAGE('Apps Received by Month'!FZ41:GK41)</f>
        <v>7450.25</v>
      </c>
      <c r="R100" s="63">
        <f>AVERAGE('Apps Received by Month'!GL41:GW41)</f>
        <v>7159.5</v>
      </c>
      <c r="S100" s="63">
        <f>AVERAGE('Apps Received by Month'!GX41:HI41)</f>
        <v>7134.083333333333</v>
      </c>
      <c r="T100" s="63">
        <f>AVERAGE('Apps Received by Month'!HJ41:HU41)</f>
        <v>6986.916666666667</v>
      </c>
      <c r="U100" s="63">
        <f>AVERAGE('Apps Received by Month'!HV41:IG41)</f>
        <v>6435</v>
      </c>
      <c r="V100" s="109">
        <f>AVERAGE('Apps Received by Month'!IH41:IS41)</f>
        <v>5313.083333333333</v>
      </c>
      <c r="W100" s="79">
        <f t="shared" si="9"/>
        <v>-0.51714564418098596</v>
      </c>
      <c r="X100" s="81">
        <f t="shared" si="10"/>
        <v>-0.55902508109095894</v>
      </c>
      <c r="Y100" s="81">
        <f t="shared" si="11"/>
        <v>-0.37906578428928678</v>
      </c>
    </row>
    <row r="101" spans="1:25" s="30" customFormat="1">
      <c r="A101" s="94" t="s">
        <v>67</v>
      </c>
      <c r="B101" s="63">
        <f>AVERAGE('Apps Received by Month'!B42:M42)</f>
        <v>526</v>
      </c>
      <c r="C101" s="63">
        <f>AVERAGE('Apps Received by Month'!N42:Y42)</f>
        <v>579.25</v>
      </c>
      <c r="D101" s="63">
        <f>AVERAGE('Apps Received by Month'!Z42:AK42)</f>
        <v>626.75</v>
      </c>
      <c r="E101" s="63">
        <f>AVERAGE('Apps Received by Month'!AL42:AW42)</f>
        <v>620.66666666666663</v>
      </c>
      <c r="F101" s="63">
        <f>AVERAGE('Apps Received by Month'!AX42:BI42)</f>
        <v>593.16666666666663</v>
      </c>
      <c r="G101" s="63">
        <f>AVERAGE('Apps Received by Month'!BJ42:BU42)</f>
        <v>593.16666666666663</v>
      </c>
      <c r="H101" s="63">
        <f>AVERAGE('Apps Received by Month'!BV42:CG42)</f>
        <v>689.58333333333337</v>
      </c>
      <c r="I101" s="63">
        <f>AVERAGE('Apps Received by Month'!CH42:CS42)</f>
        <v>738</v>
      </c>
      <c r="J101" s="63">
        <f>AVERAGE('Apps Received by Month'!CT42:DE42)</f>
        <v>766.91666666666663</v>
      </c>
      <c r="K101" s="63">
        <f>AVERAGE('Apps Received by Month'!DF42:DQ42)</f>
        <v>659.41666666666663</v>
      </c>
      <c r="L101" s="63">
        <f>AVERAGE('Apps Received by Month'!DR42:EC42)</f>
        <v>773.75</v>
      </c>
      <c r="M101" s="63">
        <f>AVERAGE('Apps Received by Month'!ED42:EO42)</f>
        <v>742.91666666666663</v>
      </c>
      <c r="N101" s="63">
        <f>AVERAGE('Apps Received by Month'!EP42:FA42)</f>
        <v>741.66666666666663</v>
      </c>
      <c r="O101" s="63">
        <f>AVERAGE('Apps Received by Month'!FB42:FM42)</f>
        <v>752.83333333333337</v>
      </c>
      <c r="P101" s="63">
        <f>AVERAGE('Apps Received by Month'!FN42:FY42)</f>
        <v>654.33333333333337</v>
      </c>
      <c r="Q101" s="63">
        <f>AVERAGE('Apps Received by Month'!FZ42:GK42)</f>
        <v>577.83333333333337</v>
      </c>
      <c r="R101" s="63">
        <f>AVERAGE('Apps Received by Month'!GL42:GW42)</f>
        <v>517.08333333333337</v>
      </c>
      <c r="S101" s="63">
        <f>AVERAGE('Apps Received by Month'!GX42:HI42)</f>
        <v>729.25</v>
      </c>
      <c r="T101" s="63">
        <f>AVERAGE('Apps Received by Month'!HJ42:HU42)</f>
        <v>675.58333333333337</v>
      </c>
      <c r="U101" s="63">
        <f>AVERAGE('Apps Received by Month'!HV42:IG42)</f>
        <v>719.41666666666663</v>
      </c>
      <c r="V101" s="109">
        <f>AVERAGE('Apps Received by Month'!IH42:IS42)</f>
        <v>559.33333333333337</v>
      </c>
      <c r="W101" s="79">
        <f t="shared" si="9"/>
        <v>0.36771229404309247</v>
      </c>
      <c r="X101" s="81">
        <f t="shared" si="10"/>
        <v>4.3262839879153969E-2</v>
      </c>
      <c r="Y101" s="81">
        <f t="shared" si="11"/>
        <v>-7.0220786214324232E-2</v>
      </c>
    </row>
    <row r="102" spans="1:25" s="30" customFormat="1">
      <c r="A102" s="32" t="s">
        <v>68</v>
      </c>
      <c r="B102" s="63">
        <f>AVERAGE('Apps Received by Month'!B43:M43)</f>
        <v>3712.25</v>
      </c>
      <c r="C102" s="63">
        <f>AVERAGE('Apps Received by Month'!N43:Y43)</f>
        <v>4178.166666666667</v>
      </c>
      <c r="D102" s="63">
        <f>AVERAGE('Apps Received by Month'!Z43:AK43)</f>
        <v>4139.5</v>
      </c>
      <c r="E102" s="63">
        <f>AVERAGE('Apps Received by Month'!AL43:AW43)</f>
        <v>3958</v>
      </c>
      <c r="F102" s="63">
        <f>AVERAGE('Apps Received by Month'!AX43:BI43)</f>
        <v>3751.3333333333335</v>
      </c>
      <c r="G102" s="63">
        <f>AVERAGE('Apps Received by Month'!BJ43:BU43)</f>
        <v>3751.3333333333335</v>
      </c>
      <c r="H102" s="63">
        <f>AVERAGE('Apps Received by Month'!BV43:CG43)</f>
        <v>3685.8333333333335</v>
      </c>
      <c r="I102" s="63">
        <f>AVERAGE('Apps Received by Month'!CH43:CS43)</f>
        <v>3768.4166666666665</v>
      </c>
      <c r="J102" s="63">
        <f>AVERAGE('Apps Received by Month'!CT43:DE43)</f>
        <v>4313.75</v>
      </c>
      <c r="K102" s="63">
        <f>AVERAGE('Apps Received by Month'!DF43:DQ43)</f>
        <v>5620.333333333333</v>
      </c>
      <c r="L102" s="63">
        <f>AVERAGE('Apps Received by Month'!DR43:EC43)</f>
        <v>6231.166666666667</v>
      </c>
      <c r="M102" s="63">
        <f>AVERAGE('Apps Received by Month'!ED43:EO43)</f>
        <v>5990.916666666667</v>
      </c>
      <c r="N102" s="63">
        <f>AVERAGE('Apps Received by Month'!EP43:FA43)</f>
        <v>5436.25</v>
      </c>
      <c r="O102" s="63">
        <f>AVERAGE('Apps Received by Month'!FB43:FM43)</f>
        <v>5409</v>
      </c>
      <c r="P102" s="63">
        <f>AVERAGE('Apps Received by Month'!FN43:FY43)</f>
        <v>4919.666666666667</v>
      </c>
      <c r="Q102" s="63">
        <f>AVERAGE('Apps Received by Month'!FZ43:GK43)</f>
        <v>4709.166666666667</v>
      </c>
      <c r="R102" s="63">
        <f>AVERAGE('Apps Received by Month'!GL43:GW43)</f>
        <v>4373.583333333333</v>
      </c>
      <c r="S102" s="63">
        <f>AVERAGE('Apps Received by Month'!GX43:HI43)</f>
        <v>3895.3333333333335</v>
      </c>
      <c r="T102" s="63">
        <f>AVERAGE('Apps Received by Month'!HJ43:HU43)</f>
        <v>3630.8333333333335</v>
      </c>
      <c r="U102" s="63">
        <f>AVERAGE('Apps Received by Month'!HV43:IG43)</f>
        <v>3720.6666666666665</v>
      </c>
      <c r="V102" s="109">
        <f>AVERAGE('Apps Received by Month'!IH43:IS43)</f>
        <v>3344.5</v>
      </c>
      <c r="W102" s="79">
        <f t="shared" si="9"/>
        <v>2.2672682784474416E-3</v>
      </c>
      <c r="X102" s="81">
        <f t="shared" si="10"/>
        <v>9.4505991408545403E-3</v>
      </c>
      <c r="Y102" s="81">
        <f t="shared" si="11"/>
        <v>-0.40289405408297008</v>
      </c>
    </row>
    <row r="103" spans="1:25" s="30" customFormat="1">
      <c r="A103" s="32" t="s">
        <v>69</v>
      </c>
      <c r="B103" s="63">
        <f>AVERAGE('Apps Received by Month'!B44:M44)</f>
        <v>506</v>
      </c>
      <c r="C103" s="63">
        <f>AVERAGE('Apps Received by Month'!N44:Y44)</f>
        <v>486.33333333333331</v>
      </c>
      <c r="D103" s="63">
        <f>AVERAGE('Apps Received by Month'!Z44:AK44)</f>
        <v>490.33333333333331</v>
      </c>
      <c r="E103" s="63">
        <f>AVERAGE('Apps Received by Month'!AL44:AW44)</f>
        <v>513.5</v>
      </c>
      <c r="F103" s="63">
        <f>AVERAGE('Apps Received by Month'!AX44:BI44)</f>
        <v>487.91666666666669</v>
      </c>
      <c r="G103" s="63">
        <f>AVERAGE('Apps Received by Month'!BJ44:BU44)</f>
        <v>487.91666666666669</v>
      </c>
      <c r="H103" s="63">
        <f>AVERAGE('Apps Received by Month'!BV44:CG44)</f>
        <v>502.83333333333331</v>
      </c>
      <c r="I103" s="63">
        <f>AVERAGE('Apps Received by Month'!CH44:CS44)</f>
        <v>491.58333333333331</v>
      </c>
      <c r="J103" s="63">
        <f>AVERAGE('Apps Received by Month'!CT44:DE44)</f>
        <v>482.41666666666669</v>
      </c>
      <c r="K103" s="63">
        <f>AVERAGE('Apps Received by Month'!DF44:DQ44)</f>
        <v>510.41666666666669</v>
      </c>
      <c r="L103" s="63">
        <f>AVERAGE('Apps Received by Month'!DR44:EC44)</f>
        <v>524.41666666666663</v>
      </c>
      <c r="M103" s="63">
        <f>AVERAGE('Apps Received by Month'!ED44:EO44)</f>
        <v>526.33333333333337</v>
      </c>
      <c r="N103" s="63">
        <f>AVERAGE('Apps Received by Month'!EP44:FA44)</f>
        <v>493.75</v>
      </c>
      <c r="O103" s="63">
        <f>AVERAGE('Apps Received by Month'!FB44:FM44)</f>
        <v>461.08333333333331</v>
      </c>
      <c r="P103" s="63">
        <f>AVERAGE('Apps Received by Month'!FN44:FY44)</f>
        <v>433.25</v>
      </c>
      <c r="Q103" s="63">
        <f>AVERAGE('Apps Received by Month'!FZ44:GK44)</f>
        <v>416.75</v>
      </c>
      <c r="R103" s="63">
        <f>AVERAGE('Apps Received by Month'!GL44:GW44)</f>
        <v>407.41666666666669</v>
      </c>
      <c r="S103" s="63">
        <f>AVERAGE('Apps Received by Month'!GX44:HI44)</f>
        <v>365.5</v>
      </c>
      <c r="T103" s="63">
        <f>AVERAGE('Apps Received by Month'!HJ44:HU44)</f>
        <v>382.41666666666669</v>
      </c>
      <c r="U103" s="63">
        <f>AVERAGE('Apps Received by Month'!HV44:IG44)</f>
        <v>345.41666666666669</v>
      </c>
      <c r="V103" s="109">
        <f>AVERAGE('Apps Received by Month'!IH44:IS44)</f>
        <v>288.5</v>
      </c>
      <c r="W103" s="79">
        <f t="shared" si="9"/>
        <v>-0.31735836627140973</v>
      </c>
      <c r="X103" s="81">
        <f t="shared" si="10"/>
        <v>-0.31305933046072248</v>
      </c>
      <c r="Y103" s="81">
        <f t="shared" si="11"/>
        <v>-0.34133163832830121</v>
      </c>
    </row>
    <row r="104" spans="1:25" s="30" customFormat="1">
      <c r="A104" s="32" t="s">
        <v>70</v>
      </c>
      <c r="B104" s="63">
        <f>AVERAGE('Apps Received by Month'!B45:M45)</f>
        <v>9434</v>
      </c>
      <c r="C104" s="63">
        <f>AVERAGE('Apps Received by Month'!N45:Y45)</f>
        <v>10257</v>
      </c>
      <c r="D104" s="63">
        <f>AVERAGE('Apps Received by Month'!Z45:AK45)</f>
        <v>8543</v>
      </c>
      <c r="E104" s="63">
        <f>AVERAGE('Apps Received by Month'!AL45:AW45)</f>
        <v>10421.583333333334</v>
      </c>
      <c r="F104" s="63">
        <f>AVERAGE('Apps Received by Month'!AX45:BI45)</f>
        <v>15768.5</v>
      </c>
      <c r="G104" s="63">
        <f>AVERAGE('Apps Received by Month'!BJ45:BU45)</f>
        <v>15768.5</v>
      </c>
      <c r="H104" s="63">
        <f>AVERAGE('Apps Received by Month'!BV45:CG45)</f>
        <v>18208.083333333332</v>
      </c>
      <c r="I104" s="63">
        <f>AVERAGE('Apps Received by Month'!CH45:CS45)</f>
        <v>17136</v>
      </c>
      <c r="J104" s="63">
        <f>AVERAGE('Apps Received by Month'!CT45:DE45)</f>
        <v>13758.666666666666</v>
      </c>
      <c r="K104" s="63">
        <f>AVERAGE('Apps Received by Month'!DF45:DQ45)</f>
        <v>11972</v>
      </c>
      <c r="L104" s="63">
        <f>AVERAGE('Apps Received by Month'!DR45:EC45)</f>
        <v>11457.75</v>
      </c>
      <c r="M104" s="63">
        <f>AVERAGE('Apps Received by Month'!ED45:EO45)</f>
        <v>11037</v>
      </c>
      <c r="N104" s="63">
        <f>AVERAGE('Apps Received by Month'!EP45:FA45)</f>
        <v>10068.416666666666</v>
      </c>
      <c r="O104" s="63">
        <f>AVERAGE('Apps Received by Month'!FB45:FM45)</f>
        <v>8093.833333333333</v>
      </c>
      <c r="P104" s="63">
        <f>AVERAGE('Apps Received by Month'!FN45:FY45)</f>
        <v>7518.583333333333</v>
      </c>
      <c r="Q104" s="63">
        <f>AVERAGE('Apps Received by Month'!FZ45:GK45)</f>
        <v>6374.083333333333</v>
      </c>
      <c r="R104" s="63">
        <f>AVERAGE('Apps Received by Month'!GL45:GW45)</f>
        <v>5344.583333333333</v>
      </c>
      <c r="S104" s="63">
        <f>AVERAGE('Apps Received by Month'!GX45:HI45)</f>
        <v>4584.666666666667</v>
      </c>
      <c r="T104" s="63">
        <f>AVERAGE('Apps Received by Month'!HJ45:HU45)</f>
        <v>4218.583333333333</v>
      </c>
      <c r="U104" s="63">
        <f>AVERAGE('Apps Received by Month'!HV45:IG45)</f>
        <v>3766.25</v>
      </c>
      <c r="V104" s="109">
        <f>AVERAGE('Apps Received by Month'!IH45:IS45)</f>
        <v>3775.4166666666665</v>
      </c>
      <c r="W104" s="79">
        <f t="shared" si="9"/>
        <v>-0.60077909688361242</v>
      </c>
      <c r="X104" s="81">
        <f t="shared" si="10"/>
        <v>-0.79315505476047721</v>
      </c>
      <c r="Y104" s="81">
        <f t="shared" si="11"/>
        <v>-0.67129235670179577</v>
      </c>
    </row>
    <row r="105" spans="1:25" s="30" customFormat="1">
      <c r="A105" s="32" t="s">
        <v>72</v>
      </c>
      <c r="B105" s="63">
        <f>AVERAGE('Apps Received by Month'!B46:M46)</f>
        <v>24896.583333333332</v>
      </c>
      <c r="C105" s="63">
        <f>AVERAGE('Apps Received by Month'!N46:Y46)</f>
        <v>29010.666666666668</v>
      </c>
      <c r="D105" s="63">
        <f>AVERAGE('Apps Received by Month'!Z46:AK46)</f>
        <v>30752.833333333332</v>
      </c>
      <c r="E105" s="63">
        <f>AVERAGE('Apps Received by Month'!AL46:AW46)</f>
        <v>35503.333333333336</v>
      </c>
      <c r="F105" s="63">
        <f>AVERAGE('Apps Received by Month'!AX46:BI46)</f>
        <v>31197.666666666668</v>
      </c>
      <c r="G105" s="63">
        <f>AVERAGE('Apps Received by Month'!BJ46:BU46)</f>
        <v>31197.666666666668</v>
      </c>
      <c r="H105" s="63">
        <f>AVERAGE('Apps Received by Month'!BV46:CG46)</f>
        <v>27804</v>
      </c>
      <c r="I105" s="63">
        <f>AVERAGE('Apps Received by Month'!CH46:CS46)</f>
        <v>27456.25</v>
      </c>
      <c r="J105" s="63">
        <f>AVERAGE('Apps Received by Month'!CT46:DE46)</f>
        <v>27100.333333333332</v>
      </c>
      <c r="K105" s="63">
        <f>AVERAGE('Apps Received by Month'!DF46:DQ46)</f>
        <v>29053.833333333332</v>
      </c>
      <c r="L105" s="63">
        <f>AVERAGE('Apps Received by Month'!DR46:EC46)</f>
        <v>27150.666666666668</v>
      </c>
      <c r="M105" s="63">
        <f>AVERAGE('Apps Received by Month'!ED46:EO46)</f>
        <v>15088.416666666666</v>
      </c>
      <c r="N105" s="63">
        <f>AVERAGE('Apps Received by Month'!EP46:FA46)</f>
        <v>25790.916666666668</v>
      </c>
      <c r="O105" s="63">
        <f>AVERAGE('Apps Received by Month'!FB46:FM46)</f>
        <v>30576.083333333332</v>
      </c>
      <c r="P105" s="63">
        <f>AVERAGE('Apps Received by Month'!FN46:FY46)</f>
        <v>28847.666666666668</v>
      </c>
      <c r="Q105" s="63">
        <f>AVERAGE('Apps Received by Month'!FZ46:GK46)</f>
        <v>26494.583333333332</v>
      </c>
      <c r="R105" s="63">
        <f>AVERAGE('Apps Received by Month'!GL46:GW46)</f>
        <v>26189.75</v>
      </c>
      <c r="S105" s="63">
        <f>AVERAGE('Apps Received by Month'!GX46:HI46)</f>
        <v>22700</v>
      </c>
      <c r="T105" s="63">
        <f>AVERAGE('Apps Received by Month'!HJ46:HU46)</f>
        <v>20446.166666666668</v>
      </c>
      <c r="U105" s="63">
        <f>AVERAGE('Apps Received by Month'!HV46:IG46)</f>
        <v>21470.25</v>
      </c>
      <c r="V105" s="109">
        <f>AVERAGE('Apps Received by Month'!IH46:IS46)</f>
        <v>24824.416666666668</v>
      </c>
      <c r="W105" s="79">
        <f t="shared" si="9"/>
        <v>-0.1376226322889017</v>
      </c>
      <c r="X105" s="81">
        <f t="shared" si="10"/>
        <v>-0.22779995684074233</v>
      </c>
      <c r="Y105" s="81">
        <f t="shared" si="11"/>
        <v>-0.20921831262584104</v>
      </c>
    </row>
    <row r="106" spans="1:25" s="30" customFormat="1">
      <c r="A106" s="32" t="s">
        <v>74</v>
      </c>
      <c r="B106" s="63">
        <f>AVERAGE('Apps Received by Month'!B47:M47)</f>
        <v>1872.8333333333333</v>
      </c>
      <c r="C106" s="63">
        <f>AVERAGE('Apps Received by Month'!N47:Y47)</f>
        <v>1400.5</v>
      </c>
      <c r="D106" s="63">
        <f>AVERAGE('Apps Received by Month'!Z47:AK47)</f>
        <v>1415.8333333333333</v>
      </c>
      <c r="E106" s="63">
        <f>AVERAGE('Apps Received by Month'!AL47:AW47)</f>
        <v>1918.5833333333333</v>
      </c>
      <c r="F106" s="63">
        <f>AVERAGE('Apps Received by Month'!AX47:BI47)</f>
        <v>2029.8333333333333</v>
      </c>
      <c r="G106" s="63">
        <f>AVERAGE('Apps Received by Month'!BJ47:BU47)</f>
        <v>2029.8333333333333</v>
      </c>
      <c r="H106" s="63">
        <f>AVERAGE('Apps Received by Month'!BV47:CG47)</f>
        <v>1924.8333333333333</v>
      </c>
      <c r="I106" s="63">
        <f>AVERAGE('Apps Received by Month'!CH47:CS47)</f>
        <v>1910.4166666666667</v>
      </c>
      <c r="J106" s="63">
        <f>AVERAGE('Apps Received by Month'!CT47:DE47)</f>
        <v>2126.6666666666665</v>
      </c>
      <c r="K106" s="63">
        <f>AVERAGE('Apps Received by Month'!DF47:DQ47)</f>
        <v>2836.3333333333335</v>
      </c>
      <c r="L106" s="63">
        <f>AVERAGE('Apps Received by Month'!DR47:EC47)</f>
        <v>4115.333333333333</v>
      </c>
      <c r="M106" s="63">
        <f>AVERAGE('Apps Received by Month'!ED47:EO47)</f>
        <v>3701.0833333333335</v>
      </c>
      <c r="N106" s="63">
        <f>AVERAGE('Apps Received by Month'!EP47:FA47)</f>
        <v>3113.1666666666665</v>
      </c>
      <c r="O106" s="63">
        <f>AVERAGE('Apps Received by Month'!FB47:FM47)</f>
        <v>562.16666666666663</v>
      </c>
      <c r="P106" s="63">
        <f>AVERAGE('Apps Received by Month'!FN47:FY47)</f>
        <v>2465.0833333333335</v>
      </c>
      <c r="Q106" s="63">
        <f>AVERAGE('Apps Received by Month'!FZ47:GK47)</f>
        <v>2012.4166666666667</v>
      </c>
      <c r="R106" s="63">
        <f>AVERAGE('Apps Received by Month'!GL47:GW47)</f>
        <v>1862.1666666666667</v>
      </c>
      <c r="S106" s="63">
        <f>AVERAGE('Apps Received by Month'!GX47:HI47)</f>
        <v>1665.75</v>
      </c>
      <c r="T106" s="63">
        <f>AVERAGE('Apps Received by Month'!HJ47:HU47)</f>
        <v>1543.0833333333333</v>
      </c>
      <c r="U106" s="63">
        <f>AVERAGE('Apps Received by Month'!HV47:IG47)</f>
        <v>1382.5833333333333</v>
      </c>
      <c r="V106" s="109">
        <f>AVERAGE('Apps Received by Month'!IH47:IS47)</f>
        <v>1491.9166666666667</v>
      </c>
      <c r="W106" s="79">
        <f t="shared" si="9"/>
        <v>-0.26176915546854146</v>
      </c>
      <c r="X106" s="81">
        <f t="shared" si="10"/>
        <v>-0.28171270239847607</v>
      </c>
      <c r="Y106" s="81">
        <f t="shared" si="11"/>
        <v>-0.66404098493439179</v>
      </c>
    </row>
    <row r="107" spans="1:25" s="30" customFormat="1">
      <c r="A107" s="32" t="s">
        <v>76</v>
      </c>
      <c r="B107" s="63">
        <f>AVERAGE('Apps Received by Month'!B48:M48)</f>
        <v>1130.5</v>
      </c>
      <c r="C107" s="63">
        <f>AVERAGE('Apps Received by Month'!N48:Y48)</f>
        <v>1136.6666666666667</v>
      </c>
      <c r="D107" s="63">
        <f>AVERAGE('Apps Received by Month'!Z48:AK48)</f>
        <v>1121.8333333333333</v>
      </c>
      <c r="E107" s="63">
        <f>AVERAGE('Apps Received by Month'!AL48:AW48)</f>
        <v>1095</v>
      </c>
      <c r="F107" s="63">
        <f>AVERAGE('Apps Received by Month'!AX48:BI48)</f>
        <v>1077</v>
      </c>
      <c r="G107" s="63">
        <f>AVERAGE('Apps Received by Month'!BJ48:BU48)</f>
        <v>1077</v>
      </c>
      <c r="H107" s="63">
        <f>AVERAGE('Apps Received by Month'!BV48:CG48)</f>
        <v>1041.3333333333333</v>
      </c>
      <c r="I107" s="63">
        <f>AVERAGE('Apps Received by Month'!CH48:CS48)</f>
        <v>1056.8333333333333</v>
      </c>
      <c r="J107" s="63">
        <f>AVERAGE('Apps Received by Month'!CT48:DE48)</f>
        <v>1202.5</v>
      </c>
      <c r="K107" s="63">
        <f>AVERAGE('Apps Received by Month'!DF48:DQ48)</f>
        <v>1406.3333333333333</v>
      </c>
      <c r="L107" s="63">
        <f>AVERAGE('Apps Received by Month'!DR48:EC48)</f>
        <v>1397.4166666666667</v>
      </c>
      <c r="M107" s="63">
        <f>AVERAGE('Apps Received by Month'!ED48:EO48)</f>
        <v>1671.5</v>
      </c>
      <c r="N107" s="63">
        <f>AVERAGE('Apps Received by Month'!EP48:FA48)</f>
        <v>1749.1666666666667</v>
      </c>
      <c r="O107" s="63">
        <f>AVERAGE('Apps Received by Month'!FB48:FM48)</f>
        <v>1724.1666666666667</v>
      </c>
      <c r="P107" s="63">
        <f>AVERAGE('Apps Received by Month'!FN48:FY48)</f>
        <v>1705.1666666666667</v>
      </c>
      <c r="Q107" s="63">
        <f>AVERAGE('Apps Received by Month'!FZ48:GK48)</f>
        <v>1561.5</v>
      </c>
      <c r="R107" s="63">
        <f>AVERAGE('Apps Received by Month'!GL48:GW48)</f>
        <v>1484.3333333333333</v>
      </c>
      <c r="S107" s="63">
        <f>AVERAGE('Apps Received by Month'!GX48:HI48)</f>
        <v>1361.6666666666667</v>
      </c>
      <c r="T107" s="63">
        <f>AVERAGE('Apps Received by Month'!HJ48:HU48)</f>
        <v>1194</v>
      </c>
      <c r="U107" s="63">
        <f>AVERAGE('Apps Received by Month'!HV48:IG48)</f>
        <v>1128.4166666666667</v>
      </c>
      <c r="V107" s="109">
        <f>AVERAGE('Apps Received by Month'!IH48:IS48)</f>
        <v>1007.25</v>
      </c>
      <c r="W107" s="79">
        <f t="shared" si="9"/>
        <v>-1.8428424001178749E-3</v>
      </c>
      <c r="X107" s="81">
        <f t="shared" si="10"/>
        <v>8.3626760563380434E-2</v>
      </c>
      <c r="Y107" s="81">
        <f t="shared" si="11"/>
        <v>-0.1924980618999344</v>
      </c>
    </row>
    <row r="108" spans="1:25" s="30" customFormat="1">
      <c r="A108" s="32" t="s">
        <v>77</v>
      </c>
      <c r="B108" s="63">
        <f>AVERAGE('Apps Received by Month'!B49:M49)</f>
        <v>4225.416666666667</v>
      </c>
      <c r="C108" s="63">
        <f>AVERAGE('Apps Received by Month'!N49:Y49)</f>
        <v>4119.333333333333</v>
      </c>
      <c r="D108" s="63">
        <f>AVERAGE('Apps Received by Month'!Z49:AK49)</f>
        <v>4629.75</v>
      </c>
      <c r="E108" s="63">
        <f>AVERAGE('Apps Received by Month'!AL49:AW49)</f>
        <v>4886.75</v>
      </c>
      <c r="F108" s="63">
        <f>AVERAGE('Apps Received by Month'!AX49:BI49)</f>
        <v>4773.583333333333</v>
      </c>
      <c r="G108" s="63">
        <f>AVERAGE('Apps Received by Month'!BJ49:BU49)</f>
        <v>4773.583333333333</v>
      </c>
      <c r="H108" s="63">
        <f>AVERAGE('Apps Received by Month'!BV49:CG49)</f>
        <v>4480.666666666667</v>
      </c>
      <c r="I108" s="63">
        <f>AVERAGE('Apps Received by Month'!CH49:CS49)</f>
        <v>4105.5</v>
      </c>
      <c r="J108" s="63">
        <f>AVERAGE('Apps Received by Month'!CT49:DE49)</f>
        <v>4181.166666666667</v>
      </c>
      <c r="K108" s="63">
        <f>AVERAGE('Apps Received by Month'!DF49:DQ49)</f>
        <v>4924.583333333333</v>
      </c>
      <c r="L108" s="63">
        <f>AVERAGE('Apps Received by Month'!DR49:EC49)</f>
        <v>4732.25</v>
      </c>
      <c r="M108" s="63">
        <f>AVERAGE('Apps Received by Month'!ED49:EO49)</f>
        <v>4575.5</v>
      </c>
      <c r="N108" s="63">
        <f>AVERAGE('Apps Received by Month'!EP49:FA49)</f>
        <v>4657.833333333333</v>
      </c>
      <c r="O108" s="63">
        <f>AVERAGE('Apps Received by Month'!FB49:FM49)</f>
        <v>5328.416666666667</v>
      </c>
      <c r="P108" s="63">
        <f>AVERAGE('Apps Received by Month'!FN49:FY49)</f>
        <v>5070.833333333333</v>
      </c>
      <c r="Q108" s="63">
        <f>AVERAGE('Apps Received by Month'!FZ49:GK49)</f>
        <v>4925.833333333333</v>
      </c>
      <c r="R108" s="63">
        <f>AVERAGE('Apps Received by Month'!GL49:GW49)</f>
        <v>4716.833333333333</v>
      </c>
      <c r="S108" s="63">
        <f>AVERAGE('Apps Received by Month'!GX49:HI49)</f>
        <v>2671.5</v>
      </c>
      <c r="T108" s="63">
        <f>AVERAGE('Apps Received by Month'!HJ49:HU49)</f>
        <v>2987.1666666666665</v>
      </c>
      <c r="U108" s="63">
        <f>AVERAGE('Apps Received by Month'!HV49:IG49)</f>
        <v>3033</v>
      </c>
      <c r="V108" s="109">
        <f>AVERAGE('Apps Received by Month'!IH49:IS49)</f>
        <v>3011.0833333333335</v>
      </c>
      <c r="W108" s="79">
        <f t="shared" si="9"/>
        <v>-0.2822009663741249</v>
      </c>
      <c r="X108" s="81">
        <f t="shared" si="10"/>
        <v>-0.32309180181520614</v>
      </c>
      <c r="Y108" s="81">
        <f t="shared" si="11"/>
        <v>-0.3590786623699086</v>
      </c>
    </row>
    <row r="109" spans="1:25" s="30" customFormat="1">
      <c r="A109" s="32" t="s">
        <v>78</v>
      </c>
      <c r="B109" s="63">
        <f>AVERAGE('Apps Received by Month'!B50:M50)</f>
        <v>9377.8333333333339</v>
      </c>
      <c r="C109" s="63">
        <f>AVERAGE('Apps Received by Month'!N50:Y50)</f>
        <v>9852.4166666666661</v>
      </c>
      <c r="D109" s="63">
        <f>AVERAGE('Apps Received by Month'!Z50:AK50)</f>
        <v>10026.833333333334</v>
      </c>
      <c r="E109" s="63">
        <f>AVERAGE('Apps Received by Month'!AL50:AW50)</f>
        <v>10264.666666666666</v>
      </c>
      <c r="F109" s="63">
        <f>AVERAGE('Apps Received by Month'!AX50:BI50)</f>
        <v>10289.75</v>
      </c>
      <c r="G109" s="63">
        <f>AVERAGE('Apps Received by Month'!BJ50:BU50)</f>
        <v>10289.75</v>
      </c>
      <c r="H109" s="63">
        <f>AVERAGE('Apps Received by Month'!BV50:CG50)</f>
        <v>9725.4166666666661</v>
      </c>
      <c r="I109" s="63">
        <f>AVERAGE('Apps Received by Month'!CH50:CS50)</f>
        <v>9576.25</v>
      </c>
      <c r="J109" s="63">
        <f>AVERAGE('Apps Received by Month'!CT50:DE50)</f>
        <v>9473.0833333333339</v>
      </c>
      <c r="K109" s="63">
        <f>AVERAGE('Apps Received by Month'!DF50:DQ50)</f>
        <v>11861.333333333334</v>
      </c>
      <c r="L109" s="63">
        <f>AVERAGE('Apps Received by Month'!DR50:EC50)</f>
        <v>11808.5</v>
      </c>
      <c r="M109" s="63">
        <f>AVERAGE('Apps Received by Month'!ED50:EO50)</f>
        <v>11637</v>
      </c>
      <c r="N109" s="63">
        <f>AVERAGE('Apps Received by Month'!EP50:FA50)</f>
        <v>10463.5</v>
      </c>
      <c r="O109" s="63">
        <f>AVERAGE('Apps Received by Month'!FB50:FM50)</f>
        <v>9653</v>
      </c>
      <c r="P109" s="63">
        <f>AVERAGE('Apps Received by Month'!FN50:FY50)</f>
        <v>8847.0833333333339</v>
      </c>
      <c r="Q109" s="63">
        <f>AVERAGE('Apps Received by Month'!FZ50:GK50)</f>
        <v>7841.75</v>
      </c>
      <c r="R109" s="63">
        <f>AVERAGE('Apps Received by Month'!GL50:GW50)</f>
        <v>7515.083333333333</v>
      </c>
      <c r="S109" s="63">
        <f>AVERAGE('Apps Received by Month'!GX50:HI50)</f>
        <v>6691.666666666667</v>
      </c>
      <c r="T109" s="63">
        <f>AVERAGE('Apps Received by Month'!HJ50:HU50)</f>
        <v>6217.666666666667</v>
      </c>
      <c r="U109" s="63">
        <f>AVERAGE('Apps Received by Month'!HV50:IG50)</f>
        <v>5753</v>
      </c>
      <c r="V109" s="109">
        <f>AVERAGE('Apps Received by Month'!IH50:IS50)</f>
        <v>7124.75</v>
      </c>
      <c r="W109" s="79">
        <f t="shared" si="9"/>
        <v>-0.38653207030764042</v>
      </c>
      <c r="X109" s="81">
        <f t="shared" si="10"/>
        <v>-0.40845722119874894</v>
      </c>
      <c r="Y109" s="81">
        <f t="shared" si="11"/>
        <v>-0.51280857009781089</v>
      </c>
    </row>
    <row r="110" spans="1:25" s="30" customFormat="1">
      <c r="A110" s="36" t="s">
        <v>79</v>
      </c>
      <c r="B110" s="63">
        <f>AVERAGE('Apps Received by Month'!B51:M51)</f>
        <v>1462.75</v>
      </c>
      <c r="C110" s="63">
        <f>AVERAGE('Apps Received by Month'!N51:Y51)</f>
        <v>1490.75</v>
      </c>
      <c r="D110" s="63">
        <f>AVERAGE('Apps Received by Month'!Z51:AK51)</f>
        <v>1583.6666666666667</v>
      </c>
      <c r="E110" s="63">
        <f>AVERAGE('Apps Received by Month'!AL51:AW51)</f>
        <v>1583.0833333333333</v>
      </c>
      <c r="F110" s="63">
        <f>AVERAGE('Apps Received by Month'!AX51:BI51)</f>
        <v>1242.75</v>
      </c>
      <c r="G110" s="63">
        <f>AVERAGE('Apps Received by Month'!BJ51:BU51)</f>
        <v>1242.75</v>
      </c>
      <c r="H110" s="63">
        <f>AVERAGE('Apps Received by Month'!BV51:CG51)</f>
        <v>1438.25</v>
      </c>
      <c r="I110" s="63">
        <f>AVERAGE('Apps Received by Month'!CH51:CS51)</f>
        <v>1545.3333333333333</v>
      </c>
      <c r="J110" s="63">
        <f>AVERAGE('Apps Received by Month'!CT51:DE51)</f>
        <v>1244</v>
      </c>
      <c r="K110" s="63">
        <f>AVERAGE('Apps Received by Month'!DF51:DQ51)</f>
        <v>1262</v>
      </c>
      <c r="L110" s="63">
        <f>AVERAGE('Apps Received by Month'!DR51:EC51)</f>
        <v>1240.0833333333333</v>
      </c>
      <c r="M110" s="63">
        <f>AVERAGE('Apps Received by Month'!ED51:EO51)</f>
        <v>1372.3333333333333</v>
      </c>
      <c r="N110" s="63">
        <f>AVERAGE('Apps Received by Month'!EP51:FA51)</f>
        <v>1201.4166666666667</v>
      </c>
      <c r="O110" s="63">
        <f>AVERAGE('Apps Received by Month'!FB51:FM51)</f>
        <v>1100.4166666666667</v>
      </c>
      <c r="P110" s="63">
        <f>AVERAGE('Apps Received by Month'!FN51:FY51)</f>
        <v>1048.4166666666667</v>
      </c>
      <c r="Q110" s="63">
        <f>AVERAGE('Apps Received by Month'!FZ51:GK51)</f>
        <v>870.5</v>
      </c>
      <c r="R110" s="63">
        <f>AVERAGE('Apps Received by Month'!GL51:GW51)</f>
        <v>867.58333333333337</v>
      </c>
      <c r="S110" s="63">
        <f>AVERAGE('Apps Received by Month'!GX51:HI51)</f>
        <v>803.41666666666663</v>
      </c>
      <c r="T110" s="63">
        <f>AVERAGE('Apps Received by Month'!HJ51:HU51)</f>
        <v>659.91666666666663</v>
      </c>
      <c r="U110" s="63">
        <f>AVERAGE('Apps Received by Month'!HV51:IG51)</f>
        <v>600.25</v>
      </c>
      <c r="V110" s="109">
        <f>AVERAGE('Apps Received by Month'!IH51:IS51)</f>
        <v>475.91666666666669</v>
      </c>
      <c r="W110" s="79">
        <f t="shared" si="9"/>
        <v>-0.58964279610323023</v>
      </c>
      <c r="X110" s="81">
        <f t="shared" si="10"/>
        <v>-0.58265252911524423</v>
      </c>
      <c r="Y110" s="81">
        <f t="shared" si="11"/>
        <v>-0.51595994892816344</v>
      </c>
    </row>
    <row r="111" spans="1:25">
      <c r="A111" s="95" t="s">
        <v>80</v>
      </c>
      <c r="B111" s="86">
        <f>AVERAGE('Apps Received by Month'!B52:M52)</f>
        <v>1744</v>
      </c>
      <c r="C111" s="86">
        <f>AVERAGE('Apps Received by Month'!N52:Y52)</f>
        <v>2526.0833333333335</v>
      </c>
      <c r="D111" s="86">
        <f>AVERAGE('Apps Received by Month'!Z52:AK52)</f>
        <v>3545.0833333333335</v>
      </c>
      <c r="E111" s="86">
        <f>AVERAGE('Apps Received by Month'!AL52:AW52)</f>
        <v>3736.8333333333335</v>
      </c>
      <c r="F111" s="86">
        <f>AVERAGE('Apps Received by Month'!AX52:BI52)</f>
        <v>3176.5</v>
      </c>
      <c r="G111" s="86">
        <f>AVERAGE('Apps Received by Month'!BJ52:BU52)</f>
        <v>3176.5</v>
      </c>
      <c r="H111" s="86">
        <f>AVERAGE('Apps Received by Month'!BV52:CG52)</f>
        <v>2582.3333333333335</v>
      </c>
      <c r="I111" s="86">
        <f>AVERAGE('Apps Received by Month'!CH52:CS52)</f>
        <v>2150</v>
      </c>
      <c r="J111" s="86">
        <f>AVERAGE('Apps Received by Month'!CT52:DE52)</f>
        <v>1935.6666666666667</v>
      </c>
      <c r="K111" s="86">
        <f>AVERAGE('Apps Received by Month'!DF52:DQ52)</f>
        <v>2081.5</v>
      </c>
      <c r="L111" s="86">
        <f>AVERAGE('Apps Received by Month'!DR52:EC52)</f>
        <v>2706.9166666666665</v>
      </c>
      <c r="M111" s="86">
        <f>AVERAGE('Apps Received by Month'!ED52:EO52)</f>
        <v>2773.1666666666665</v>
      </c>
      <c r="N111" s="86">
        <f>AVERAGE('Apps Received by Month'!EP52:FA52)</f>
        <v>2688.8333333333335</v>
      </c>
      <c r="O111" s="86">
        <f>AVERAGE('Apps Received by Month'!FB52:FM52)</f>
        <v>2761.1666666666665</v>
      </c>
      <c r="P111" s="86">
        <f>AVERAGE('Apps Received by Month'!FN52:FY52)</f>
        <v>3016.9166666666665</v>
      </c>
      <c r="Q111" s="86">
        <f>AVERAGE('Apps Received by Month'!FZ52:GK52)</f>
        <v>2585</v>
      </c>
      <c r="R111" s="86">
        <f>AVERAGE('Apps Received by Month'!GL52:GW52)</f>
        <v>2293.0833333333335</v>
      </c>
      <c r="S111" s="86">
        <f>AVERAGE('Apps Received by Month'!GX52:HI52)</f>
        <v>2044.8333333333333</v>
      </c>
      <c r="T111" s="86">
        <f>AVERAGE('Apps Received by Month'!HJ52:HU52)</f>
        <v>1873.5833333333333</v>
      </c>
      <c r="U111" s="86">
        <f>AVERAGE('Apps Received by Month'!HV52:IG52)</f>
        <v>1638.3333333333333</v>
      </c>
      <c r="V111" s="109">
        <f>AVERAGE('Apps Received by Month'!IH52:IS52)</f>
        <v>1416.0833333333333</v>
      </c>
      <c r="W111" s="88">
        <f t="shared" si="9"/>
        <v>-6.0588685015290564E-2</v>
      </c>
      <c r="X111" s="81">
        <f t="shared" si="10"/>
        <v>-0.3655608622692656</v>
      </c>
      <c r="Y111" s="81">
        <f t="shared" si="11"/>
        <v>-0.39476033617584583</v>
      </c>
    </row>
    <row r="112" spans="1:25">
      <c r="A112" s="84" t="s">
        <v>81</v>
      </c>
      <c r="B112" s="86">
        <f>AVERAGE('Apps Received by Month'!B53:M53)</f>
        <v>105.66666666666667</v>
      </c>
      <c r="C112" s="86">
        <f>AVERAGE('Apps Received by Month'!N53:Y53)</f>
        <v>101.5</v>
      </c>
      <c r="D112" s="86">
        <f>AVERAGE('Apps Received by Month'!Z53:AK53)</f>
        <v>99.916666666666671</v>
      </c>
      <c r="E112" s="86">
        <f>AVERAGE('Apps Received by Month'!AL53:AW53)</f>
        <v>105.75</v>
      </c>
      <c r="F112" s="86">
        <f>AVERAGE('Apps Received by Month'!AX53:BI53)</f>
        <v>103.75</v>
      </c>
      <c r="G112" s="86">
        <f>AVERAGE('Apps Received by Month'!BJ53:BU53)</f>
        <v>103.75</v>
      </c>
      <c r="H112" s="86">
        <f>AVERAGE('Apps Received by Month'!BV53:CG53)</f>
        <v>89.333333333333329</v>
      </c>
      <c r="I112" s="86">
        <f>AVERAGE('Apps Received by Month'!CH53:CS53)</f>
        <v>84.5</v>
      </c>
      <c r="J112" s="86">
        <f>AVERAGE('Apps Received by Month'!CT53:DE53)</f>
        <v>92.5</v>
      </c>
      <c r="K112" s="86">
        <f>AVERAGE('Apps Received by Month'!DF53:DQ53)</f>
        <v>110.75</v>
      </c>
      <c r="L112" s="86">
        <f>AVERAGE('Apps Received by Month'!DR53:EC53)</f>
        <v>125.16666666666667</v>
      </c>
      <c r="M112" s="86">
        <f>AVERAGE('Apps Received by Month'!ED53:EO53)</f>
        <v>111.41666666666667</v>
      </c>
      <c r="N112" s="86">
        <f>AVERAGE('Apps Received by Month'!EP53:FA53)</f>
        <v>99.25</v>
      </c>
      <c r="O112" s="86">
        <f>AVERAGE('Apps Received by Month'!FB53:FM53)</f>
        <v>107.41666666666667</v>
      </c>
      <c r="P112" s="86">
        <f>AVERAGE('Apps Received by Month'!FN53:FY53)</f>
        <v>111.08333333333333</v>
      </c>
      <c r="Q112" s="86">
        <f>AVERAGE('Apps Received by Month'!FZ53:GK53)</f>
        <v>123.08333333333333</v>
      </c>
      <c r="R112" s="86">
        <f>AVERAGE('Apps Received by Month'!GL53:GW53)</f>
        <v>176.83333333333334</v>
      </c>
      <c r="S112" s="86">
        <f>AVERAGE('Apps Received by Month'!GX53:HI53)</f>
        <v>225.58333333333334</v>
      </c>
      <c r="T112" s="86">
        <f>AVERAGE('Apps Received by Month'!HJ53:HU53)</f>
        <v>211</v>
      </c>
      <c r="U112" s="86">
        <f>AVERAGE('Apps Received by Month'!HV53:IG53)</f>
        <v>189.33333333333334</v>
      </c>
      <c r="V112" s="109">
        <f>AVERAGE('Apps Received by Month'!IH53:IS53)</f>
        <v>180.58333333333334</v>
      </c>
      <c r="W112" s="88">
        <f t="shared" si="9"/>
        <v>0.79179810725552047</v>
      </c>
      <c r="X112" s="81">
        <f t="shared" si="10"/>
        <v>1.119402985074627</v>
      </c>
      <c r="Y112" s="81">
        <f t="shared" si="11"/>
        <v>0.51264980026631157</v>
      </c>
    </row>
    <row r="113" spans="1:1">
      <c r="A113" s="64"/>
    </row>
    <row r="133" spans="2:2">
      <c r="B133">
        <v>63</v>
      </c>
    </row>
    <row r="134" spans="2:2">
      <c r="B134">
        <v>60</v>
      </c>
    </row>
    <row r="135" spans="2:2">
      <c r="B135">
        <v>77</v>
      </c>
    </row>
    <row r="136" spans="2:2">
      <c r="B136">
        <v>67</v>
      </c>
    </row>
    <row r="137" spans="2:2">
      <c r="B137">
        <v>64</v>
      </c>
    </row>
    <row r="138" spans="2:2">
      <c r="B138">
        <v>68</v>
      </c>
    </row>
    <row r="139" spans="2:2">
      <c r="B139">
        <v>64</v>
      </c>
    </row>
    <row r="140" spans="2:2">
      <c r="B140">
        <v>74</v>
      </c>
    </row>
    <row r="141" spans="2:2">
      <c r="B141">
        <v>245</v>
      </c>
    </row>
    <row r="142" spans="2:2">
      <c r="B142">
        <v>236</v>
      </c>
    </row>
    <row r="143" spans="2:2">
      <c r="B143">
        <v>259</v>
      </c>
    </row>
    <row r="144" spans="2:2">
      <c r="B144">
        <v>258</v>
      </c>
    </row>
    <row r="145" spans="2:2">
      <c r="B145">
        <f>COUNT(B133:B144)</f>
        <v>12</v>
      </c>
    </row>
    <row r="146" spans="2:2">
      <c r="B146">
        <f>SUM(B133:B144)</f>
        <v>1535</v>
      </c>
    </row>
    <row r="147" spans="2:2">
      <c r="B147">
        <f>B146/12</f>
        <v>127.91666666666667</v>
      </c>
    </row>
  </sheetData>
  <autoFilter ref="A60:Y60" xr:uid="{FF328131-9C39-BD48-A00C-10C724833050}">
    <sortState xmlns:xlrd2="http://schemas.microsoft.com/office/spreadsheetml/2017/richdata2" ref="A61:Y113">
      <sortCondition ref="A60"/>
    </sortState>
  </autoFilter>
  <mergeCells count="4">
    <mergeCell ref="A57:K57"/>
    <mergeCell ref="A58:K58"/>
    <mergeCell ref="A1:K1"/>
    <mergeCell ref="A2:K2"/>
  </mergeCells>
  <phoneticPr fontId="3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9"/>
  <sheetViews>
    <sheetView topLeftCell="D1" zoomScale="75" workbookViewId="0">
      <selection activeCell="U3" sqref="U3:V3"/>
    </sheetView>
  </sheetViews>
  <sheetFormatPr defaultColWidth="8.85546875" defaultRowHeight="15"/>
  <cols>
    <col min="1" max="1" width="18.42578125" customWidth="1"/>
    <col min="2" max="11" width="13.140625" customWidth="1"/>
    <col min="12" max="12" width="11.85546875" customWidth="1"/>
    <col min="13" max="13" width="11.7109375" customWidth="1"/>
    <col min="14" max="14" width="12" customWidth="1"/>
    <col min="15" max="15" width="12.140625" customWidth="1"/>
    <col min="16" max="16" width="12.28515625" customWidth="1"/>
    <col min="17" max="17" width="11.42578125" customWidth="1"/>
    <col min="18" max="18" width="13.28515625" customWidth="1"/>
    <col min="19" max="19" width="11.7109375" customWidth="1"/>
    <col min="20" max="22" width="12.42578125" customWidth="1"/>
  </cols>
  <sheetData>
    <row r="1" spans="1:26" ht="15.95">
      <c r="A1" s="121" t="s">
        <v>148</v>
      </c>
      <c r="B1" s="121"/>
      <c r="C1" s="121"/>
      <c r="D1" s="121"/>
      <c r="E1" s="121"/>
      <c r="F1" s="121"/>
      <c r="G1" s="121"/>
      <c r="H1" s="121"/>
      <c r="I1" s="121"/>
      <c r="J1" s="121"/>
      <c r="K1" s="121"/>
    </row>
    <row r="2" spans="1:26">
      <c r="A2" s="122" t="s">
        <v>93</v>
      </c>
      <c r="B2" s="122"/>
      <c r="C2" s="122"/>
      <c r="D2" s="122"/>
      <c r="E2" s="122"/>
      <c r="F2" s="122"/>
      <c r="G2" s="122"/>
      <c r="H2" s="122"/>
      <c r="I2" s="122"/>
      <c r="J2" s="122"/>
      <c r="K2" s="122"/>
    </row>
    <row r="3" spans="1:26" s="30" customFormat="1" ht="15.95">
      <c r="A3" s="42" t="s">
        <v>84</v>
      </c>
      <c r="B3" s="63">
        <f>AVERAGE('Apps Approved by Month'!E2:P2)</f>
        <v>148915</v>
      </c>
      <c r="C3" s="63">
        <f>AVERAGE('Apps Approved by Month'!Q2:AB2)</f>
        <v>159160.25</v>
      </c>
      <c r="D3" s="63">
        <f>AVERAGE('Apps Approved by Month'!AC2:AN2)</f>
        <v>157565.75</v>
      </c>
      <c r="E3" s="63">
        <f>AVERAGE('Apps Approved by Month'!AO2:AZ2)</f>
        <v>158569.33333333334</v>
      </c>
      <c r="F3" s="63">
        <f>AVERAGE('Apps Approved by Month'!BA2:BL2)</f>
        <v>152595.33333333334</v>
      </c>
      <c r="G3" s="63">
        <f>AVERAGE('Apps Approved by Month'!BM2:BX2)</f>
        <v>136280.16666666666</v>
      </c>
      <c r="H3" s="63">
        <f>AVERAGE('Apps Approved by Month'!BY2:CJ2)</f>
        <v>138701.41666666666</v>
      </c>
      <c r="I3" s="63">
        <f>AVERAGE('Apps Approved by Month'!CK2:CV2)</f>
        <v>136594.16666666666</v>
      </c>
      <c r="J3" s="63">
        <f>AVERAGE('Apps Approved by Month'!CW2:DH2)</f>
        <v>139046.66666666666</v>
      </c>
      <c r="K3" s="63">
        <f>AVERAGE('Apps Approved by Month'!DI2:DT2)</f>
        <v>146527.58333333334</v>
      </c>
      <c r="L3" s="63">
        <f>AVERAGE('Apps Approved by Month'!DU2:EF2)</f>
        <v>142088.83333333334</v>
      </c>
      <c r="M3" s="63">
        <f>AVERAGE('Apps Approved by Month'!EG2:ER2)</f>
        <v>134504.41666666666</v>
      </c>
      <c r="N3" s="63">
        <f>AVERAGE('Apps Approved by Month'!ES2:FD2)</f>
        <v>118954.75</v>
      </c>
      <c r="O3" s="63">
        <f>AVERAGE('Apps Approved by Month'!FE2:FP2)</f>
        <v>107901.75</v>
      </c>
      <c r="P3" s="63">
        <f>AVERAGE('Apps Approved by Month'!FQ2:GB2)</f>
        <v>102918.91666666667</v>
      </c>
      <c r="Q3" s="63">
        <f>AVERAGE('Apps Approved by Month'!GC2:GN2)</f>
        <v>92658.666666666672</v>
      </c>
      <c r="R3" s="63">
        <f>AVERAGE('Apps Approved by Month'!GO2:GZ2)</f>
        <v>84260.75</v>
      </c>
      <c r="S3" s="63">
        <f>AVERAGE('Apps Approved by Month'!HA2:HL2)</f>
        <v>81693.666666666672</v>
      </c>
      <c r="T3" s="63">
        <f>AVERAGE('Apps Approved by Month'!HM2:HX2)</f>
        <v>71243.25</v>
      </c>
      <c r="U3" s="63">
        <f>AVERAGE('Apps Approved by Month'!HY2:IJ2)</f>
        <v>63606.166666666664</v>
      </c>
      <c r="V3" s="63">
        <f>AVERAGE('Apps Approved by Month'!HZ2:IK2)</f>
        <v>63238.083333333336</v>
      </c>
      <c r="W3" s="79">
        <f>(U3-B3)/B3</f>
        <v>-0.57286931023290699</v>
      </c>
      <c r="X3" s="81">
        <f>(U3-H3)/H3</f>
        <v>-0.54141660413225778</v>
      </c>
      <c r="Y3" s="81">
        <f>(U3-L3)/L3</f>
        <v>-0.55234929322384008</v>
      </c>
    </row>
    <row r="4" spans="1:26" ht="60.95">
      <c r="A4" s="1" t="s">
        <v>0</v>
      </c>
      <c r="B4" s="1" t="s">
        <v>94</v>
      </c>
      <c r="C4" s="1" t="s">
        <v>95</v>
      </c>
      <c r="D4" s="1" t="s">
        <v>96</v>
      </c>
      <c r="E4" s="1" t="s">
        <v>97</v>
      </c>
      <c r="F4" s="1" t="s">
        <v>98</v>
      </c>
      <c r="G4" s="1" t="s">
        <v>99</v>
      </c>
      <c r="H4" s="1" t="s">
        <v>100</v>
      </c>
      <c r="I4" s="1" t="s">
        <v>101</v>
      </c>
      <c r="J4" s="1" t="s">
        <v>102</v>
      </c>
      <c r="K4" s="1" t="s">
        <v>103</v>
      </c>
      <c r="L4" s="1" t="s">
        <v>104</v>
      </c>
      <c r="M4" s="1" t="s">
        <v>105</v>
      </c>
      <c r="N4" s="1" t="s">
        <v>106</v>
      </c>
      <c r="O4" s="1" t="s">
        <v>107</v>
      </c>
      <c r="P4" s="1" t="s">
        <v>108</v>
      </c>
      <c r="Q4" s="1" t="s">
        <v>109</v>
      </c>
      <c r="R4" s="1" t="s">
        <v>110</v>
      </c>
      <c r="S4" s="1" t="s">
        <v>111</v>
      </c>
      <c r="T4" s="1" t="s">
        <v>112</v>
      </c>
      <c r="U4" s="1" t="s">
        <v>113</v>
      </c>
      <c r="V4" s="1" t="s">
        <v>114</v>
      </c>
      <c r="W4" s="27" t="s">
        <v>115</v>
      </c>
      <c r="X4" s="4" t="s">
        <v>116</v>
      </c>
      <c r="Y4" s="4" t="s">
        <v>117</v>
      </c>
      <c r="Z4" s="4" t="s">
        <v>118</v>
      </c>
    </row>
    <row r="5" spans="1:26" s="31" customFormat="1" ht="14.1">
      <c r="A5" s="83"/>
    </row>
    <row r="6" spans="1:26" s="30" customFormat="1">
      <c r="A6" s="32" t="s">
        <v>3</v>
      </c>
      <c r="B6" s="63">
        <f>AVERAGE('Apps Approved by Month'!E3:P3)</f>
        <v>2723.9166666666665</v>
      </c>
      <c r="C6" s="63">
        <f>AVERAGE('Apps Approved by Month'!Q3:AB3)</f>
        <v>2388.3333333333335</v>
      </c>
      <c r="D6" s="63">
        <f>AVERAGE('Apps Approved by Month'!AC3:AN3)</f>
        <v>1610</v>
      </c>
      <c r="E6" s="63">
        <f>AVERAGE('Apps Approved by Month'!AO3:AZ3)</f>
        <v>1929.6666666666667</v>
      </c>
      <c r="F6" s="63">
        <f>AVERAGE('Apps Approved by Month'!BA3:BL3)</f>
        <v>1819.3333333333333</v>
      </c>
      <c r="G6" s="63">
        <f>AVERAGE('Apps Approved by Month'!BM3:BX3)</f>
        <v>1729.8333333333333</v>
      </c>
      <c r="H6" s="63">
        <f>AVERAGE('Apps Approved by Month'!BY3:CJ3)</f>
        <v>1825.3333333333333</v>
      </c>
      <c r="I6" s="63">
        <f>AVERAGE('Apps Approved by Month'!CK3:CV3)</f>
        <v>1633.9166666666667</v>
      </c>
      <c r="J6" s="63">
        <f>AVERAGE('Apps Approved by Month'!CW3:DH3)</f>
        <v>1718.75</v>
      </c>
      <c r="K6" s="63">
        <f>AVERAGE('Apps Approved by Month'!DI3:DT3)</f>
        <v>1947.0833333333333</v>
      </c>
      <c r="L6" s="63">
        <f>AVERAGE('Apps Approved by Month'!DU3:EF3)</f>
        <v>2086.1666666666665</v>
      </c>
      <c r="M6" s="63">
        <f>AVERAGE('Apps Approved by Month'!EG3:ER3)</f>
        <v>1966.8333333333333</v>
      </c>
      <c r="N6" s="63">
        <f>AVERAGE('Apps Approved by Month'!ES3:FD3)</f>
        <v>1726.25</v>
      </c>
      <c r="O6" s="63">
        <f>AVERAGE('Apps Approved by Month'!FE3:FP3)</f>
        <v>1507.25</v>
      </c>
      <c r="P6" s="63">
        <f>AVERAGE('Apps Approved by Month'!FQ3:GB3)</f>
        <v>1110</v>
      </c>
      <c r="Q6" s="63">
        <f>AVERAGE('Apps Approved by Month'!GC3:GN3)</f>
        <v>888.08333333333337</v>
      </c>
      <c r="R6" s="63">
        <f>AVERAGE('Apps Approved by Month'!GO3:GZ3)</f>
        <v>731.25</v>
      </c>
      <c r="S6" s="63">
        <f>AVERAGE('Apps Approved by Month'!HA3:HL3)</f>
        <v>620.16666666666663</v>
      </c>
      <c r="T6" s="63">
        <f>AVERAGE('Apps Approved by Month'!HM3:HX3)</f>
        <v>553.75</v>
      </c>
      <c r="U6" s="63">
        <f>AVERAGE('Apps Approved by Month'!HY3:IJ3)</f>
        <v>531.5</v>
      </c>
      <c r="V6" s="63">
        <f>AVERAGE('Apps Approved by Month'!IK3:IV3)</f>
        <v>406.91666666666669</v>
      </c>
      <c r="W6" s="79">
        <f t="shared" ref="W6:W37" si="0">(U6-B6)/B6</f>
        <v>-0.80487655642916145</v>
      </c>
      <c r="X6" s="81">
        <f t="shared" ref="X6:X37" si="1">(U6-H6)/H6</f>
        <v>-0.70882030679327979</v>
      </c>
      <c r="Y6" s="81">
        <f t="shared" ref="Y6:Y37" si="2">(U6-L6)/L6</f>
        <v>-0.7452264919709195</v>
      </c>
      <c r="Z6" s="99" t="s">
        <v>119</v>
      </c>
    </row>
    <row r="7" spans="1:26" s="30" customFormat="1">
      <c r="A7" s="32" t="s">
        <v>5</v>
      </c>
      <c r="B7" s="63">
        <f>AVERAGE('Apps Approved by Month'!E4:P4)</f>
        <v>571.66666666666663</v>
      </c>
      <c r="C7" s="63">
        <f>AVERAGE('Apps Approved by Month'!Q4:AB4)</f>
        <v>524.25</v>
      </c>
      <c r="D7" s="63">
        <f>AVERAGE('Apps Approved by Month'!AC4:AN4)</f>
        <v>483.16666666666669</v>
      </c>
      <c r="E7" s="63">
        <f>AVERAGE('Apps Approved by Month'!AO4:AZ4)</f>
        <v>480.41666666666669</v>
      </c>
      <c r="F7" s="63">
        <f>AVERAGE('Apps Approved by Month'!BA4:BL4)</f>
        <v>481.5</v>
      </c>
      <c r="G7" s="63">
        <f>AVERAGE('Apps Approved by Month'!BM4:BX4)</f>
        <v>440.58333333333331</v>
      </c>
      <c r="H7" s="63">
        <f>AVERAGE('Apps Approved by Month'!BY4:CJ4)</f>
        <v>319.91666666666669</v>
      </c>
      <c r="I7" s="63">
        <f>AVERAGE('Apps Approved by Month'!CK4:CV4)</f>
        <v>317.75</v>
      </c>
      <c r="J7" s="63">
        <f>AVERAGE('Apps Approved by Month'!CW4:DH4)</f>
        <v>306.66666666666669</v>
      </c>
      <c r="K7" s="63">
        <f>AVERAGE('Apps Approved by Month'!DI4:DT4)</f>
        <v>318</v>
      </c>
      <c r="L7" s="63">
        <f>AVERAGE('Apps Approved by Month'!DU4:EF4)</f>
        <v>355.25</v>
      </c>
      <c r="M7" s="63">
        <f>AVERAGE('Apps Approved by Month'!EG4:ER4)</f>
        <v>389.66666666666669</v>
      </c>
      <c r="N7" s="63">
        <f>AVERAGE('Apps Approved by Month'!ES4:FD4)</f>
        <v>372</v>
      </c>
      <c r="O7" s="63">
        <f>AVERAGE('Apps Approved by Month'!FE4:FP4)</f>
        <v>348.83333333333331</v>
      </c>
      <c r="P7" s="63">
        <f>AVERAGE('Apps Approved by Month'!FQ4:GB4)</f>
        <v>329.16666666666669</v>
      </c>
      <c r="Q7" s="63">
        <f>AVERAGE('Apps Approved by Month'!GC4:GN4)</f>
        <v>305.41666666666669</v>
      </c>
      <c r="R7" s="63">
        <f>AVERAGE('Apps Approved by Month'!GO4:GZ4)</f>
        <v>303.91666666666669</v>
      </c>
      <c r="S7" s="63">
        <f>AVERAGE('Apps Approved by Month'!HA4:HL4)</f>
        <v>286.5</v>
      </c>
      <c r="T7" s="63">
        <f>AVERAGE('Apps Approved by Month'!HM4:HX4)</f>
        <v>263.75</v>
      </c>
      <c r="U7" s="63">
        <f>AVERAGE('Apps Approved by Month'!HY4:IJ4)</f>
        <v>241.33333333333334</v>
      </c>
      <c r="V7" s="63">
        <f>AVERAGE('Apps Approved by Month'!IK4:IV4)</f>
        <v>163.83333333333334</v>
      </c>
      <c r="W7" s="79">
        <f t="shared" si="0"/>
        <v>-0.57784256559766756</v>
      </c>
      <c r="X7" s="81">
        <f t="shared" si="1"/>
        <v>-0.24563688460536601</v>
      </c>
      <c r="Y7" s="81">
        <f t="shared" si="2"/>
        <v>-0.32066619751348813</v>
      </c>
      <c r="Z7" s="99" t="s">
        <v>119</v>
      </c>
    </row>
    <row r="8" spans="1:26" s="30" customFormat="1">
      <c r="A8" s="32" t="s">
        <v>6</v>
      </c>
      <c r="B8" s="63">
        <f>AVERAGE('Apps Approved by Month'!E5:P5)</f>
        <v>2665.25</v>
      </c>
      <c r="C8" s="63">
        <f>AVERAGE('Apps Approved by Month'!Q5:AB5)</f>
        <v>2751.25</v>
      </c>
      <c r="D8" s="63">
        <f>AVERAGE('Apps Approved by Month'!AC5:AN5)</f>
        <v>3604.1666666666665</v>
      </c>
      <c r="E8" s="63">
        <f>AVERAGE('Apps Approved by Month'!AO5:AZ5)</f>
        <v>3852.6666666666665</v>
      </c>
      <c r="F8" s="63">
        <f>AVERAGE('Apps Approved by Month'!BA5:BL5)</f>
        <v>3116.5</v>
      </c>
      <c r="G8" s="63">
        <f>AVERAGE('Apps Approved by Month'!BM5:BX5)</f>
        <v>1853.4166666666667</v>
      </c>
      <c r="H8" s="63">
        <f>AVERAGE('Apps Approved by Month'!BY5:CJ5)</f>
        <v>1524.1666666666667</v>
      </c>
      <c r="I8" s="63">
        <f>AVERAGE('Apps Approved by Month'!CK5:CV5)</f>
        <v>1390.3333333333333</v>
      </c>
      <c r="J8" s="63">
        <f>AVERAGE('Apps Approved by Month'!CW5:DH5)</f>
        <v>1443.6666666666667</v>
      </c>
      <c r="K8" s="63">
        <f>AVERAGE('Apps Approved by Month'!DI5:DT5)</f>
        <v>1291</v>
      </c>
      <c r="L8" s="63">
        <f>AVERAGE('Apps Approved by Month'!DU5:EF5)</f>
        <v>720.66666666666663</v>
      </c>
      <c r="M8" s="63">
        <f>AVERAGE('Apps Approved by Month'!EG5:ER5)</f>
        <v>892.16666666666663</v>
      </c>
      <c r="N8" s="63">
        <f>AVERAGE('Apps Approved by Month'!ES5:FD5)</f>
        <v>1162.0833333333333</v>
      </c>
      <c r="O8" s="63">
        <f>AVERAGE('Apps Approved by Month'!FE5:FP5)</f>
        <v>973.16666666666663</v>
      </c>
      <c r="P8" s="63">
        <f>AVERAGE('Apps Approved by Month'!FQ5:GB5)</f>
        <v>808</v>
      </c>
      <c r="Q8" s="63">
        <f>AVERAGE('Apps Approved by Month'!GC5:GN5)</f>
        <v>750.91666666666663</v>
      </c>
      <c r="R8" s="63">
        <f>AVERAGE('Apps Approved by Month'!GO5:GZ5)</f>
        <v>717.16666666666663</v>
      </c>
      <c r="S8" s="63">
        <f>AVERAGE('Apps Approved by Month'!HA5:HL5)</f>
        <v>618.58333333333337</v>
      </c>
      <c r="T8" s="63">
        <f>AVERAGE('Apps Approved by Month'!HM5:HX5)</f>
        <v>543.33333333333337</v>
      </c>
      <c r="U8" s="63">
        <f>AVERAGE('Apps Approved by Month'!HY5:IJ5)</f>
        <v>574.91666666666663</v>
      </c>
      <c r="V8" s="63">
        <f>AVERAGE('Apps Approved by Month'!IK5:IV5)</f>
        <v>548.33333333333337</v>
      </c>
      <c r="W8" s="79">
        <f t="shared" si="0"/>
        <v>-0.78429165494168784</v>
      </c>
      <c r="X8" s="81">
        <f t="shared" si="1"/>
        <v>-0.62279934390377256</v>
      </c>
      <c r="Y8" s="81">
        <f t="shared" si="2"/>
        <v>-0.20224329324699353</v>
      </c>
      <c r="Z8" s="99" t="s">
        <v>120</v>
      </c>
    </row>
    <row r="9" spans="1:26" s="30" customFormat="1">
      <c r="A9" s="32" t="s">
        <v>8</v>
      </c>
      <c r="B9" s="63">
        <f>AVERAGE('Apps Approved by Month'!E6:P6)</f>
        <v>1524.6666666666667</v>
      </c>
      <c r="C9" s="63">
        <f>AVERAGE('Apps Approved by Month'!Q6:AB6)</f>
        <v>1153.75</v>
      </c>
      <c r="D9" s="63">
        <f>AVERAGE('Apps Approved by Month'!AC6:AN6)</f>
        <v>1117.0833333333333</v>
      </c>
      <c r="E9" s="63">
        <f>AVERAGE('Apps Approved by Month'!AO6:AZ6)</f>
        <v>1031.75</v>
      </c>
      <c r="F9" s="63">
        <f>AVERAGE('Apps Approved by Month'!BA6:BL6)</f>
        <v>914.25</v>
      </c>
      <c r="G9" s="63">
        <f>AVERAGE('Apps Approved by Month'!BM6:BX6)</f>
        <v>779</v>
      </c>
      <c r="H9" s="63">
        <f>AVERAGE('Apps Approved by Month'!BY6:CJ6)</f>
        <v>855.66666666666663</v>
      </c>
      <c r="I9" s="63">
        <f>AVERAGE('Apps Approved by Month'!CK6:CV6)</f>
        <v>841</v>
      </c>
      <c r="J9" s="63">
        <f>AVERAGE('Apps Approved by Month'!CW6:DH6)</f>
        <v>792.66666666666663</v>
      </c>
      <c r="K9" s="63">
        <f>AVERAGE('Apps Approved by Month'!DI6:DT6)</f>
        <v>835.83333333333337</v>
      </c>
      <c r="L9" s="63">
        <f>AVERAGE('Apps Approved by Month'!DU6:EF6)</f>
        <v>785.83333333333337</v>
      </c>
      <c r="M9" s="63">
        <f>AVERAGE('Apps Approved by Month'!EG6:ER6)</f>
        <v>775</v>
      </c>
      <c r="N9" s="63">
        <f>AVERAGE('Apps Approved by Month'!ES6:FD6)</f>
        <v>731.66666666666663</v>
      </c>
      <c r="O9" s="63">
        <f>AVERAGE('Apps Approved by Month'!FE6:FP6)</f>
        <v>688.41666666666663</v>
      </c>
      <c r="P9" s="63">
        <f>AVERAGE('Apps Approved by Month'!FQ6:GB6)</f>
        <v>566.25</v>
      </c>
      <c r="Q9" s="63">
        <f>AVERAGE('Apps Approved by Month'!GC6:GN6)</f>
        <v>448.75</v>
      </c>
      <c r="R9" s="63">
        <f>AVERAGE('Apps Approved by Month'!GO6:GZ6)</f>
        <v>344.58333333333331</v>
      </c>
      <c r="S9" s="63">
        <f>AVERAGE('Apps Approved by Month'!HA6:HL6)</f>
        <v>317.41666666666669</v>
      </c>
      <c r="T9" s="63">
        <f>AVERAGE('Apps Approved by Month'!HM6:HX6)</f>
        <v>270.66666666666669</v>
      </c>
      <c r="U9" s="63">
        <f>AVERAGE('Apps Approved by Month'!HY6:IJ6)</f>
        <v>228.58333333333334</v>
      </c>
      <c r="V9" s="63">
        <f>AVERAGE('Apps Approved by Month'!IK6:IV6)</f>
        <v>151.91666666666666</v>
      </c>
      <c r="W9" s="79">
        <f t="shared" si="0"/>
        <v>-0.85007651945780505</v>
      </c>
      <c r="X9" s="81">
        <f t="shared" si="1"/>
        <v>-0.73285936891312808</v>
      </c>
      <c r="Y9" s="81">
        <f t="shared" si="2"/>
        <v>-0.70911983032873804</v>
      </c>
      <c r="Z9" s="99" t="s">
        <v>120</v>
      </c>
    </row>
    <row r="10" spans="1:26" s="30" customFormat="1">
      <c r="A10" s="94" t="s">
        <v>10</v>
      </c>
      <c r="B10" s="63">
        <f>AVERAGE('Apps Approved by Month'!E7:P7)</f>
        <v>16188.25</v>
      </c>
      <c r="C10" s="63">
        <f>AVERAGE('Apps Approved by Month'!Q7:AB7)</f>
        <v>18130.583333333332</v>
      </c>
      <c r="D10" s="63">
        <f>AVERAGE('Apps Approved by Month'!AC7:AN7)</f>
        <v>18228.916666666668</v>
      </c>
      <c r="E10" s="63">
        <f>AVERAGE('Apps Approved by Month'!AO7:AZ7)</f>
        <v>19092.583333333332</v>
      </c>
      <c r="F10" s="63">
        <f>AVERAGE('Apps Approved by Month'!BA7:BL7)</f>
        <v>19334.833333333332</v>
      </c>
      <c r="G10" s="63">
        <f>AVERAGE('Apps Approved by Month'!BM7:BX7)</f>
        <v>18744</v>
      </c>
      <c r="H10" s="63">
        <f>AVERAGE('Apps Approved by Month'!BY7:CJ7)</f>
        <v>18477.25</v>
      </c>
      <c r="I10" s="63">
        <f>AVERAGE('Apps Approved by Month'!CK7:CV7)</f>
        <v>19486.333333333332</v>
      </c>
      <c r="J10" s="63">
        <f>AVERAGE('Apps Approved by Month'!CW7:DH7)</f>
        <v>21951.5</v>
      </c>
      <c r="K10" s="63">
        <f>AVERAGE('Apps Approved by Month'!DI7:DT7)</f>
        <v>24129.166666666668</v>
      </c>
      <c r="L10" s="63">
        <f>AVERAGE('Apps Approved by Month'!DU7:EF7)</f>
        <v>23804.25</v>
      </c>
      <c r="M10" s="63">
        <f>AVERAGE('Apps Approved by Month'!EG7:ER7)</f>
        <v>23560.166666666668</v>
      </c>
      <c r="N10" s="63">
        <f>AVERAGE('Apps Approved by Month'!ES7:FD7)</f>
        <v>22725.666666666668</v>
      </c>
      <c r="O10" s="63">
        <f>AVERAGE('Apps Approved by Month'!FE7:FP7)</f>
        <v>20446.166666666668</v>
      </c>
      <c r="P10" s="63">
        <f>AVERAGE('Apps Approved by Month'!FQ7:GB7)</f>
        <v>19689.5</v>
      </c>
      <c r="Q10" s="63">
        <f>AVERAGE('Apps Approved by Month'!GC7:GN7)</f>
        <v>17995.166666666668</v>
      </c>
      <c r="R10" s="63">
        <f>AVERAGE('Apps Approved by Month'!GO7:GZ7)</f>
        <v>15808.75</v>
      </c>
      <c r="S10" s="63">
        <f>AVERAGE('Apps Approved by Month'!HA7:HL7)</f>
        <v>13634.166666666666</v>
      </c>
      <c r="T10" s="63">
        <f>AVERAGE('Apps Approved by Month'!HM7:HX7)</f>
        <v>12106.333333333334</v>
      </c>
      <c r="U10" s="63">
        <f>AVERAGE('Apps Approved by Month'!HY7:IJ7)</f>
        <v>10688.75</v>
      </c>
      <c r="V10" s="63">
        <f>AVERAGE('Apps Approved by Month'!IK7:IV7)</f>
        <v>7149.083333333333</v>
      </c>
      <c r="W10" s="79">
        <f t="shared" si="0"/>
        <v>-0.33972171173536359</v>
      </c>
      <c r="X10" s="81">
        <f t="shared" si="1"/>
        <v>-0.42151835365111151</v>
      </c>
      <c r="Y10" s="81">
        <f t="shared" si="2"/>
        <v>-0.55097304052847706</v>
      </c>
      <c r="Z10" s="99" t="s">
        <v>120</v>
      </c>
    </row>
    <row r="11" spans="1:26" s="30" customFormat="1">
      <c r="A11" s="94" t="s">
        <v>12</v>
      </c>
      <c r="B11" s="63">
        <f>AVERAGE('Apps Approved by Month'!E8:P8)</f>
        <v>1934</v>
      </c>
      <c r="C11" s="63">
        <f>AVERAGE('Apps Approved by Month'!Q8:AB8)</f>
        <v>2117.25</v>
      </c>
      <c r="D11" s="63">
        <f>AVERAGE('Apps Approved by Month'!AC8:AN8)</f>
        <v>2359.0833333333335</v>
      </c>
      <c r="E11" s="63">
        <f>AVERAGE('Apps Approved by Month'!AO8:AZ8)</f>
        <v>2487.3333333333335</v>
      </c>
      <c r="F11" s="63">
        <f>AVERAGE('Apps Approved by Month'!BA8:BL8)</f>
        <v>1670.1666666666667</v>
      </c>
      <c r="G11" s="63">
        <f>AVERAGE('Apps Approved by Month'!BM8:BX8)</f>
        <v>539.91666666666663</v>
      </c>
      <c r="H11" s="63">
        <f>AVERAGE('Apps Approved by Month'!BY8:CJ8)</f>
        <v>784.25</v>
      </c>
      <c r="I11" s="63">
        <f>AVERAGE('Apps Approved by Month'!CK8:CV8)</f>
        <v>903</v>
      </c>
      <c r="J11" s="63">
        <f>AVERAGE('Apps Approved by Month'!CW8:DH8)</f>
        <v>872.08333333333337</v>
      </c>
      <c r="K11" s="63">
        <f>AVERAGE('Apps Approved by Month'!DI8:DT8)</f>
        <v>943.16666666666663</v>
      </c>
      <c r="L11" s="63">
        <f>AVERAGE('Apps Approved by Month'!DU8:EF8)</f>
        <v>926.75</v>
      </c>
      <c r="M11" s="63">
        <f>AVERAGE('Apps Approved by Month'!EG8:ER8)</f>
        <v>1074.75</v>
      </c>
      <c r="N11" s="63">
        <f>AVERAGE('Apps Approved by Month'!ES8:FD8)</f>
        <v>1360.1666666666667</v>
      </c>
      <c r="O11" s="63">
        <f>AVERAGE('Apps Approved by Month'!FE8:FP8)</f>
        <v>1503.75</v>
      </c>
      <c r="P11" s="63">
        <f>AVERAGE('Apps Approved by Month'!FQ8:GB8)</f>
        <v>1592.4166666666667</v>
      </c>
      <c r="Q11" s="63">
        <f>AVERAGE('Apps Approved by Month'!GC8:GN8)</f>
        <v>1486.3333333333333</v>
      </c>
      <c r="R11" s="63">
        <f>AVERAGE('Apps Approved by Month'!GO8:GZ8)</f>
        <v>1478.3333333333333</v>
      </c>
      <c r="S11" s="63">
        <f>AVERAGE('Apps Approved by Month'!HA8:HL8)</f>
        <v>1483.6666666666667</v>
      </c>
      <c r="T11" s="63">
        <f>AVERAGE('Apps Approved by Month'!HM8:HX8)</f>
        <v>1955.75</v>
      </c>
      <c r="U11" s="63">
        <f>AVERAGE('Apps Approved by Month'!HY8:IJ8)</f>
        <v>1727.0833333333333</v>
      </c>
      <c r="V11" s="63">
        <f>AVERAGE('Apps Approved by Month'!IK8:IV8)</f>
        <v>1439.1666666666667</v>
      </c>
      <c r="W11" s="79">
        <f t="shared" si="0"/>
        <v>-0.10698896932092386</v>
      </c>
      <c r="X11" s="81">
        <f t="shared" si="1"/>
        <v>1.2022101795770905</v>
      </c>
      <c r="Y11" s="81">
        <f t="shared" si="2"/>
        <v>0.86359140365075071</v>
      </c>
      <c r="Z11" s="99" t="s">
        <v>120</v>
      </c>
    </row>
    <row r="12" spans="1:26" s="30" customFormat="1">
      <c r="A12" s="32" t="s">
        <v>15</v>
      </c>
      <c r="B12" s="63">
        <f>AVERAGE('Apps Approved by Month'!E9:P9)</f>
        <v>1563.9166666666667</v>
      </c>
      <c r="C12" s="63">
        <f>AVERAGE('Apps Approved by Month'!Q9:AB9)</f>
        <v>1535.9166666666667</v>
      </c>
      <c r="D12" s="63">
        <f>AVERAGE('Apps Approved by Month'!AC9:AN9)</f>
        <v>1405.0833333333333</v>
      </c>
      <c r="E12" s="63">
        <f>AVERAGE('Apps Approved by Month'!AO9:AZ9)</f>
        <v>1213.4166666666667</v>
      </c>
      <c r="F12" s="63">
        <f>AVERAGE('Apps Approved by Month'!BA9:BL9)</f>
        <v>1131.5833333333333</v>
      </c>
      <c r="G12" s="63">
        <f>AVERAGE('Apps Approved by Month'!BM9:BX9)</f>
        <v>1052.5</v>
      </c>
      <c r="H12" s="63">
        <f>AVERAGE('Apps Approved by Month'!BY9:CJ9)</f>
        <v>1061.5833333333333</v>
      </c>
      <c r="I12" s="63">
        <f>AVERAGE('Apps Approved by Month'!CK9:CV9)</f>
        <v>1088.4166666666667</v>
      </c>
      <c r="J12" s="63">
        <f>AVERAGE('Apps Approved by Month'!CW9:DH9)</f>
        <v>1338.9166666666667</v>
      </c>
      <c r="K12" s="63">
        <f>AVERAGE('Apps Approved by Month'!DI9:DT9)</f>
        <v>1282.25</v>
      </c>
      <c r="L12" s="63">
        <f>AVERAGE('Apps Approved by Month'!DU9:EF9)</f>
        <v>968.66666666666663</v>
      </c>
      <c r="M12" s="63">
        <f>AVERAGE('Apps Approved by Month'!EG9:ER9)</f>
        <v>926.25</v>
      </c>
      <c r="N12" s="63">
        <f>AVERAGE('Apps Approved by Month'!ES9:FD9)</f>
        <v>878.58333333333337</v>
      </c>
      <c r="O12" s="63">
        <f>AVERAGE('Apps Approved by Month'!FE9:FP9)</f>
        <v>822.66666666666663</v>
      </c>
      <c r="P12" s="63">
        <f>AVERAGE('Apps Approved by Month'!FQ9:GB9)</f>
        <v>890.91666666666663</v>
      </c>
      <c r="Q12" s="63">
        <f>AVERAGE('Apps Approved by Month'!GC9:GN9)</f>
        <v>778.91666666666663</v>
      </c>
      <c r="R12" s="63">
        <f>AVERAGE('Apps Approved by Month'!GO9:GZ9)</f>
        <v>657.75</v>
      </c>
      <c r="S12" s="63">
        <f>AVERAGE('Apps Approved by Month'!HA9:HL9)</f>
        <v>759.5</v>
      </c>
      <c r="T12" s="63">
        <f>AVERAGE('Apps Approved by Month'!HM9:HX9)</f>
        <v>638.58333333333337</v>
      </c>
      <c r="U12" s="63">
        <f>AVERAGE('Apps Approved by Month'!HY9:IJ9)</f>
        <v>576.5</v>
      </c>
      <c r="V12" s="63">
        <f>AVERAGE('Apps Approved by Month'!IK9:IV9)</f>
        <v>332.66666666666669</v>
      </c>
      <c r="W12" s="79">
        <f t="shared" si="0"/>
        <v>-0.63137422070655935</v>
      </c>
      <c r="X12" s="81">
        <f t="shared" si="1"/>
        <v>-0.4569432451526807</v>
      </c>
      <c r="Y12" s="81">
        <f t="shared" si="2"/>
        <v>-0.40485203028217481</v>
      </c>
      <c r="Z12" s="99" t="s">
        <v>120</v>
      </c>
    </row>
    <row r="13" spans="1:26" s="30" customFormat="1">
      <c r="A13" s="32" t="s">
        <v>16</v>
      </c>
      <c r="B13" s="63">
        <f>AVERAGE('Apps Approved by Month'!E10:P10)</f>
        <v>463.16666666666669</v>
      </c>
      <c r="C13" s="63">
        <f>AVERAGE('Apps Approved by Month'!Q10:AB10)</f>
        <v>486.25</v>
      </c>
      <c r="D13" s="63">
        <f>AVERAGE('Apps Approved by Month'!AC10:AN10)</f>
        <v>517</v>
      </c>
      <c r="E13" s="63">
        <f>AVERAGE('Apps Approved by Month'!AO10:AZ10)</f>
        <v>538.16666666666663</v>
      </c>
      <c r="F13" s="63">
        <f>AVERAGE('Apps Approved by Month'!BA10:BL10)</f>
        <v>528.16666666666663</v>
      </c>
      <c r="G13" s="63">
        <f>AVERAGE('Apps Approved by Month'!BM10:BX10)</f>
        <v>660.08333333333337</v>
      </c>
      <c r="H13" s="63">
        <f>AVERAGE('Apps Approved by Month'!BY10:CJ10)</f>
        <v>645.75</v>
      </c>
      <c r="I13" s="63">
        <f>AVERAGE('Apps Approved by Month'!CK10:CV10)</f>
        <v>460.41666666666669</v>
      </c>
      <c r="J13" s="63">
        <f>AVERAGE('Apps Approved by Month'!CW10:DH10)</f>
        <v>331.5</v>
      </c>
      <c r="K13" s="63">
        <f>AVERAGE('Apps Approved by Month'!DI10:DT10)</f>
        <v>385.41666666666669</v>
      </c>
      <c r="L13" s="63">
        <f>AVERAGE('Apps Approved by Month'!DU10:EF10)</f>
        <v>452.58333333333331</v>
      </c>
      <c r="M13" s="63">
        <f>AVERAGE('Apps Approved by Month'!EG10:ER10)</f>
        <v>432.16666666666669</v>
      </c>
      <c r="N13" s="63">
        <f>AVERAGE('Apps Approved by Month'!ES10:FD10)</f>
        <v>391.41666666666669</v>
      </c>
      <c r="O13" s="63">
        <f>AVERAGE('Apps Approved by Month'!FE10:FP10)</f>
        <v>338.66666666666669</v>
      </c>
      <c r="P13" s="63">
        <f>AVERAGE('Apps Approved by Month'!FQ10:GB10)</f>
        <v>280.08333333333331</v>
      </c>
      <c r="Q13" s="63">
        <f>AVERAGE('Apps Approved by Month'!GC10:GN10)</f>
        <v>253.55555555555554</v>
      </c>
      <c r="R13" s="63">
        <f>AVERAGE('Apps Approved by Month'!GO10:GZ10)</f>
        <v>260.25</v>
      </c>
      <c r="S13" s="63">
        <f>AVERAGE('Apps Approved by Month'!HA10:HL10)</f>
        <v>216</v>
      </c>
      <c r="T13" s="63">
        <f>AVERAGE('Apps Approved by Month'!HM10:HX10)</f>
        <v>175.25</v>
      </c>
      <c r="U13" s="63">
        <f>AVERAGE('Apps Approved by Month'!HY10:IJ10)</f>
        <v>157.75</v>
      </c>
      <c r="V13" s="63">
        <f>AVERAGE('Apps Approved by Month'!IK10:IV10)</f>
        <v>113.08333333333333</v>
      </c>
      <c r="W13" s="79">
        <f t="shared" si="0"/>
        <v>-0.65940985966174881</v>
      </c>
      <c r="X13" s="81">
        <f t="shared" si="1"/>
        <v>-0.75571041424699958</v>
      </c>
      <c r="Y13" s="81">
        <f t="shared" si="2"/>
        <v>-0.65144540600257783</v>
      </c>
      <c r="Z13" s="99" t="s">
        <v>120</v>
      </c>
    </row>
    <row r="14" spans="1:26" s="30" customFormat="1">
      <c r="A14" s="32" t="s">
        <v>17</v>
      </c>
      <c r="B14" s="63">
        <f>AVERAGE('Apps Approved by Month'!E11:P11)</f>
        <v>473.66666666666669</v>
      </c>
      <c r="C14" s="63">
        <f>AVERAGE('Apps Approved by Month'!Q11:AB11)</f>
        <v>545.41666666666663</v>
      </c>
      <c r="D14" s="63">
        <f>AVERAGE('Apps Approved by Month'!AC11:AN11)</f>
        <v>520.41666666666663</v>
      </c>
      <c r="E14" s="63">
        <f>AVERAGE('Apps Approved by Month'!AO11:AZ11)</f>
        <v>530.25</v>
      </c>
      <c r="F14" s="63">
        <f>AVERAGE('Apps Approved by Month'!BA11:BL11)</f>
        <v>515.5</v>
      </c>
      <c r="G14" s="63">
        <f>AVERAGE('Apps Approved by Month'!BM11:BX11)</f>
        <v>478.16666666666669</v>
      </c>
      <c r="H14" s="63">
        <f>AVERAGE('Apps Approved by Month'!BY11:CJ11)</f>
        <v>571.83333333333337</v>
      </c>
      <c r="I14" s="63">
        <f>AVERAGE('Apps Approved by Month'!CK11:CV11)</f>
        <v>822.83333333333337</v>
      </c>
      <c r="J14" s="63">
        <f>AVERAGE('Apps Approved by Month'!CW11:DH11)</f>
        <v>722.83333333333337</v>
      </c>
      <c r="K14" s="63">
        <f>AVERAGE('Apps Approved by Month'!DI11:DT11)</f>
        <v>1024.8181818181818</v>
      </c>
      <c r="L14" s="63">
        <f>AVERAGE('Apps Approved by Month'!DU11:EF11)</f>
        <v>1390.0833333333333</v>
      </c>
      <c r="M14" s="63">
        <f>AVERAGE('Apps Approved by Month'!EG11:ER11)</f>
        <v>791.58333333333337</v>
      </c>
      <c r="N14" s="63">
        <f>AVERAGE('Apps Approved by Month'!ES11:FD11)</f>
        <v>849.83333333333337</v>
      </c>
      <c r="O14" s="63">
        <f>AVERAGE('Apps Approved by Month'!FE11:FP11)</f>
        <v>874.91666666666663</v>
      </c>
      <c r="P14" s="63">
        <f>AVERAGE('Apps Approved by Month'!FQ11:GB11)</f>
        <v>854.25</v>
      </c>
      <c r="Q14" s="63">
        <f>AVERAGE('Apps Approved by Month'!GC11:GN11)</f>
        <v>888.83333333333337</v>
      </c>
      <c r="R14" s="63">
        <f>AVERAGE('Apps Approved by Month'!GO11:GZ11)</f>
        <v>1136.8333333333333</v>
      </c>
      <c r="S14" s="63">
        <f>AVERAGE('Apps Approved by Month'!HA11:HL11)</f>
        <v>788</v>
      </c>
      <c r="T14" s="63">
        <f>AVERAGE('Apps Approved by Month'!HM11:HX11)</f>
        <v>1003.1666666666666</v>
      </c>
      <c r="U14" s="63">
        <f>AVERAGE('Apps Approved by Month'!HY11:IJ11)</f>
        <v>760.25</v>
      </c>
      <c r="V14" s="63">
        <f>AVERAGE('Apps Approved by Month'!IK11:IV11)</f>
        <v>370.08333333333331</v>
      </c>
      <c r="W14" s="79">
        <f t="shared" si="0"/>
        <v>0.60503166783954954</v>
      </c>
      <c r="X14" s="81">
        <f t="shared" si="1"/>
        <v>0.32949577382687256</v>
      </c>
      <c r="Y14" s="81">
        <f t="shared" si="2"/>
        <v>-0.45309034230561712</v>
      </c>
      <c r="Z14" s="99" t="s">
        <v>120</v>
      </c>
    </row>
    <row r="15" spans="1:26" s="30" customFormat="1">
      <c r="A15" s="32" t="s">
        <v>19</v>
      </c>
      <c r="B15" s="63">
        <f>AVERAGE('Apps Approved by Month'!E12:P12)</f>
        <v>10443.333333333334</v>
      </c>
      <c r="C15" s="63">
        <f>AVERAGE('Apps Approved by Month'!Q12:AB12)</f>
        <v>9999.8333333333339</v>
      </c>
      <c r="D15" s="63">
        <f>AVERAGE('Apps Approved by Month'!AC12:AN12)</f>
        <v>10357.833333333334</v>
      </c>
      <c r="E15" s="63">
        <f>AVERAGE('Apps Approved by Month'!AO12:AZ12)</f>
        <v>9939.8333333333339</v>
      </c>
      <c r="F15" s="63">
        <f>AVERAGE('Apps Approved by Month'!BA12:BL12)</f>
        <v>9586.9166666666661</v>
      </c>
      <c r="G15" s="63">
        <f>AVERAGE('Apps Approved by Month'!BM12:BX12)</f>
        <v>7013.5</v>
      </c>
      <c r="H15" s="63">
        <f>AVERAGE('Apps Approved by Month'!BY12:CJ12)</f>
        <v>6212.083333333333</v>
      </c>
      <c r="I15" s="63">
        <f>AVERAGE('Apps Approved by Month'!CK12:CV12)</f>
        <v>5517.416666666667</v>
      </c>
      <c r="J15" s="63">
        <f>AVERAGE('Apps Approved by Month'!CW12:DH12)</f>
        <v>6178.416666666667</v>
      </c>
      <c r="K15" s="63">
        <f>AVERAGE('Apps Approved by Month'!DI12:DT12)</f>
        <v>7082.916666666667</v>
      </c>
      <c r="L15" s="63">
        <f>AVERAGE('Apps Approved by Month'!DU12:EF12)</f>
        <v>6643.666666666667</v>
      </c>
      <c r="M15" s="63">
        <f>AVERAGE('Apps Approved by Month'!EG12:ER12)</f>
        <v>5390.333333333333</v>
      </c>
      <c r="N15" s="63">
        <f>AVERAGE('Apps Approved by Month'!ES12:FD12)</f>
        <v>6757.333333333333</v>
      </c>
      <c r="O15" s="63">
        <f>AVERAGE('Apps Approved by Month'!FE12:FP12)</f>
        <v>7166.5</v>
      </c>
      <c r="P15" s="63">
        <f>AVERAGE('Apps Approved by Month'!FQ12:GB12)</f>
        <v>7125.833333333333</v>
      </c>
      <c r="Q15" s="63">
        <f>AVERAGE('Apps Approved by Month'!GC12:GN12)</f>
        <v>7281.666666666667</v>
      </c>
      <c r="R15" s="63">
        <f>AVERAGE('Apps Approved by Month'!GO12:GZ12)</f>
        <v>6457.833333333333</v>
      </c>
      <c r="S15" s="63">
        <f>AVERAGE('Apps Approved by Month'!HA12:HL12)</f>
        <v>5626.833333333333</v>
      </c>
      <c r="T15" s="63">
        <f>AVERAGE('Apps Approved by Month'!HM12:HX12)</f>
        <v>5399.416666666667</v>
      </c>
      <c r="U15" s="63">
        <f>AVERAGE('Apps Approved by Month'!HY12:IJ12)</f>
        <v>4570.333333333333</v>
      </c>
      <c r="V15" s="63">
        <f>AVERAGE('Apps Approved by Month'!IK12:IV12)</f>
        <v>4644.5</v>
      </c>
      <c r="W15" s="79">
        <f t="shared" si="0"/>
        <v>-0.56236833705713374</v>
      </c>
      <c r="X15" s="81">
        <f t="shared" si="1"/>
        <v>-0.26428331880072442</v>
      </c>
      <c r="Y15" s="81">
        <f t="shared" si="2"/>
        <v>-0.31207666449249921</v>
      </c>
      <c r="Z15" s="99" t="s">
        <v>120</v>
      </c>
    </row>
    <row r="16" spans="1:26" s="30" customFormat="1">
      <c r="A16" s="32" t="s">
        <v>21</v>
      </c>
      <c r="B16" s="63">
        <f>AVERAGE('Apps Approved by Month'!E13:P13)</f>
        <v>3775.0833333333335</v>
      </c>
      <c r="C16" s="63">
        <f>AVERAGE('Apps Approved by Month'!Q13:AB13)</f>
        <v>4274.583333333333</v>
      </c>
      <c r="D16" s="63">
        <f>AVERAGE('Apps Approved by Month'!AC13:AN13)</f>
        <v>4612.416666666667</v>
      </c>
      <c r="E16" s="63">
        <f>AVERAGE('Apps Approved by Month'!AO13:AZ13)</f>
        <v>4781.75</v>
      </c>
      <c r="F16" s="63">
        <f>AVERAGE('Apps Approved by Month'!BA13:BL13)</f>
        <v>4011.6666666666665</v>
      </c>
      <c r="G16" s="63">
        <f>AVERAGE('Apps Approved by Month'!BM13:BX13)</f>
        <v>2436.6666666666665</v>
      </c>
      <c r="H16" s="63">
        <f>AVERAGE('Apps Approved by Month'!BY13:CJ13)</f>
        <v>1509.4166666666667</v>
      </c>
      <c r="I16" s="63">
        <f>AVERAGE('Apps Approved by Month'!CK13:CV13)</f>
        <v>1301.75</v>
      </c>
      <c r="J16" s="63">
        <f>AVERAGE('Apps Approved by Month'!CW13:DH13)</f>
        <v>1172.0833333333333</v>
      </c>
      <c r="K16" s="63">
        <f>AVERAGE('Apps Approved by Month'!DI13:DT13)</f>
        <v>1186.4166666666667</v>
      </c>
      <c r="L16" s="63">
        <f>AVERAGE('Apps Approved by Month'!DU13:EF13)</f>
        <v>1127.5833333333333</v>
      </c>
      <c r="M16" s="63">
        <f>AVERAGE('Apps Approved by Month'!EG13:ER13)</f>
        <v>1102.6666666666667</v>
      </c>
      <c r="N16" s="63">
        <f>AVERAGE('Apps Approved by Month'!ES13:FD13)</f>
        <v>1167</v>
      </c>
      <c r="O16" s="63">
        <f>AVERAGE('Apps Approved by Month'!FE13:FP13)</f>
        <v>968.91666666666663</v>
      </c>
      <c r="P16" s="63">
        <f>AVERAGE('Apps Approved by Month'!FQ13:GB13)</f>
        <v>766.5</v>
      </c>
      <c r="Q16" s="63">
        <f>AVERAGE('Apps Approved by Month'!GC13:GN13)</f>
        <v>767.75</v>
      </c>
      <c r="R16" s="63">
        <f>AVERAGE('Apps Approved by Month'!GO13:GZ13)</f>
        <v>685.25</v>
      </c>
      <c r="S16" s="63">
        <f>AVERAGE('Apps Approved by Month'!HA13:HL13)</f>
        <v>623.5</v>
      </c>
      <c r="T16" s="63">
        <f>AVERAGE('Apps Approved by Month'!HM13:HX13)</f>
        <v>625.16666666666663</v>
      </c>
      <c r="U16" s="63">
        <f>AVERAGE('Apps Approved by Month'!HY13:IJ13)</f>
        <v>492.83333333333331</v>
      </c>
      <c r="V16" s="63">
        <f>AVERAGE('Apps Approved by Month'!IK13:IV13)</f>
        <v>350.91666666666669</v>
      </c>
      <c r="W16" s="79">
        <f t="shared" si="0"/>
        <v>-0.8694510054965674</v>
      </c>
      <c r="X16" s="81">
        <f t="shared" si="1"/>
        <v>-0.67349417545409385</v>
      </c>
      <c r="Y16" s="81">
        <f t="shared" si="2"/>
        <v>-0.56292956913753611</v>
      </c>
      <c r="Z16" s="99" t="s">
        <v>119</v>
      </c>
    </row>
    <row r="17" spans="1:26" s="30" customFormat="1">
      <c r="A17" s="94" t="s">
        <v>22</v>
      </c>
      <c r="B17" s="63">
        <f>AVERAGE('Apps Approved by Month'!E14:P14)</f>
        <v>651.91666666666663</v>
      </c>
      <c r="C17" s="63">
        <f>AVERAGE('Apps Approved by Month'!Q14:AB14)</f>
        <v>648.16666666666663</v>
      </c>
      <c r="D17" s="63">
        <f>AVERAGE('Apps Approved by Month'!AC14:AN14)</f>
        <v>632.5</v>
      </c>
      <c r="E17" s="63">
        <f>AVERAGE('Apps Approved by Month'!AO14:AZ14)</f>
        <v>603.58333333333337</v>
      </c>
      <c r="F17" s="63">
        <f>AVERAGE('Apps Approved by Month'!BA14:BL14)</f>
        <v>570.08333333333337</v>
      </c>
      <c r="G17" s="63">
        <f>AVERAGE('Apps Approved by Month'!BM14:BX14)</f>
        <v>466.91666666666669</v>
      </c>
      <c r="H17" s="63">
        <f>AVERAGE('Apps Approved by Month'!BY14:CJ14)</f>
        <v>422.83333333333331</v>
      </c>
      <c r="I17" s="63">
        <f>AVERAGE('Apps Approved by Month'!CK14:CV14)</f>
        <v>400.83333333333331</v>
      </c>
      <c r="J17" s="63">
        <f>AVERAGE('Apps Approved by Month'!CW14:DH14)</f>
        <v>439.41666666666669</v>
      </c>
      <c r="K17" s="63">
        <f>AVERAGE('Apps Approved by Month'!DI14:DT14)</f>
        <v>663.25</v>
      </c>
      <c r="L17" s="63">
        <f>AVERAGE('Apps Approved by Month'!DU14:EF14)</f>
        <v>655</v>
      </c>
      <c r="M17" s="63">
        <f>AVERAGE('Apps Approved by Month'!EG14:ER14)</f>
        <v>632.58333333333337</v>
      </c>
      <c r="N17" s="63">
        <f>AVERAGE('Apps Approved by Month'!ES14:FD14)</f>
        <v>647</v>
      </c>
      <c r="O17" s="63">
        <f>AVERAGE('Apps Approved by Month'!FE14:FP14)</f>
        <v>619</v>
      </c>
      <c r="P17" s="63">
        <f>AVERAGE('Apps Approved by Month'!FQ14:GB14)</f>
        <v>567.5</v>
      </c>
      <c r="Q17" s="63">
        <f>AVERAGE('Apps Approved by Month'!GC14:GN14)</f>
        <v>462.16666666666669</v>
      </c>
      <c r="R17" s="63">
        <f>AVERAGE('Apps Approved by Month'!GO14:GZ14)</f>
        <v>402.83333333333331</v>
      </c>
      <c r="S17" s="63">
        <f>AVERAGE('Apps Approved by Month'!HA14:HL14)</f>
        <v>350.25</v>
      </c>
      <c r="T17" s="63">
        <f>AVERAGE('Apps Approved by Month'!HM14:HX14)</f>
        <v>307.58333333333331</v>
      </c>
      <c r="U17" s="63">
        <f>AVERAGE('Apps Approved by Month'!HY14:IJ14)</f>
        <v>281.83333333333331</v>
      </c>
      <c r="V17" s="63">
        <f>AVERAGE('Apps Approved by Month'!IK14:IV14)</f>
        <v>543.16666666666663</v>
      </c>
      <c r="W17" s="79">
        <f t="shared" si="0"/>
        <v>-0.56768503131790871</v>
      </c>
      <c r="X17" s="81">
        <f t="shared" si="1"/>
        <v>-0.33346472211273159</v>
      </c>
      <c r="Y17" s="81">
        <f t="shared" si="2"/>
        <v>-0.5697201017811705</v>
      </c>
      <c r="Z17" s="99" t="s">
        <v>119</v>
      </c>
    </row>
    <row r="18" spans="1:26" s="30" customFormat="1">
      <c r="A18" s="32" t="s">
        <v>24</v>
      </c>
      <c r="B18" s="63">
        <f>AVERAGE('Apps Approved by Month'!E15:P15)</f>
        <v>181.75</v>
      </c>
      <c r="C18" s="63">
        <f>AVERAGE('Apps Approved by Month'!Q15:AB15)</f>
        <v>169</v>
      </c>
      <c r="D18" s="63">
        <f>AVERAGE('Apps Approved by Month'!AC15:AN15)</f>
        <v>194.91666666666666</v>
      </c>
      <c r="E18" s="63">
        <f>AVERAGE('Apps Approved by Month'!AO15:AZ15)</f>
        <v>238.58333333333334</v>
      </c>
      <c r="F18" s="63">
        <f>AVERAGE('Apps Approved by Month'!BA15:BL15)</f>
        <v>237.25</v>
      </c>
      <c r="G18" s="63">
        <f>AVERAGE('Apps Approved by Month'!BM15:BX15)</f>
        <v>198.66666666666666</v>
      </c>
      <c r="H18" s="63">
        <f>AVERAGE('Apps Approved by Month'!BY15:CJ15)</f>
        <v>147.41666666666666</v>
      </c>
      <c r="I18" s="63">
        <f>AVERAGE('Apps Approved by Month'!CK15:CV15)</f>
        <v>107.16666666666667</v>
      </c>
      <c r="J18" s="63">
        <f>AVERAGE('Apps Approved by Month'!CW15:DH15)</f>
        <v>100</v>
      </c>
      <c r="K18" s="63">
        <f>AVERAGE('Apps Approved by Month'!DI15:DT15)</f>
        <v>116.91666666666667</v>
      </c>
      <c r="L18" s="63">
        <f>AVERAGE('Apps Approved by Month'!DU15:EF15)</f>
        <v>126.66666666666667</v>
      </c>
      <c r="M18" s="63">
        <f>AVERAGE('Apps Approved by Month'!EG15:ER15)</f>
        <v>132.08333333333334</v>
      </c>
      <c r="N18" s="63">
        <f>AVERAGE('Apps Approved by Month'!ES15:FD15)</f>
        <v>135.08333333333334</v>
      </c>
      <c r="O18" s="63">
        <f>AVERAGE('Apps Approved by Month'!FE15:FP15)</f>
        <v>138.08333333333334</v>
      </c>
      <c r="P18" s="63">
        <f>AVERAGE('Apps Approved by Month'!FQ15:GB15)</f>
        <v>134.66666666666666</v>
      </c>
      <c r="Q18" s="63">
        <f>AVERAGE('Apps Approved by Month'!GC15:GN15)</f>
        <v>119</v>
      </c>
      <c r="R18" s="63">
        <f>AVERAGE('Apps Approved by Month'!GO15:GZ15)</f>
        <v>118.5</v>
      </c>
      <c r="S18" s="63">
        <f>AVERAGE('Apps Approved by Month'!HA15:HL15)</f>
        <v>117.66666666666667</v>
      </c>
      <c r="T18" s="63">
        <f>AVERAGE('Apps Approved by Month'!HM15:HX15)</f>
        <v>129.58333333333334</v>
      </c>
      <c r="U18" s="63">
        <f>AVERAGE('Apps Approved by Month'!HY15:IJ15)</f>
        <v>118.33333333333333</v>
      </c>
      <c r="V18" s="63">
        <f>AVERAGE('Apps Approved by Month'!IK15:IV15)</f>
        <v>89.25</v>
      </c>
      <c r="W18" s="79">
        <f t="shared" si="0"/>
        <v>-0.34892251260889501</v>
      </c>
      <c r="X18" s="81">
        <f t="shared" si="1"/>
        <v>-0.19728660260033914</v>
      </c>
      <c r="Y18" s="81">
        <f t="shared" si="2"/>
        <v>-6.5789473684210592E-2</v>
      </c>
      <c r="Z18" s="99" t="s">
        <v>119</v>
      </c>
    </row>
    <row r="19" spans="1:26" s="30" customFormat="1">
      <c r="A19" s="32" t="s">
        <v>26</v>
      </c>
      <c r="B19" s="63">
        <f>AVERAGE('Apps Approved by Month'!E16:P16)</f>
        <v>1745.9166666666667</v>
      </c>
      <c r="C19" s="63">
        <f>AVERAGE('Apps Approved by Month'!Q16:AB16)</f>
        <v>1572.1666666666667</v>
      </c>
      <c r="D19" s="63">
        <f>AVERAGE('Apps Approved by Month'!AC16:AN16)</f>
        <v>1350.75</v>
      </c>
      <c r="E19" s="63">
        <f>AVERAGE('Apps Approved by Month'!AO16:AZ16)</f>
        <v>1210.1666666666667</v>
      </c>
      <c r="F19" s="63">
        <f>AVERAGE('Apps Approved by Month'!BA16:BL16)</f>
        <v>1636</v>
      </c>
      <c r="G19" s="63">
        <f>AVERAGE('Apps Approved by Month'!BM16:BX16)</f>
        <v>1542.9166666666667</v>
      </c>
      <c r="H19" s="63">
        <f>AVERAGE('Apps Approved by Month'!BY16:CJ16)</f>
        <v>970.83333333333337</v>
      </c>
      <c r="I19" s="63">
        <f>AVERAGE('Apps Approved by Month'!CK16:CV16)</f>
        <v>893.91666666666663</v>
      </c>
      <c r="J19" s="63">
        <f>AVERAGE('Apps Approved by Month'!CW16:DH16)</f>
        <v>1121.0833333333333</v>
      </c>
      <c r="K19" s="63">
        <f>AVERAGE('Apps Approved by Month'!DI16:DT16)</f>
        <v>1385.4166666666667</v>
      </c>
      <c r="L19" s="63">
        <f>AVERAGE('Apps Approved by Month'!DU16:EF16)</f>
        <v>1882.6666666666667</v>
      </c>
      <c r="M19" s="63">
        <f>AVERAGE('Apps Approved by Month'!EG16:ER16)</f>
        <v>2112.3333333333335</v>
      </c>
      <c r="N19" s="63">
        <f>AVERAGE('Apps Approved by Month'!ES16:FD16)</f>
        <v>1544.5833333333333</v>
      </c>
      <c r="O19" s="63">
        <f>AVERAGE('Apps Approved by Month'!FE16:FP16)</f>
        <v>385.33333333333331</v>
      </c>
      <c r="P19" s="63">
        <f>AVERAGE('Apps Approved by Month'!FQ16:GB16)</f>
        <v>240</v>
      </c>
      <c r="Q19" s="63">
        <f>AVERAGE('Apps Approved by Month'!GC16:GN16)</f>
        <v>133.58333333333334</v>
      </c>
      <c r="R19" s="63">
        <f>AVERAGE('Apps Approved by Month'!GO16:GZ16)</f>
        <v>146.83333333333334</v>
      </c>
      <c r="S19" s="63">
        <f>AVERAGE('Apps Approved by Month'!HA16:HL16)</f>
        <v>137.91666666666666</v>
      </c>
      <c r="T19" s="63">
        <f>AVERAGE('Apps Approved by Month'!HM16:HX16)</f>
        <v>304.58333333333331</v>
      </c>
      <c r="U19" s="63">
        <f>AVERAGE('Apps Approved by Month'!HY16:IJ16)</f>
        <v>322.08333333333331</v>
      </c>
      <c r="V19" s="63">
        <f>AVERAGE('Apps Approved by Month'!IK16:IV16)</f>
        <v>267.91666666666669</v>
      </c>
      <c r="W19" s="79">
        <f t="shared" si="0"/>
        <v>-0.81552193212734481</v>
      </c>
      <c r="X19" s="81">
        <f t="shared" si="1"/>
        <v>-0.66824034334763949</v>
      </c>
      <c r="Y19" s="81">
        <f t="shared" si="2"/>
        <v>-0.82892174220963177</v>
      </c>
      <c r="Z19" s="99" t="s">
        <v>120</v>
      </c>
    </row>
    <row r="20" spans="1:26" s="30" customFormat="1">
      <c r="A20" s="32" t="s">
        <v>28</v>
      </c>
      <c r="B20" s="63">
        <f>AVERAGE('Apps Approved by Month'!E17:P17)</f>
        <v>3661.5</v>
      </c>
      <c r="C20" s="63">
        <f>AVERAGE('Apps Approved by Month'!Q17:AB17)</f>
        <v>3642.1666666666665</v>
      </c>
      <c r="D20" s="63">
        <f>AVERAGE('Apps Approved by Month'!AC17:AN17)</f>
        <v>3776.75</v>
      </c>
      <c r="E20" s="63">
        <f>AVERAGE('Apps Approved by Month'!AO17:AZ17)</f>
        <v>4012.5833333333335</v>
      </c>
      <c r="F20" s="63">
        <f>AVERAGE('Apps Approved by Month'!BA17:BL17)</f>
        <v>3775.6666666666665</v>
      </c>
      <c r="G20" s="63">
        <f>AVERAGE('Apps Approved by Month'!BM17:BX17)</f>
        <v>3962.25</v>
      </c>
      <c r="H20" s="63">
        <f>AVERAGE('Apps Approved by Month'!BY17:CJ17)</f>
        <v>4147.083333333333</v>
      </c>
      <c r="I20" s="63">
        <f>AVERAGE('Apps Approved by Month'!CK17:CV17)</f>
        <v>3412.25</v>
      </c>
      <c r="J20" s="63">
        <f>AVERAGE('Apps Approved by Month'!CW17:DH17)</f>
        <v>4217.916666666667</v>
      </c>
      <c r="K20" s="63">
        <f>AVERAGE('Apps Approved by Month'!DI17:DT17)</f>
        <v>4213</v>
      </c>
      <c r="L20" s="63">
        <f>AVERAGE('Apps Approved by Month'!DU17:EF17)</f>
        <v>3949.0833333333335</v>
      </c>
      <c r="M20" s="63">
        <f>AVERAGE('Apps Approved by Month'!EG17:ER17)</f>
        <v>2938.8333333333335</v>
      </c>
      <c r="N20" s="63">
        <f>AVERAGE('Apps Approved by Month'!ES17:FD17)</f>
        <v>1195.6666666666667</v>
      </c>
      <c r="O20" s="63">
        <f>AVERAGE('Apps Approved by Month'!FE17:FP17)</f>
        <v>909.16666666666663</v>
      </c>
      <c r="P20" s="63">
        <f>AVERAGE('Apps Approved by Month'!FQ17:GB17)</f>
        <v>702.08333333333337</v>
      </c>
      <c r="Q20" s="63">
        <f>AVERAGE('Apps Approved by Month'!GC17:GN17)</f>
        <v>647.33333333333337</v>
      </c>
      <c r="R20" s="63">
        <f>AVERAGE('Apps Approved by Month'!GO17:GZ17)</f>
        <v>599.25</v>
      </c>
      <c r="S20" s="63">
        <f>AVERAGE('Apps Approved by Month'!HA17:HL17)</f>
        <v>517</v>
      </c>
      <c r="T20" s="63">
        <f>AVERAGE('Apps Approved by Month'!HM17:HX17)</f>
        <v>462.75</v>
      </c>
      <c r="U20" s="63">
        <f>AVERAGE('Apps Approved by Month'!HY17:IJ17)</f>
        <v>430.66666666666669</v>
      </c>
      <c r="V20" s="63">
        <f>AVERAGE('Apps Approved by Month'!IK17:IV17)</f>
        <v>855</v>
      </c>
      <c r="W20" s="79">
        <f t="shared" si="0"/>
        <v>-0.8823797168737767</v>
      </c>
      <c r="X20" s="81">
        <f t="shared" si="1"/>
        <v>-0.8961519139957802</v>
      </c>
      <c r="Y20" s="81">
        <f t="shared" si="2"/>
        <v>-0.89094515604887214</v>
      </c>
      <c r="Z20" s="99" t="s">
        <v>119</v>
      </c>
    </row>
    <row r="21" spans="1:26" s="30" customFormat="1">
      <c r="A21" s="32" t="s">
        <v>30</v>
      </c>
      <c r="B21" s="63">
        <f>AVERAGE('Apps Approved by Month'!E18:P18)</f>
        <v>1032.5833333333333</v>
      </c>
      <c r="C21" s="63">
        <f>AVERAGE('Apps Approved by Month'!Q18:AB18)</f>
        <v>1253.8333333333333</v>
      </c>
      <c r="D21" s="63">
        <f>AVERAGE('Apps Approved by Month'!AC18:AN18)</f>
        <v>1211.3333333333333</v>
      </c>
      <c r="E21" s="63">
        <f>AVERAGE('Apps Approved by Month'!AO18:AZ18)</f>
        <v>1151.1666666666667</v>
      </c>
      <c r="F21" s="63">
        <f>AVERAGE('Apps Approved by Month'!BA18:BL18)</f>
        <v>1115.9166666666667</v>
      </c>
      <c r="G21" s="63">
        <f>AVERAGE('Apps Approved by Month'!BM18:BX18)</f>
        <v>979.16666666666663</v>
      </c>
      <c r="H21" s="63">
        <f>AVERAGE('Apps Approved by Month'!BY18:CJ18)</f>
        <v>1019.5</v>
      </c>
      <c r="I21" s="63">
        <f>AVERAGE('Apps Approved by Month'!CK18:CV18)</f>
        <v>1074.9166666666667</v>
      </c>
      <c r="J21" s="63">
        <f>AVERAGE('Apps Approved by Month'!CW18:DH18)</f>
        <v>1039.25</v>
      </c>
      <c r="K21" s="63">
        <f>AVERAGE('Apps Approved by Month'!DI18:DT18)</f>
        <v>1158.75</v>
      </c>
      <c r="L21" s="63">
        <f>AVERAGE('Apps Approved by Month'!DU18:EF18)</f>
        <v>1024.6666666666667</v>
      </c>
      <c r="M21" s="63">
        <f>AVERAGE('Apps Approved by Month'!EG18:ER18)</f>
        <v>1505.9166666666667</v>
      </c>
      <c r="N21" s="63">
        <f>AVERAGE('Apps Approved by Month'!ES18:FD18)</f>
        <v>1417.5</v>
      </c>
      <c r="O21" s="63">
        <f>AVERAGE('Apps Approved by Month'!FE18:FP18)</f>
        <v>1315.3333333333333</v>
      </c>
      <c r="P21" s="63">
        <f>AVERAGE('Apps Approved by Month'!FQ18:GB18)</f>
        <v>1132.8333333333333</v>
      </c>
      <c r="Q21" s="63">
        <f>AVERAGE('Apps Approved by Month'!GC18:GN18)</f>
        <v>1045.9166666666667</v>
      </c>
      <c r="R21" s="63">
        <f>AVERAGE('Apps Approved by Month'!GO18:GZ18)</f>
        <v>960.41666666666663</v>
      </c>
      <c r="S21" s="63">
        <f>AVERAGE('Apps Approved by Month'!HA18:HL18)</f>
        <v>864.83333333333337</v>
      </c>
      <c r="T21" s="63">
        <f>AVERAGE('Apps Approved by Month'!HM18:HX18)</f>
        <v>740.5</v>
      </c>
      <c r="U21" s="63">
        <f>AVERAGE('Apps Approved by Month'!HY18:IJ18)</f>
        <v>641.25</v>
      </c>
      <c r="V21" s="63">
        <f>AVERAGE('Apps Approved by Month'!IK18:IV18)</f>
        <v>535.58333333333337</v>
      </c>
      <c r="W21" s="79">
        <f t="shared" si="0"/>
        <v>-0.37898474699378576</v>
      </c>
      <c r="X21" s="81">
        <f t="shared" si="1"/>
        <v>-0.3710152035311427</v>
      </c>
      <c r="Y21" s="81">
        <f t="shared" si="2"/>
        <v>-0.37418672739102149</v>
      </c>
      <c r="Z21" s="99" t="s">
        <v>120</v>
      </c>
    </row>
    <row r="22" spans="1:26" s="30" customFormat="1">
      <c r="A22" s="32" t="s">
        <v>31</v>
      </c>
      <c r="B22" s="63">
        <f>AVERAGE('Apps Approved by Month'!E19:P19)</f>
        <v>1267</v>
      </c>
      <c r="C22" s="63">
        <f>AVERAGE('Apps Approved by Month'!Q19:AB19)</f>
        <v>1363.6666666666667</v>
      </c>
      <c r="D22" s="63">
        <f>AVERAGE('Apps Approved by Month'!AC19:AN19)</f>
        <v>1505.9166666666667</v>
      </c>
      <c r="E22" s="63">
        <f>AVERAGE('Apps Approved by Month'!AO19:AZ19)</f>
        <v>1381.6666666666667</v>
      </c>
      <c r="F22" s="63">
        <f>AVERAGE('Apps Approved by Month'!BA19:BL19)</f>
        <v>1578.8333333333333</v>
      </c>
      <c r="G22" s="63">
        <f>AVERAGE('Apps Approved by Month'!BM19:BX19)</f>
        <v>1591.75</v>
      </c>
      <c r="H22" s="63">
        <f>AVERAGE('Apps Approved by Month'!BY19:CJ19)</f>
        <v>1436.4166666666667</v>
      </c>
      <c r="I22" s="63">
        <f>AVERAGE('Apps Approved by Month'!CK19:CV19)</f>
        <v>1523.4166666666667</v>
      </c>
      <c r="J22" s="63">
        <f>AVERAGE('Apps Approved by Month'!CW19:DH19)</f>
        <v>1460.9166666666667</v>
      </c>
      <c r="K22" s="63">
        <f>AVERAGE('Apps Approved by Month'!DI19:DT19)</f>
        <v>1556.1666666666667</v>
      </c>
      <c r="L22" s="63">
        <f>AVERAGE('Apps Approved by Month'!DU19:EF19)</f>
        <v>1554.4166666666667</v>
      </c>
      <c r="M22" s="63">
        <f>AVERAGE('Apps Approved by Month'!EG19:ER19)</f>
        <v>1226.6666666666667</v>
      </c>
      <c r="N22" s="63">
        <f>AVERAGE('Apps Approved by Month'!ES19:FD19)</f>
        <v>833.75</v>
      </c>
      <c r="O22" s="63">
        <f>AVERAGE('Apps Approved by Month'!FE19:FP19)</f>
        <v>763.75</v>
      </c>
      <c r="P22" s="63">
        <f>AVERAGE('Apps Approved by Month'!FQ19:GB19)</f>
        <v>696.75</v>
      </c>
      <c r="Q22" s="63">
        <f>AVERAGE('Apps Approved by Month'!GC19:GN19)</f>
        <v>568.08333333333337</v>
      </c>
      <c r="R22" s="63">
        <f>AVERAGE('Apps Approved by Month'!GO19:GZ19)</f>
        <v>570.08333333333337</v>
      </c>
      <c r="S22" s="63">
        <f>AVERAGE('Apps Approved by Month'!HA19:HL19)</f>
        <v>408.83333333333331</v>
      </c>
      <c r="T22" s="63">
        <f>AVERAGE('Apps Approved by Month'!HM19:HX19)</f>
        <v>269.5</v>
      </c>
      <c r="U22" s="63">
        <f>AVERAGE('Apps Approved by Month'!HY19:IJ19)</f>
        <v>264.41666666666669</v>
      </c>
      <c r="V22" s="63">
        <f>AVERAGE('Apps Approved by Month'!IK19:IV19)</f>
        <v>220.16666666666666</v>
      </c>
      <c r="W22" s="79">
        <f t="shared" si="0"/>
        <v>-0.79130491975795836</v>
      </c>
      <c r="X22" s="81">
        <f t="shared" si="1"/>
        <v>-0.81591924348784584</v>
      </c>
      <c r="Y22" s="81">
        <f t="shared" si="2"/>
        <v>-0.82989331474829786</v>
      </c>
      <c r="Z22" s="99" t="s">
        <v>120</v>
      </c>
    </row>
    <row r="23" spans="1:26" s="30" customFormat="1">
      <c r="A23" s="32" t="s">
        <v>32</v>
      </c>
      <c r="B23" s="63">
        <f>AVERAGE('Apps Approved by Month'!E20:P20)</f>
        <v>3554.5833333333335</v>
      </c>
      <c r="C23" s="63">
        <f>AVERAGE('Apps Approved by Month'!Q20:AB20)</f>
        <v>3307.5</v>
      </c>
      <c r="D23" s="63">
        <f>AVERAGE('Apps Approved by Month'!AC20:AN20)</f>
        <v>3290.3333333333335</v>
      </c>
      <c r="E23" s="63">
        <f>AVERAGE('Apps Approved by Month'!AO20:AZ20)</f>
        <v>3315.0833333333335</v>
      </c>
      <c r="F23" s="63">
        <f>AVERAGE('Apps Approved by Month'!BA20:BL20)</f>
        <v>3283.6666666666665</v>
      </c>
      <c r="G23" s="63">
        <f>AVERAGE('Apps Approved by Month'!BM20:BX20)</f>
        <v>3048.75</v>
      </c>
      <c r="H23" s="63">
        <f>AVERAGE('Apps Approved by Month'!BY20:CJ20)</f>
        <v>2755.8333333333335</v>
      </c>
      <c r="I23" s="63">
        <f>AVERAGE('Apps Approved by Month'!CK20:CV20)</f>
        <v>2587.5833333333335</v>
      </c>
      <c r="J23" s="63">
        <f>AVERAGE('Apps Approved by Month'!CW20:DH20)</f>
        <v>2621.8333333333335</v>
      </c>
      <c r="K23" s="63">
        <f>AVERAGE('Apps Approved by Month'!DI20:DT20)</f>
        <v>2655</v>
      </c>
      <c r="L23" s="63">
        <f>AVERAGE('Apps Approved by Month'!DU20:EF20)</f>
        <v>2752</v>
      </c>
      <c r="M23" s="63">
        <f>AVERAGE('Apps Approved by Month'!EG20:ER20)</f>
        <v>2795.5833333333335</v>
      </c>
      <c r="N23" s="63">
        <f>AVERAGE('Apps Approved by Month'!ES20:FD20)</f>
        <v>2655</v>
      </c>
      <c r="O23" s="63">
        <f>AVERAGE('Apps Approved by Month'!FE20:FP20)</f>
        <v>2506.3333333333335</v>
      </c>
      <c r="P23" s="63">
        <f>AVERAGE('Apps Approved by Month'!FQ20:GB20)</f>
        <v>2208.1666666666665</v>
      </c>
      <c r="Q23" s="63">
        <f>AVERAGE('Apps Approved by Month'!GC20:GN20)</f>
        <v>1904.9166666666667</v>
      </c>
      <c r="R23" s="63">
        <f>AVERAGE('Apps Approved by Month'!GO20:GZ20)</f>
        <v>971.08333333333337</v>
      </c>
      <c r="S23" s="63">
        <f>AVERAGE('Apps Approved by Month'!HA20:HL20)</f>
        <v>4444.5</v>
      </c>
      <c r="T23" s="63">
        <f>AVERAGE('Apps Approved by Month'!HM20:HX20)</f>
        <v>470.58333333333331</v>
      </c>
      <c r="U23" s="63">
        <f>AVERAGE('Apps Approved by Month'!HY20:IJ20)</f>
        <v>373.58333333333331</v>
      </c>
      <c r="V23" s="63">
        <f>AVERAGE('Apps Approved by Month'!IK20:IV20)</f>
        <v>216.41666666666666</v>
      </c>
      <c r="W23" s="79">
        <f t="shared" si="0"/>
        <v>-0.89490094947837295</v>
      </c>
      <c r="X23" s="81">
        <f t="shared" si="1"/>
        <v>-0.86443906864227393</v>
      </c>
      <c r="Y23" s="81">
        <f t="shared" si="2"/>
        <v>-0.86425024224806191</v>
      </c>
      <c r="Z23" s="99" t="s">
        <v>120</v>
      </c>
    </row>
    <row r="24" spans="1:26" s="30" customFormat="1">
      <c r="A24" s="32" t="s">
        <v>33</v>
      </c>
      <c r="B24" s="63">
        <f>AVERAGE('Apps Approved by Month'!E21:P21)</f>
        <v>2691.0833333333335</v>
      </c>
      <c r="C24" s="63">
        <f>AVERAGE('Apps Approved by Month'!Q21:AB21)</f>
        <v>2448.5</v>
      </c>
      <c r="D24" s="63">
        <f>AVERAGE('Apps Approved by Month'!AC21:AN21)</f>
        <v>2253.75</v>
      </c>
      <c r="E24" s="63">
        <f>AVERAGE('Apps Approved by Month'!AO21:AZ21)</f>
        <v>2199.9166666666665</v>
      </c>
      <c r="F24" s="63">
        <f>AVERAGE('Apps Approved by Month'!BA21:BL21)</f>
        <v>1710.9166666666667</v>
      </c>
      <c r="G24" s="63">
        <f>AVERAGE('Apps Approved by Month'!BM21:BX21)</f>
        <v>1414.75</v>
      </c>
      <c r="H24" s="63">
        <f>AVERAGE('Apps Approved by Month'!BY21:CJ21)</f>
        <v>1177.9166666666667</v>
      </c>
      <c r="I24" s="63">
        <f>AVERAGE('Apps Approved by Month'!CK21:CV21)</f>
        <v>1052.8333333333333</v>
      </c>
      <c r="J24" s="63">
        <f>AVERAGE('Apps Approved by Month'!CW21:DH21)</f>
        <v>958.5</v>
      </c>
      <c r="K24" s="63">
        <f>AVERAGE('Apps Approved by Month'!DI21:DT21)</f>
        <v>1095.1666666666667</v>
      </c>
      <c r="L24" s="63">
        <f>AVERAGE('Apps Approved by Month'!DU21:EF21)</f>
        <v>1120.6666666666667</v>
      </c>
      <c r="M24" s="63">
        <f>AVERAGE('Apps Approved by Month'!EG21:ER21)</f>
        <v>1121.3333333333333</v>
      </c>
      <c r="N24" s="63">
        <f>AVERAGE('Apps Approved by Month'!ES21:FD21)</f>
        <v>812.75</v>
      </c>
      <c r="O24" s="63">
        <f>AVERAGE('Apps Approved by Month'!FE21:FP21)</f>
        <v>668.16666666666663</v>
      </c>
      <c r="P24" s="63">
        <f>AVERAGE('Apps Approved by Month'!FQ21:GB21)</f>
        <v>620.58333333333337</v>
      </c>
      <c r="Q24" s="63">
        <f>AVERAGE('Apps Approved by Month'!GC21:GN21)</f>
        <v>570.41666666666663</v>
      </c>
      <c r="R24" s="63">
        <f>AVERAGE('Apps Approved by Month'!GO21:GZ21)</f>
        <v>553.66666666666663</v>
      </c>
      <c r="S24" s="63">
        <f>AVERAGE('Apps Approved by Month'!HA21:HL21)</f>
        <v>614.25</v>
      </c>
      <c r="T24" s="63">
        <f>AVERAGE('Apps Approved by Month'!HM21:HX21)</f>
        <v>581.33333333333337</v>
      </c>
      <c r="U24" s="63">
        <f>AVERAGE('Apps Approved by Month'!HY21:IJ21)</f>
        <v>430.5</v>
      </c>
      <c r="V24" s="63">
        <f>AVERAGE('Apps Approved by Month'!IK21:IV21)</f>
        <v>165.83333333333334</v>
      </c>
      <c r="W24" s="79">
        <f t="shared" si="0"/>
        <v>-0.84002725048772175</v>
      </c>
      <c r="X24" s="81">
        <f t="shared" si="1"/>
        <v>-0.63452423063318009</v>
      </c>
      <c r="Y24" s="81">
        <f t="shared" si="2"/>
        <v>-0.61585365853658536</v>
      </c>
      <c r="Z24" s="99" t="s">
        <v>120</v>
      </c>
    </row>
    <row r="25" spans="1:26" s="30" customFormat="1">
      <c r="A25" s="94" t="s">
        <v>34</v>
      </c>
      <c r="B25" s="63">
        <f>AVERAGE('Apps Approved by Month'!E22:P22)</f>
        <v>670.16666666666663</v>
      </c>
      <c r="C25" s="63">
        <f>AVERAGE('Apps Approved by Month'!Q22:AB22)</f>
        <v>673.83333333333337</v>
      </c>
      <c r="D25" s="63">
        <f>AVERAGE('Apps Approved by Month'!AC22:AN22)</f>
        <v>494.75</v>
      </c>
      <c r="E25" s="63">
        <f>AVERAGE('Apps Approved by Month'!AO22:AZ22)</f>
        <v>43.166666666666664</v>
      </c>
      <c r="F25" s="63">
        <f>AVERAGE('Apps Approved by Month'!BA22:BL22)</f>
        <v>46.083333333333336</v>
      </c>
      <c r="G25" s="63">
        <f>AVERAGE('Apps Approved by Month'!BM22:BX22)</f>
        <v>31.583333333333332</v>
      </c>
      <c r="H25" s="63">
        <f>AVERAGE('Apps Approved by Month'!BY22:CJ22)</f>
        <v>4760.916666666667</v>
      </c>
      <c r="I25" s="63">
        <f>AVERAGE('Apps Approved by Month'!CK22:CV22)</f>
        <v>9296.5</v>
      </c>
      <c r="J25" s="63">
        <f>AVERAGE('Apps Approved by Month'!CW22:DH22)</f>
        <v>9373.6666666666661</v>
      </c>
      <c r="K25" s="63">
        <f>AVERAGE('Apps Approved by Month'!DI22:DT22)</f>
        <v>7616.25</v>
      </c>
      <c r="L25" s="63">
        <f>AVERAGE('Apps Approved by Month'!DU22:EF22)</f>
        <v>904.75</v>
      </c>
      <c r="M25" s="63">
        <f>AVERAGE('Apps Approved by Month'!EG22:ER22)</f>
        <v>751.25</v>
      </c>
      <c r="N25" s="63">
        <f>AVERAGE('Apps Approved by Month'!ES22:FD22)</f>
        <v>637.16666666666663</v>
      </c>
      <c r="O25" s="63">
        <f>AVERAGE('Apps Approved by Month'!FE22:FP22)</f>
        <v>564.5</v>
      </c>
      <c r="P25" s="63">
        <f>AVERAGE('Apps Approved by Month'!FQ22:GB22)</f>
        <v>451.91666666666669</v>
      </c>
      <c r="Q25" s="63">
        <f>AVERAGE('Apps Approved by Month'!GC22:GN22)</f>
        <v>417.5</v>
      </c>
      <c r="R25" s="63">
        <f>AVERAGE('Apps Approved by Month'!GO22:GZ22)</f>
        <v>351.66666666666669</v>
      </c>
      <c r="S25" s="63">
        <f>AVERAGE('Apps Approved by Month'!HA22:HL22)</f>
        <v>300.91666666666669</v>
      </c>
      <c r="T25" s="63">
        <f>AVERAGE('Apps Approved by Month'!HM22:HX22)</f>
        <v>279.41666666666669</v>
      </c>
      <c r="U25" s="63">
        <f>AVERAGE('Apps Approved by Month'!HY22:IJ22)</f>
        <v>266.33333333333331</v>
      </c>
      <c r="V25" s="63">
        <f>AVERAGE('Apps Approved by Month'!IK22:IV22)</f>
        <v>263.5</v>
      </c>
      <c r="W25" s="79">
        <f t="shared" si="0"/>
        <v>-0.60258642128823681</v>
      </c>
      <c r="X25" s="81">
        <f t="shared" si="1"/>
        <v>-0.94405839211636422</v>
      </c>
      <c r="Y25" s="81">
        <f t="shared" si="2"/>
        <v>-0.70562770562770571</v>
      </c>
      <c r="Z25" s="99" t="s">
        <v>120</v>
      </c>
    </row>
    <row r="26" spans="1:26" s="30" customFormat="1">
      <c r="A26" s="32" t="s">
        <v>36</v>
      </c>
      <c r="B26" s="63">
        <f>AVERAGE('Apps Approved by Month'!E23:P23)</f>
        <v>2342</v>
      </c>
      <c r="C26" s="63">
        <f>AVERAGE('Apps Approved by Month'!Q23:AB23)</f>
        <v>2345.5833333333335</v>
      </c>
      <c r="D26" s="63">
        <f>AVERAGE('Apps Approved by Month'!AC23:AN23)</f>
        <v>2451</v>
      </c>
      <c r="E26" s="63">
        <f>AVERAGE('Apps Approved by Month'!AO23:AZ23)</f>
        <v>2208.5833333333335</v>
      </c>
      <c r="F26" s="63">
        <f>AVERAGE('Apps Approved by Month'!BA23:BL23)</f>
        <v>1992.4166666666667</v>
      </c>
      <c r="G26" s="63">
        <f>AVERAGE('Apps Approved by Month'!BM23:BX23)</f>
        <v>1818</v>
      </c>
      <c r="H26" s="63">
        <f>AVERAGE('Apps Approved by Month'!BY23:CJ23)</f>
        <v>1976.1666666666667</v>
      </c>
      <c r="I26" s="63">
        <f>AVERAGE('Apps Approved by Month'!CK23:CV23)</f>
        <v>1749.3333333333333</v>
      </c>
      <c r="J26" s="63">
        <f>AVERAGE('Apps Approved by Month'!CW23:DH23)</f>
        <v>1943.3333333333333</v>
      </c>
      <c r="K26" s="63">
        <f>AVERAGE('Apps Approved by Month'!DI23:DT23)</f>
        <v>2426.9166666666665</v>
      </c>
      <c r="L26" s="63">
        <f>AVERAGE('Apps Approved by Month'!DU23:EF23)</f>
        <v>2416.4166666666665</v>
      </c>
      <c r="M26" s="63">
        <f>AVERAGE('Apps Approved by Month'!EG23:ER23)</f>
        <v>2391.4166666666665</v>
      </c>
      <c r="N26" s="63">
        <f>AVERAGE('Apps Approved by Month'!ES23:FD23)</f>
        <v>2517.8333333333335</v>
      </c>
      <c r="O26" s="63">
        <f>AVERAGE('Apps Approved by Month'!FE23:FP23)</f>
        <v>2298.75</v>
      </c>
      <c r="P26" s="63">
        <f>AVERAGE('Apps Approved by Month'!FQ23:GB23)</f>
        <v>2109.75</v>
      </c>
      <c r="Q26" s="63">
        <f>AVERAGE('Apps Approved by Month'!GC23:GN23)</f>
        <v>1913.4166666666667</v>
      </c>
      <c r="R26" s="63">
        <f>AVERAGE('Apps Approved by Month'!GO23:GZ23)</f>
        <v>1893.4166666666667</v>
      </c>
      <c r="S26" s="63">
        <f>AVERAGE('Apps Approved by Month'!HA23:HL23)</f>
        <v>1770.0833333333333</v>
      </c>
      <c r="T26" s="63">
        <f>AVERAGE('Apps Approved by Month'!HM23:HX23)</f>
        <v>1596.3333333333333</v>
      </c>
      <c r="U26" s="63">
        <f>AVERAGE('Apps Approved by Month'!HY23:IJ23)</f>
        <v>1432</v>
      </c>
      <c r="V26" s="63">
        <f>AVERAGE('Apps Approved by Month'!IK23:IV23)</f>
        <v>1886.3333333333333</v>
      </c>
      <c r="W26" s="79">
        <f t="shared" si="0"/>
        <v>-0.38855678906917163</v>
      </c>
      <c r="X26" s="81">
        <f t="shared" si="1"/>
        <v>-0.27536476343088473</v>
      </c>
      <c r="Y26" s="81">
        <f t="shared" si="2"/>
        <v>-0.40738697106597233</v>
      </c>
      <c r="Z26" s="99" t="s">
        <v>119</v>
      </c>
    </row>
    <row r="27" spans="1:26" s="30" customFormat="1">
      <c r="A27" s="32" t="s">
        <v>37</v>
      </c>
      <c r="B27" s="63">
        <f>AVERAGE('Apps Approved by Month'!E24:P24)</f>
        <v>2195.0833333333335</v>
      </c>
      <c r="C27" s="63">
        <f>AVERAGE('Apps Approved by Month'!Q24:AB24)</f>
        <v>2777.8333333333335</v>
      </c>
      <c r="D27" s="63">
        <f>AVERAGE('Apps Approved by Month'!AC24:AN24)</f>
        <v>4308</v>
      </c>
      <c r="E27" s="63">
        <f>AVERAGE('Apps Approved by Month'!AO24:AZ24)</f>
        <v>4193.083333333333</v>
      </c>
      <c r="F27" s="63">
        <f>AVERAGE('Apps Approved by Month'!BA24:BL24)</f>
        <v>3203.0833333333335</v>
      </c>
      <c r="G27" s="63">
        <f>AVERAGE('Apps Approved by Month'!BM24:BX24)</f>
        <v>4174.083333333333</v>
      </c>
      <c r="H27" s="63">
        <f>AVERAGE('Apps Approved by Month'!BY24:CJ24)</f>
        <v>3446.5833333333335</v>
      </c>
      <c r="I27" s="63">
        <f>AVERAGE('Apps Approved by Month'!CK24:CV24)</f>
        <v>2412.25</v>
      </c>
      <c r="J27" s="63">
        <f>AVERAGE('Apps Approved by Month'!CW24:DH24)</f>
        <v>2368.75</v>
      </c>
      <c r="K27" s="63">
        <f>AVERAGE('Apps Approved by Month'!DI24:DT24)</f>
        <v>2162.3333333333335</v>
      </c>
      <c r="L27" s="63">
        <f>AVERAGE('Apps Approved by Month'!DU24:EF24)</f>
        <v>2175.8333333333335</v>
      </c>
      <c r="M27" s="63">
        <f>AVERAGE('Apps Approved by Month'!EG24:ER24)</f>
        <v>2160.5</v>
      </c>
      <c r="N27" s="63">
        <f>AVERAGE('Apps Approved by Month'!ES24:FD24)</f>
        <v>3307.8333333333335</v>
      </c>
      <c r="O27" s="63">
        <f>AVERAGE('Apps Approved by Month'!FE24:FP24)</f>
        <v>3876</v>
      </c>
      <c r="P27" s="63">
        <f>AVERAGE('Apps Approved by Month'!FQ24:GB24)</f>
        <v>4181.083333333333</v>
      </c>
      <c r="Q27" s="63">
        <f>AVERAGE('Apps Approved by Month'!GC24:GN24)</f>
        <v>3891.5833333333335</v>
      </c>
      <c r="R27" s="63">
        <f>AVERAGE('Apps Approved by Month'!GO24:GZ24)</f>
        <v>3526.5833333333335</v>
      </c>
      <c r="S27" s="63">
        <f>AVERAGE('Apps Approved by Month'!HA24:HL24)</f>
        <v>3455.8333333333335</v>
      </c>
      <c r="T27" s="63">
        <f>AVERAGE('Apps Approved by Month'!HM24:HX24)</f>
        <v>3207.5</v>
      </c>
      <c r="U27" s="63">
        <f>AVERAGE('Apps Approved by Month'!HY24:IJ24)</f>
        <v>3097.9166666666665</v>
      </c>
      <c r="V27" s="63">
        <f>AVERAGE('Apps Approved by Month'!IK24:IV24)</f>
        <v>2162.3333333333335</v>
      </c>
      <c r="W27" s="79">
        <f t="shared" si="0"/>
        <v>0.411297976538476</v>
      </c>
      <c r="X27" s="81">
        <f t="shared" si="1"/>
        <v>-0.10116298749969785</v>
      </c>
      <c r="Y27" s="81">
        <f t="shared" si="2"/>
        <v>0.42378399080811935</v>
      </c>
      <c r="Z27" s="99" t="s">
        <v>119</v>
      </c>
    </row>
    <row r="28" spans="1:26" s="30" customFormat="1">
      <c r="A28" s="32" t="s">
        <v>39</v>
      </c>
      <c r="B28" s="63">
        <f>AVERAGE('Apps Approved by Month'!E25:P25)</f>
        <v>5627.166666666667</v>
      </c>
      <c r="C28" s="63">
        <f>AVERAGE('Apps Approved by Month'!Q25:AB25)</f>
        <v>6544.666666666667</v>
      </c>
      <c r="D28" s="63">
        <f>AVERAGE('Apps Approved by Month'!AC25:AN25)</f>
        <v>5978.916666666667</v>
      </c>
      <c r="E28" s="63">
        <f>AVERAGE('Apps Approved by Month'!AO25:AZ25)</f>
        <v>6226.083333333333</v>
      </c>
      <c r="F28" s="63">
        <f>AVERAGE('Apps Approved by Month'!BA25:BL25)</f>
        <v>6300.166666666667</v>
      </c>
      <c r="G28" s="63">
        <f>AVERAGE('Apps Approved by Month'!BM25:BX25)</f>
        <v>5803.5</v>
      </c>
      <c r="H28" s="63">
        <f>AVERAGE('Apps Approved by Month'!BY25:CJ25)</f>
        <v>7812.416666666667</v>
      </c>
      <c r="I28" s="63">
        <f>AVERAGE('Apps Approved by Month'!CK25:CV25)</f>
        <v>6015.5</v>
      </c>
      <c r="J28" s="63">
        <f>AVERAGE('Apps Approved by Month'!CW25:DH25)</f>
        <v>5261.8</v>
      </c>
      <c r="K28" s="63">
        <f>AVERAGE('Apps Approved by Month'!DI25:DT25)</f>
        <v>3706</v>
      </c>
      <c r="L28" s="63">
        <f>AVERAGE('Apps Approved by Month'!DU25:EF25)</f>
        <v>4532.583333333333</v>
      </c>
      <c r="M28" s="63">
        <f>AVERAGE('Apps Approved by Month'!EG25:ER25)</f>
        <v>3835.1666666666665</v>
      </c>
      <c r="N28" s="63">
        <f>AVERAGE('Apps Approved by Month'!ES25:FD25)</f>
        <v>3319.5833333333335</v>
      </c>
      <c r="O28" s="63">
        <f>AVERAGE('Apps Approved by Month'!FE25:FP25)</f>
        <v>2279.3333333333335</v>
      </c>
      <c r="P28" s="63">
        <f>AVERAGE('Apps Approved by Month'!FQ25:GB25)</f>
        <v>1984.75</v>
      </c>
      <c r="Q28" s="63">
        <f>AVERAGE('Apps Approved by Month'!GC25:GN25)</f>
        <v>1638.4166666666667</v>
      </c>
      <c r="R28" s="63">
        <f>AVERAGE('Apps Approved by Month'!GO25:GZ25)</f>
        <v>1437.5833333333333</v>
      </c>
      <c r="S28" s="63">
        <f>AVERAGE('Apps Approved by Month'!HA25:HL25)</f>
        <v>1298.25</v>
      </c>
      <c r="T28" s="63">
        <f>AVERAGE('Apps Approved by Month'!HM25:HX25)</f>
        <v>1194.75</v>
      </c>
      <c r="U28" s="63">
        <f>AVERAGE('Apps Approved by Month'!HY25:IJ25)</f>
        <v>1140.4166666666667</v>
      </c>
      <c r="V28" s="63">
        <f>AVERAGE('Apps Approved by Month'!IK25:IV25)</f>
        <v>1791.6666666666667</v>
      </c>
      <c r="W28" s="79">
        <f t="shared" si="0"/>
        <v>-0.79733732192044537</v>
      </c>
      <c r="X28" s="81">
        <f t="shared" si="1"/>
        <v>-0.85402510960116906</v>
      </c>
      <c r="Y28" s="81">
        <f t="shared" si="2"/>
        <v>-0.74839587431744214</v>
      </c>
      <c r="Z28" s="99" t="s">
        <v>119</v>
      </c>
    </row>
    <row r="29" spans="1:26" s="30" customFormat="1">
      <c r="A29" s="32" t="s">
        <v>41</v>
      </c>
      <c r="B29" s="63">
        <f>AVERAGE('Apps Approved by Month'!E26:P26)</f>
        <v>3194.6666666666665</v>
      </c>
      <c r="C29" s="63">
        <f>AVERAGE('Apps Approved by Month'!Q26:AB26)</f>
        <v>3431</v>
      </c>
      <c r="D29" s="63">
        <f>AVERAGE('Apps Approved by Month'!AC26:AN26)</f>
        <v>3279</v>
      </c>
      <c r="E29" s="63">
        <f>AVERAGE('Apps Approved by Month'!AO26:AZ26)</f>
        <v>3399.5</v>
      </c>
      <c r="F29" s="63">
        <f>AVERAGE('Apps Approved by Month'!BA26:BL26)</f>
        <v>3047.4166666666665</v>
      </c>
      <c r="G29" s="63">
        <f>AVERAGE('Apps Approved by Month'!BM26:BX26)</f>
        <v>2670.0833333333335</v>
      </c>
      <c r="H29" s="63">
        <f>AVERAGE('Apps Approved by Month'!BY26:CJ26)</f>
        <v>2533.8333333333335</v>
      </c>
      <c r="I29" s="63">
        <f>AVERAGE('Apps Approved by Month'!CK26:CV26)</f>
        <v>2531.6666666666665</v>
      </c>
      <c r="J29" s="63">
        <f>AVERAGE('Apps Approved by Month'!CW26:DH26)</f>
        <v>2328</v>
      </c>
      <c r="K29" s="63">
        <f>AVERAGE('Apps Approved by Month'!DI26:DT26)</f>
        <v>2328.5833333333335</v>
      </c>
      <c r="L29" s="63">
        <f>AVERAGE('Apps Approved by Month'!DU26:EF26)</f>
        <v>2345.0833333333335</v>
      </c>
      <c r="M29" s="63">
        <f>AVERAGE('Apps Approved by Month'!EG26:ER26)</f>
        <v>2284.4166666666665</v>
      </c>
      <c r="N29" s="63">
        <f>AVERAGE('Apps Approved by Month'!ES26:FD26)</f>
        <v>2197.3333333333335</v>
      </c>
      <c r="O29" s="63">
        <f>AVERAGE('Apps Approved by Month'!FE26:FP26)</f>
        <v>2062.5833333333335</v>
      </c>
      <c r="P29" s="63">
        <f>AVERAGE('Apps Approved by Month'!FQ26:GB26)</f>
        <v>1886.25</v>
      </c>
      <c r="Q29" s="63">
        <f>AVERAGE('Apps Approved by Month'!GC26:GN26)</f>
        <v>1797.8333333333333</v>
      </c>
      <c r="R29" s="63">
        <f>AVERAGE('Apps Approved by Month'!GO26:GZ26)</f>
        <v>1619</v>
      </c>
      <c r="S29" s="63">
        <f>AVERAGE('Apps Approved by Month'!HA26:HL26)</f>
        <v>1580.5</v>
      </c>
      <c r="T29" s="63">
        <f>AVERAGE('Apps Approved by Month'!HM26:HX26)</f>
        <v>1455.5</v>
      </c>
      <c r="U29" s="63">
        <f>AVERAGE('Apps Approved by Month'!HY26:IJ26)</f>
        <v>1321.0833333333333</v>
      </c>
      <c r="V29" s="63">
        <f>AVERAGE('Apps Approved by Month'!IK26:IV26)</f>
        <v>1506.9166666666667</v>
      </c>
      <c r="W29" s="79">
        <f t="shared" si="0"/>
        <v>-0.58647224540901499</v>
      </c>
      <c r="X29" s="81">
        <f t="shared" si="1"/>
        <v>-0.47862264026836815</v>
      </c>
      <c r="Y29" s="81">
        <f t="shared" si="2"/>
        <v>-0.43665825663622482</v>
      </c>
      <c r="Z29" s="99" t="s">
        <v>119</v>
      </c>
    </row>
    <row r="30" spans="1:26" s="30" customFormat="1">
      <c r="A30" s="32" t="s">
        <v>42</v>
      </c>
      <c r="B30" s="63">
        <f>AVERAGE('Apps Approved by Month'!E27:P27)</f>
        <v>2421.4166666666665</v>
      </c>
      <c r="C30" s="63">
        <f>AVERAGE('Apps Approved by Month'!Q27:AB27)</f>
        <v>1888</v>
      </c>
      <c r="D30" s="63">
        <f>AVERAGE('Apps Approved by Month'!AC27:AN27)</f>
        <v>1440.3333333333333</v>
      </c>
      <c r="E30" s="63">
        <f>AVERAGE('Apps Approved by Month'!AO27:AZ27)</f>
        <v>1449.0833333333333</v>
      </c>
      <c r="F30" s="63">
        <f>AVERAGE('Apps Approved by Month'!BA27:BL27)</f>
        <v>1309.0833333333333</v>
      </c>
      <c r="G30" s="63">
        <f>AVERAGE('Apps Approved by Month'!BM27:BX27)</f>
        <v>1059.6666666666667</v>
      </c>
      <c r="H30" s="63">
        <f>AVERAGE('Apps Approved by Month'!BY27:CJ27)</f>
        <v>875.91666666666663</v>
      </c>
      <c r="I30" s="63">
        <f>AVERAGE('Apps Approved by Month'!CK27:CV27)</f>
        <v>812.5</v>
      </c>
      <c r="J30" s="63">
        <f>AVERAGE('Apps Approved by Month'!CW27:DH27)</f>
        <v>909.25</v>
      </c>
      <c r="K30" s="63">
        <f>AVERAGE('Apps Approved by Month'!DI27:DT27)</f>
        <v>957.41666666666663</v>
      </c>
      <c r="L30" s="63">
        <f>AVERAGE('Apps Approved by Month'!DU27:EF27)</f>
        <v>382.08333333333331</v>
      </c>
      <c r="M30" s="63">
        <f>AVERAGE('Apps Approved by Month'!EG27:ER27)</f>
        <v>44.833333333333336</v>
      </c>
      <c r="N30" s="63">
        <f>AVERAGE('Apps Approved by Month'!ES27:FD27)</f>
        <v>34.333333333333336</v>
      </c>
      <c r="O30" s="63">
        <f>AVERAGE('Apps Approved by Month'!FE27:FP27)</f>
        <v>26.333333333333332</v>
      </c>
      <c r="P30" s="63">
        <f>AVERAGE('Apps Approved by Month'!FQ27:GB27)</f>
        <v>21.083333333333332</v>
      </c>
      <c r="Q30" s="63">
        <f>AVERAGE('Apps Approved by Month'!GC27:GN27)</f>
        <v>12.916666666666666</v>
      </c>
      <c r="R30" s="63">
        <f>AVERAGE('Apps Approved by Month'!GO27:GZ27)</f>
        <v>13.583333333333334</v>
      </c>
      <c r="S30" s="63">
        <f>AVERAGE('Apps Approved by Month'!HA27:HL27)</f>
        <v>264.58333333333331</v>
      </c>
      <c r="T30" s="63">
        <f>AVERAGE('Apps Approved by Month'!HM27:HX27)</f>
        <v>323.25</v>
      </c>
      <c r="U30" s="63">
        <f>AVERAGE('Apps Approved by Month'!HY27:IJ27)</f>
        <v>243.25</v>
      </c>
      <c r="V30" s="63">
        <f>AVERAGE('Apps Approved by Month'!IK27:IV27)</f>
        <v>114.66666666666667</v>
      </c>
      <c r="W30" s="79">
        <f t="shared" si="0"/>
        <v>-0.89954227896892314</v>
      </c>
      <c r="X30" s="81">
        <f t="shared" si="1"/>
        <v>-0.72229093330796312</v>
      </c>
      <c r="Y30" s="81">
        <f t="shared" si="2"/>
        <v>-0.36335877862595417</v>
      </c>
      <c r="Z30" s="99" t="s">
        <v>119</v>
      </c>
    </row>
    <row r="31" spans="1:26" s="30" customFormat="1">
      <c r="A31" s="32" t="s">
        <v>45</v>
      </c>
      <c r="B31" s="63">
        <f>AVERAGE('Apps Approved by Month'!E28:P28)</f>
        <v>2294.9166666666665</v>
      </c>
      <c r="C31" s="63">
        <f>AVERAGE('Apps Approved by Month'!Q28:AB28)</f>
        <v>2187.5833333333335</v>
      </c>
      <c r="D31" s="63">
        <f>AVERAGE('Apps Approved by Month'!AC28:AN28)</f>
        <v>2824.5</v>
      </c>
      <c r="E31" s="63">
        <f>AVERAGE('Apps Approved by Month'!AO28:AZ28)</f>
        <v>3010.5</v>
      </c>
      <c r="F31" s="63">
        <f>AVERAGE('Apps Approved by Month'!BA28:BL28)</f>
        <v>3090.5</v>
      </c>
      <c r="G31" s="63">
        <f>AVERAGE('Apps Approved by Month'!BM28:BX28)</f>
        <v>3504.6666666666665</v>
      </c>
      <c r="H31" s="63">
        <f>AVERAGE('Apps Approved by Month'!BY28:CJ28)</f>
        <v>3089.4166666666665</v>
      </c>
      <c r="I31" s="63">
        <f>AVERAGE('Apps Approved by Month'!CK28:CV28)</f>
        <v>2953</v>
      </c>
      <c r="J31" s="63">
        <f>AVERAGE('Apps Approved by Month'!CW28:DH28)</f>
        <v>2751.3333333333335</v>
      </c>
      <c r="K31" s="63">
        <f>AVERAGE('Apps Approved by Month'!DI28:DT28)</f>
        <v>2975.5833333333335</v>
      </c>
      <c r="L31" s="63">
        <f>AVERAGE('Apps Approved by Month'!DU28:EF28)</f>
        <v>2786.75</v>
      </c>
      <c r="M31" s="63">
        <f>AVERAGE('Apps Approved by Month'!EG28:ER28)</f>
        <v>2711.4166666666665</v>
      </c>
      <c r="N31" s="63">
        <f>AVERAGE('Apps Approved by Month'!ES28:FD28)</f>
        <v>2488.75</v>
      </c>
      <c r="O31" s="63">
        <f>AVERAGE('Apps Approved by Month'!FE28:FP28)</f>
        <v>2225.3333333333335</v>
      </c>
      <c r="P31" s="63">
        <f>AVERAGE('Apps Approved by Month'!FQ28:GB28)</f>
        <v>1849.5833333333333</v>
      </c>
      <c r="Q31" s="63">
        <f>AVERAGE('Apps Approved by Month'!GC28:GN28)</f>
        <v>1710.5833333333333</v>
      </c>
      <c r="R31" s="63">
        <f>AVERAGE('Apps Approved by Month'!GO28:GZ28)</f>
        <v>1177.8333333333333</v>
      </c>
      <c r="S31" s="63">
        <f>AVERAGE('Apps Approved by Month'!HA28:HL28)</f>
        <v>1092.4166666666667</v>
      </c>
      <c r="T31" s="63">
        <f>AVERAGE('Apps Approved by Month'!HM28:HX28)</f>
        <v>890.75</v>
      </c>
      <c r="U31" s="63">
        <f>AVERAGE('Apps Approved by Month'!HY28:IJ28)</f>
        <v>882.5</v>
      </c>
      <c r="V31" s="63">
        <f>AVERAGE('Apps Approved by Month'!IK28:IV28)</f>
        <v>758.16666666666663</v>
      </c>
      <c r="W31" s="79">
        <f t="shared" si="0"/>
        <v>-0.61545444642143865</v>
      </c>
      <c r="X31" s="81">
        <f t="shared" si="1"/>
        <v>-0.7143473687049875</v>
      </c>
      <c r="Y31" s="81">
        <f t="shared" si="2"/>
        <v>-0.68332286713914059</v>
      </c>
      <c r="Z31" s="99" t="s">
        <v>119</v>
      </c>
    </row>
    <row r="32" spans="1:26" s="30" customFormat="1">
      <c r="A32" s="32" t="s">
        <v>46</v>
      </c>
      <c r="B32" s="63">
        <f>AVERAGE('Apps Approved by Month'!E29:P29)</f>
        <v>4549.833333333333</v>
      </c>
      <c r="C32" s="63">
        <f>AVERAGE('Apps Approved by Month'!Q29:AB29)</f>
        <v>3945.9166666666665</v>
      </c>
      <c r="D32" s="63">
        <f>AVERAGE('Apps Approved by Month'!AC29:AN29)</f>
        <v>578.08333333333337</v>
      </c>
      <c r="E32" s="63">
        <f>AVERAGE('Apps Approved by Month'!AO29:AZ29)</f>
        <v>627.5</v>
      </c>
      <c r="F32" s="63">
        <f>AVERAGE('Apps Approved by Month'!BA29:BL29)</f>
        <v>614.75</v>
      </c>
      <c r="G32" s="63">
        <f>AVERAGE('Apps Approved by Month'!BM29:BX29)</f>
        <v>568.16666666666663</v>
      </c>
      <c r="H32" s="63">
        <f>AVERAGE('Apps Approved by Month'!BY29:CJ29)</f>
        <v>518.41666666666663</v>
      </c>
      <c r="I32" s="63">
        <f>AVERAGE('Apps Approved by Month'!CK29:CV29)</f>
        <v>553.33333333333337</v>
      </c>
      <c r="J32" s="63">
        <f>AVERAGE('Apps Approved by Month'!CW29:DH29)</f>
        <v>488.16666666666669</v>
      </c>
      <c r="K32" s="63">
        <f>AVERAGE('Apps Approved by Month'!DI29:DT29)</f>
        <v>485.83333333333331</v>
      </c>
      <c r="L32" s="63">
        <f>AVERAGE('Apps Approved by Month'!DU29:EF29)</f>
        <v>462.58333333333331</v>
      </c>
      <c r="M32" s="63">
        <f>AVERAGE('Apps Approved by Month'!EG29:ER29)</f>
        <v>398</v>
      </c>
      <c r="N32" s="63">
        <f>AVERAGE('Apps Approved by Month'!ES29:FD29)</f>
        <v>330.83333333333331</v>
      </c>
      <c r="O32" s="63">
        <f>AVERAGE('Apps Approved by Month'!FE29:FP29)</f>
        <v>416.83333333333331</v>
      </c>
      <c r="P32" s="63">
        <f>AVERAGE('Apps Approved by Month'!FQ29:GB29)</f>
        <v>393.33333333333331</v>
      </c>
      <c r="Q32" s="63">
        <f>AVERAGE('Apps Approved by Month'!GC29:GN29)</f>
        <v>370.08333333333331</v>
      </c>
      <c r="R32" s="63">
        <f>AVERAGE('Apps Approved by Month'!GO29:GZ29)</f>
        <v>413.75</v>
      </c>
      <c r="S32" s="63">
        <f>AVERAGE('Apps Approved by Month'!HA29:HL29)</f>
        <v>609.25</v>
      </c>
      <c r="T32" s="63">
        <f>AVERAGE('Apps Approved by Month'!HM29:HX29)</f>
        <v>413.25</v>
      </c>
      <c r="U32" s="63">
        <f>AVERAGE('Apps Approved by Month'!HY29:IJ29)</f>
        <v>362.66666666666669</v>
      </c>
      <c r="V32" s="63">
        <f>AVERAGE('Apps Approved by Month'!IK29:IV29)</f>
        <v>248.5</v>
      </c>
      <c r="W32" s="79">
        <f t="shared" si="0"/>
        <v>-0.92029012051723502</v>
      </c>
      <c r="X32" s="81">
        <f t="shared" si="1"/>
        <v>-0.30043401382414392</v>
      </c>
      <c r="Y32" s="81">
        <f t="shared" si="2"/>
        <v>-0.21599711763646182</v>
      </c>
      <c r="Z32" s="99" t="s">
        <v>120</v>
      </c>
    </row>
    <row r="33" spans="1:26" s="30" customFormat="1">
      <c r="A33" s="32" t="s">
        <v>47</v>
      </c>
      <c r="B33" s="63">
        <f>AVERAGE('Apps Approved by Month'!E30:P30)</f>
        <v>1164.6666666666667</v>
      </c>
      <c r="C33" s="63">
        <f>AVERAGE('Apps Approved by Month'!Q30:AB30)</f>
        <v>1180.3333333333333</v>
      </c>
      <c r="D33" s="63">
        <f>AVERAGE('Apps Approved by Month'!AC30:AN30)</f>
        <v>1350.0833333333333</v>
      </c>
      <c r="E33" s="63">
        <f>AVERAGE('Apps Approved by Month'!AO30:AZ30)</f>
        <v>1203.4166666666667</v>
      </c>
      <c r="F33" s="63">
        <f>AVERAGE('Apps Approved by Month'!BA30:BL30)</f>
        <v>1128.9166666666667</v>
      </c>
      <c r="G33" s="63">
        <f>AVERAGE('Apps Approved by Month'!BM30:BX30)</f>
        <v>3354.8333333333335</v>
      </c>
      <c r="H33" s="63">
        <f>AVERAGE('Apps Approved by Month'!BY30:CJ30)</f>
        <v>690.5</v>
      </c>
      <c r="I33" s="63">
        <f>AVERAGE('Apps Approved by Month'!CK30:CV30)</f>
        <v>286.91666666666669</v>
      </c>
      <c r="J33" s="63">
        <f>AVERAGE('Apps Approved by Month'!CW30:DH30)</f>
        <v>362.5</v>
      </c>
      <c r="K33" s="63">
        <f>AVERAGE('Apps Approved by Month'!DI30:DT30)</f>
        <v>684.16666666666663</v>
      </c>
      <c r="L33" s="63">
        <f>AVERAGE('Apps Approved by Month'!DU30:EF30)</f>
        <v>625.5</v>
      </c>
      <c r="M33" s="63">
        <f>AVERAGE('Apps Approved by Month'!EG30:ER30)</f>
        <v>579.75</v>
      </c>
      <c r="N33" s="63">
        <f>AVERAGE('Apps Approved by Month'!ES30:FD30)</f>
        <v>499.58333333333331</v>
      </c>
      <c r="O33" s="63">
        <f>AVERAGE('Apps Approved by Month'!FE30:FP30)</f>
        <v>433.33333333333331</v>
      </c>
      <c r="P33" s="63">
        <f>AVERAGE('Apps Approved by Month'!FQ30:GB30)</f>
        <v>391.08333333333331</v>
      </c>
      <c r="Q33" s="63">
        <f>AVERAGE('Apps Approved by Month'!GC30:GN30)</f>
        <v>361</v>
      </c>
      <c r="R33" s="63">
        <f>AVERAGE('Apps Approved by Month'!GO30:GZ30)</f>
        <v>366.83333333333331</v>
      </c>
      <c r="S33" s="63">
        <f>AVERAGE('Apps Approved by Month'!HA30:HL30)</f>
        <v>360</v>
      </c>
      <c r="T33" s="63">
        <f>AVERAGE('Apps Approved by Month'!HM30:HX30)</f>
        <v>331.41666666666669</v>
      </c>
      <c r="U33" s="63">
        <f>AVERAGE('Apps Approved by Month'!HY30:IJ30)</f>
        <v>252.16666666666666</v>
      </c>
      <c r="V33" s="63">
        <f>AVERAGE('Apps Approved by Month'!IK30:IV30)</f>
        <v>106.16666666666667</v>
      </c>
      <c r="W33" s="79">
        <f t="shared" si="0"/>
        <v>-0.78348597595878655</v>
      </c>
      <c r="X33" s="81">
        <f t="shared" si="1"/>
        <v>-0.63480569635529815</v>
      </c>
      <c r="Y33" s="81">
        <f t="shared" si="2"/>
        <v>-0.59685584865440988</v>
      </c>
      <c r="Z33" s="99" t="s">
        <v>120</v>
      </c>
    </row>
    <row r="34" spans="1:26" s="30" customFormat="1">
      <c r="A34" s="32" t="s">
        <v>49</v>
      </c>
      <c r="B34" s="63">
        <f>AVERAGE('Apps Approved by Month'!E31:P31)</f>
        <v>924.91666666666663</v>
      </c>
      <c r="C34" s="63">
        <f>AVERAGE('Apps Approved by Month'!Q31:AB31)</f>
        <v>1188</v>
      </c>
      <c r="D34" s="63">
        <f>AVERAGE('Apps Approved by Month'!AC31:AN31)</f>
        <v>1339.6666666666667</v>
      </c>
      <c r="E34" s="63">
        <f>AVERAGE('Apps Approved by Month'!AO31:AZ31)</f>
        <v>1256.25</v>
      </c>
      <c r="F34" s="63">
        <f>AVERAGE('Apps Approved by Month'!BA31:BL31)</f>
        <v>1207.1666666666667</v>
      </c>
      <c r="G34" s="63">
        <f>AVERAGE('Apps Approved by Month'!BM31:BX31)</f>
        <v>996.75</v>
      </c>
      <c r="H34" s="63">
        <f>AVERAGE('Apps Approved by Month'!BY31:CJ31)</f>
        <v>1173.9166666666667</v>
      </c>
      <c r="I34" s="63">
        <f>AVERAGE('Apps Approved by Month'!CK31:CV31)</f>
        <v>1222.5833333333333</v>
      </c>
      <c r="J34" s="63">
        <f>AVERAGE('Apps Approved by Month'!CW31:DH31)</f>
        <v>1224.6666666666667</v>
      </c>
      <c r="K34" s="63">
        <f>AVERAGE('Apps Approved by Month'!DI31:DT31)</f>
        <v>1366</v>
      </c>
      <c r="L34" s="63">
        <f>AVERAGE('Apps Approved by Month'!DU31:EF31)</f>
        <v>1445.5833333333333</v>
      </c>
      <c r="M34" s="63">
        <f>AVERAGE('Apps Approved by Month'!EG31:ER31)</f>
        <v>1347</v>
      </c>
      <c r="N34" s="63">
        <f>AVERAGE('Apps Approved by Month'!ES31:FD31)</f>
        <v>1290.9166666666667</v>
      </c>
      <c r="O34" s="63">
        <f>AVERAGE('Apps Approved by Month'!FE31:FP31)</f>
        <v>1400.0833333333333</v>
      </c>
      <c r="P34" s="63">
        <f>AVERAGE('Apps Approved by Month'!FQ31:GB31)</f>
        <v>1567.75</v>
      </c>
      <c r="Q34" s="63">
        <f>AVERAGE('Apps Approved by Month'!GC31:GN31)</f>
        <v>1333.5</v>
      </c>
      <c r="R34" s="63">
        <f>AVERAGE('Apps Approved by Month'!GO31:GZ31)</f>
        <v>1314.5833333333333</v>
      </c>
      <c r="S34" s="63">
        <f>AVERAGE('Apps Approved by Month'!HA31:HL31)</f>
        <v>1342.4166666666667</v>
      </c>
      <c r="T34" s="63">
        <f>AVERAGE('Apps Approved by Month'!HM31:HX31)</f>
        <v>1286.75</v>
      </c>
      <c r="U34" s="63">
        <f>AVERAGE('Apps Approved by Month'!HY31:IJ31)</f>
        <v>1148.0833333333333</v>
      </c>
      <c r="V34" s="63">
        <f>AVERAGE('Apps Approved by Month'!IK31:IV31)</f>
        <v>956.25</v>
      </c>
      <c r="W34" s="79">
        <f t="shared" si="0"/>
        <v>0.24128299846833046</v>
      </c>
      <c r="X34" s="81">
        <f t="shared" si="1"/>
        <v>-2.2006104919429389E-2</v>
      </c>
      <c r="Y34" s="81">
        <f t="shared" si="2"/>
        <v>-0.20579927364962242</v>
      </c>
      <c r="Z34" s="99" t="s">
        <v>119</v>
      </c>
    </row>
    <row r="35" spans="1:26" s="30" customFormat="1">
      <c r="A35" s="32" t="s">
        <v>50</v>
      </c>
      <c r="B35" s="63">
        <f>AVERAGE('Apps Approved by Month'!E32:P32)</f>
        <v>642.66666666666663</v>
      </c>
      <c r="C35" s="63">
        <f>AVERAGE('Apps Approved by Month'!Q32:AB32)</f>
        <v>669.08333333333337</v>
      </c>
      <c r="D35" s="63">
        <f>AVERAGE('Apps Approved by Month'!AC32:AN32)</f>
        <v>667.91666666666663</v>
      </c>
      <c r="E35" s="63">
        <f>AVERAGE('Apps Approved by Month'!AO32:AZ32)</f>
        <v>686.25</v>
      </c>
      <c r="F35" s="63">
        <f>AVERAGE('Apps Approved by Month'!BA32:BL32)</f>
        <v>705.41666666666663</v>
      </c>
      <c r="G35" s="63">
        <f>AVERAGE('Apps Approved by Month'!BM32:BX32)</f>
        <v>729.08333333333337</v>
      </c>
      <c r="H35" s="63">
        <f>AVERAGE('Apps Approved by Month'!BY32:CJ32)</f>
        <v>694.25</v>
      </c>
      <c r="I35" s="63">
        <f>AVERAGE('Apps Approved by Month'!CK32:CV32)</f>
        <v>636.58333333333337</v>
      </c>
      <c r="J35" s="63">
        <f>AVERAGE('Apps Approved by Month'!CW32:DH32)</f>
        <v>680.83333333333337</v>
      </c>
      <c r="K35" s="63">
        <f>AVERAGE('Apps Approved by Month'!DI32:DT32)</f>
        <v>735.41666666666663</v>
      </c>
      <c r="L35" s="63">
        <f>AVERAGE('Apps Approved by Month'!DU32:EF32)</f>
        <v>706.41666666666663</v>
      </c>
      <c r="M35" s="63">
        <f>AVERAGE('Apps Approved by Month'!EG32:ER32)</f>
        <v>627.16666666666663</v>
      </c>
      <c r="N35" s="63">
        <f>AVERAGE('Apps Approved by Month'!ES32:FD32)</f>
        <v>515.66666666666663</v>
      </c>
      <c r="O35" s="63">
        <f>AVERAGE('Apps Approved by Month'!FE32:FP32)</f>
        <v>439.16666666666669</v>
      </c>
      <c r="P35" s="63">
        <f>AVERAGE('Apps Approved by Month'!FQ32:GB32)</f>
        <v>380.83333333333331</v>
      </c>
      <c r="Q35" s="63">
        <f>AVERAGE('Apps Approved by Month'!GC32:GN32)</f>
        <v>488.75</v>
      </c>
      <c r="R35" s="63">
        <f>AVERAGE('Apps Approved by Month'!GO32:GZ32)</f>
        <v>279.75</v>
      </c>
      <c r="S35" s="63">
        <f>AVERAGE('Apps Approved by Month'!HA32:HL32)</f>
        <v>327</v>
      </c>
      <c r="T35" s="63">
        <f>AVERAGE('Apps Approved by Month'!HM32:HX32)</f>
        <v>347.66666666666669</v>
      </c>
      <c r="U35" s="63">
        <f>AVERAGE('Apps Approved by Month'!HY32:IJ32)</f>
        <v>338.41666666666669</v>
      </c>
      <c r="V35" s="63">
        <f>AVERAGE('Apps Approved by Month'!IK32:IV32)</f>
        <v>223.66666666666666</v>
      </c>
      <c r="W35" s="79">
        <f t="shared" si="0"/>
        <v>-0.47341804979253105</v>
      </c>
      <c r="X35" s="81">
        <f t="shared" si="1"/>
        <v>-0.51254351218341132</v>
      </c>
      <c r="Y35" s="81">
        <f t="shared" si="2"/>
        <v>-0.52093901144272736</v>
      </c>
      <c r="Z35" s="99" t="s">
        <v>120</v>
      </c>
    </row>
    <row r="36" spans="1:26" s="30" customFormat="1">
      <c r="A36" s="94" t="s">
        <v>52</v>
      </c>
      <c r="B36" s="63">
        <f>AVERAGE('Apps Approved by Month'!E33:P33)</f>
        <v>2955</v>
      </c>
      <c r="C36" s="63">
        <f>AVERAGE('Apps Approved by Month'!Q33:AB33)</f>
        <v>3015.1666666666665</v>
      </c>
      <c r="D36" s="63">
        <f>AVERAGE('Apps Approved by Month'!AC33:AN33)</f>
        <v>3433.9166666666665</v>
      </c>
      <c r="E36" s="63">
        <f>AVERAGE('Apps Approved by Month'!AO33:AZ33)</f>
        <v>3551.5</v>
      </c>
      <c r="F36" s="63">
        <f>AVERAGE('Apps Approved by Month'!BA33:BL33)</f>
        <v>3604.1666666666665</v>
      </c>
      <c r="G36" s="63">
        <f>AVERAGE('Apps Approved by Month'!BM33:BX33)</f>
        <v>3212.3333333333335</v>
      </c>
      <c r="H36" s="63">
        <f>AVERAGE('Apps Approved by Month'!BY33:CJ33)</f>
        <v>3305.0833333333335</v>
      </c>
      <c r="I36" s="63">
        <f>AVERAGE('Apps Approved by Month'!CK33:CV33)</f>
        <v>3245.1666666666665</v>
      </c>
      <c r="J36" s="63">
        <f>AVERAGE('Apps Approved by Month'!CW33:DH33)</f>
        <v>3333.0833333333335</v>
      </c>
      <c r="K36" s="63">
        <f>AVERAGE('Apps Approved by Month'!DI33:DT33)</f>
        <v>3376.5833333333335</v>
      </c>
      <c r="L36" s="63">
        <f>AVERAGE('Apps Approved by Month'!DU33:EF33)</f>
        <v>3111.4166666666665</v>
      </c>
      <c r="M36" s="63">
        <f>AVERAGE('Apps Approved by Month'!EG33:ER33)</f>
        <v>3197.0833333333335</v>
      </c>
      <c r="N36" s="63">
        <f>AVERAGE('Apps Approved by Month'!ES33:FD33)</f>
        <v>2894.5833333333335</v>
      </c>
      <c r="O36" s="63">
        <f>AVERAGE('Apps Approved by Month'!FE33:FP33)</f>
        <v>2609.0833333333335</v>
      </c>
      <c r="P36" s="63">
        <f>AVERAGE('Apps Approved by Month'!FQ33:GB33)</f>
        <v>2699.8333333333335</v>
      </c>
      <c r="Q36" s="63">
        <f>AVERAGE('Apps Approved by Month'!GC33:GN33)</f>
        <v>2092.5</v>
      </c>
      <c r="R36" s="63">
        <f>AVERAGE('Apps Approved by Month'!GO33:GZ33)</f>
        <v>1716.9166666666667</v>
      </c>
      <c r="S36" s="63">
        <f>AVERAGE('Apps Approved by Month'!HA33:HL33)</f>
        <v>1457.9166666666667</v>
      </c>
      <c r="T36" s="63">
        <f>AVERAGE('Apps Approved by Month'!HM33:HX33)</f>
        <v>1219.4166666666667</v>
      </c>
      <c r="U36" s="63">
        <f>AVERAGE('Apps Approved by Month'!HY33:IJ33)</f>
        <v>1053.0833333333333</v>
      </c>
      <c r="V36" s="63">
        <f>AVERAGE('Apps Approved by Month'!IK33:IV33)</f>
        <v>768.41666666666663</v>
      </c>
      <c r="W36" s="79">
        <f t="shared" si="0"/>
        <v>-0.64362662154540329</v>
      </c>
      <c r="X36" s="81">
        <f t="shared" si="1"/>
        <v>-0.6813746501601069</v>
      </c>
      <c r="Y36" s="81">
        <f t="shared" si="2"/>
        <v>-0.66154216996544979</v>
      </c>
      <c r="Z36" s="99" t="s">
        <v>121</v>
      </c>
    </row>
    <row r="37" spans="1:26" s="30" customFormat="1">
      <c r="A37" s="32" t="s">
        <v>54</v>
      </c>
      <c r="B37" s="63">
        <f>AVERAGE('Apps Approved by Month'!E34:P34)</f>
        <v>1814.9166666666667</v>
      </c>
      <c r="C37" s="63">
        <f>AVERAGE('Apps Approved by Month'!Q34:AB34)</f>
        <v>1740.3333333333333</v>
      </c>
      <c r="D37" s="63">
        <f>AVERAGE('Apps Approved by Month'!AC34:AN34)</f>
        <v>1938</v>
      </c>
      <c r="E37" s="63">
        <f>AVERAGE('Apps Approved by Month'!AO34:AZ34)</f>
        <v>2120.75</v>
      </c>
      <c r="F37" s="63">
        <f>AVERAGE('Apps Approved by Month'!BA34:BL34)</f>
        <v>2080</v>
      </c>
      <c r="G37" s="63">
        <f>AVERAGE('Apps Approved by Month'!BM34:BX34)</f>
        <v>1938.1666666666667</v>
      </c>
      <c r="H37" s="63">
        <f>AVERAGE('Apps Approved by Month'!BY34:CJ34)</f>
        <v>1773.9166666666667</v>
      </c>
      <c r="I37" s="63">
        <f>AVERAGE('Apps Approved by Month'!CK34:CV34)</f>
        <v>1511.0833333333333</v>
      </c>
      <c r="J37" s="63">
        <f>AVERAGE('Apps Approved by Month'!CW34:DH34)</f>
        <v>1550</v>
      </c>
      <c r="K37" s="63">
        <f>AVERAGE('Apps Approved by Month'!DI34:DT34)</f>
        <v>1729.5</v>
      </c>
      <c r="L37" s="63">
        <f>AVERAGE('Apps Approved by Month'!DU34:EF34)</f>
        <v>1775.5</v>
      </c>
      <c r="M37" s="63">
        <f>AVERAGE('Apps Approved by Month'!EG34:ER34)</f>
        <v>1664.8333333333333</v>
      </c>
      <c r="N37" s="63">
        <f>AVERAGE('Apps Approved by Month'!ES34:FD34)</f>
        <v>1607.1666666666667</v>
      </c>
      <c r="O37" s="63">
        <f>AVERAGE('Apps Approved by Month'!FE34:FP34)</f>
        <v>1418</v>
      </c>
      <c r="P37" s="63">
        <f>AVERAGE('Apps Approved by Month'!FQ34:GB34)</f>
        <v>1481.8333333333333</v>
      </c>
      <c r="Q37" s="63">
        <f>AVERAGE('Apps Approved by Month'!GC34:GN34)</f>
        <v>1360.9166666666667</v>
      </c>
      <c r="R37" s="63">
        <f>AVERAGE('Apps Approved by Month'!GO34:GZ34)</f>
        <v>1315.4166666666667</v>
      </c>
      <c r="S37" s="63">
        <f>AVERAGE('Apps Approved by Month'!HA34:HL34)</f>
        <v>1245.4166666666667</v>
      </c>
      <c r="T37" s="63">
        <f>AVERAGE('Apps Approved by Month'!HM34:HX34)</f>
        <v>1180.4166666666667</v>
      </c>
      <c r="U37" s="63">
        <f>AVERAGE('Apps Approved by Month'!HY34:IJ34)</f>
        <v>1118.1666666666667</v>
      </c>
      <c r="V37" s="63">
        <f>AVERAGE('Apps Approved by Month'!IK34:IV34)</f>
        <v>1031.4166666666667</v>
      </c>
      <c r="W37" s="79">
        <f t="shared" si="0"/>
        <v>-0.38390192387161942</v>
      </c>
      <c r="X37" s="81">
        <f t="shared" si="1"/>
        <v>-0.36966223516700331</v>
      </c>
      <c r="Y37" s="81">
        <f t="shared" si="2"/>
        <v>-0.37022434994837133</v>
      </c>
      <c r="Z37" s="99" t="s">
        <v>120</v>
      </c>
    </row>
    <row r="38" spans="1:26" s="30" customFormat="1">
      <c r="A38" s="32" t="s">
        <v>56</v>
      </c>
      <c r="B38" s="63">
        <f>AVERAGE('Apps Approved by Month'!E35:P35)</f>
        <v>11138.5</v>
      </c>
      <c r="C38" s="63">
        <f>AVERAGE('Apps Approved by Month'!Q35:AB35)</f>
        <v>11523.583333333334</v>
      </c>
      <c r="D38" s="63">
        <f>AVERAGE('Apps Approved by Month'!AC35:AN35)</f>
        <v>11549.833333333334</v>
      </c>
      <c r="E38" s="63">
        <f>AVERAGE('Apps Approved by Month'!AO35:AZ35)</f>
        <v>11465.833333333334</v>
      </c>
      <c r="F38" s="63">
        <f>AVERAGE('Apps Approved by Month'!BA35:BL35)</f>
        <v>10870.416666666666</v>
      </c>
      <c r="G38" s="63">
        <f>AVERAGE('Apps Approved by Month'!BM35:BX35)</f>
        <v>9615.4166666666661</v>
      </c>
      <c r="H38" s="63">
        <f>AVERAGE('Apps Approved by Month'!BY35:CJ35)</f>
        <v>9938.3333333333339</v>
      </c>
      <c r="I38" s="63">
        <f>AVERAGE('Apps Approved by Month'!CK35:CV35)</f>
        <v>9893.3333333333339</v>
      </c>
      <c r="J38" s="63">
        <f>AVERAGE('Apps Approved by Month'!CW35:DH35)</f>
        <v>10343.833333333334</v>
      </c>
      <c r="K38" s="63">
        <f>AVERAGE('Apps Approved by Month'!DI35:DT35)</f>
        <v>10753.083333333334</v>
      </c>
      <c r="L38" s="63">
        <f>AVERAGE('Apps Approved by Month'!DU35:EF35)</f>
        <v>10923.666666666666</v>
      </c>
      <c r="M38" s="63">
        <f>AVERAGE('Apps Approved by Month'!EG35:ER35)</f>
        <v>10891.083333333334</v>
      </c>
      <c r="N38" s="63">
        <f>AVERAGE('Apps Approved by Month'!ES35:FD35)</f>
        <v>10403.916666666666</v>
      </c>
      <c r="O38" s="63">
        <f>AVERAGE('Apps Approved by Month'!FE35:FP35)</f>
        <v>9746.25</v>
      </c>
      <c r="P38" s="63">
        <f>AVERAGE('Apps Approved by Month'!FQ35:GB35)</f>
        <v>10186.666666666666</v>
      </c>
      <c r="Q38" s="63">
        <f>AVERAGE('Apps Approved by Month'!GC35:GN35)</f>
        <v>8551.4166666666661</v>
      </c>
      <c r="R38" s="63">
        <f>AVERAGE('Apps Approved by Month'!GO35:GZ35)</f>
        <v>8191.083333333333</v>
      </c>
      <c r="S38" s="63">
        <f>AVERAGE('Apps Approved by Month'!HA35:HL35)</f>
        <v>7945.083333333333</v>
      </c>
      <c r="T38" s="63">
        <f>AVERAGE('Apps Approved by Month'!HM35:HX35)</f>
        <v>7208.583333333333</v>
      </c>
      <c r="U38" s="63">
        <f>AVERAGE('Apps Approved by Month'!HY35:IJ35)</f>
        <v>6483.25</v>
      </c>
      <c r="V38" s="63">
        <f>AVERAGE('Apps Approved by Month'!IK35:IV35)</f>
        <v>5127.416666666667</v>
      </c>
      <c r="W38" s="79">
        <f t="shared" ref="W38:W56" si="3">(U38-B38)/B38</f>
        <v>-0.4179422722987835</v>
      </c>
      <c r="X38" s="81">
        <f t="shared" ref="X38:X56" si="4">(U38-H38)/H38</f>
        <v>-0.34765218849572366</v>
      </c>
      <c r="Y38" s="81">
        <f t="shared" ref="Y38:Y56" si="5">(U38-L38)/L38</f>
        <v>-0.40649507186231726</v>
      </c>
      <c r="Z38" s="99" t="s">
        <v>119</v>
      </c>
    </row>
    <row r="39" spans="1:26" s="30" customFormat="1">
      <c r="A39" s="94" t="s">
        <v>57</v>
      </c>
      <c r="B39" s="63">
        <f>AVERAGE('Apps Approved by Month'!E36:P36)</f>
        <v>4320.833333333333</v>
      </c>
      <c r="C39" s="63">
        <f>AVERAGE('Apps Approved by Month'!Q36:AB36)</f>
        <v>4171.916666666667</v>
      </c>
      <c r="D39" s="63">
        <f>AVERAGE('Apps Approved by Month'!AC36:AN36)</f>
        <v>3904.9166666666665</v>
      </c>
      <c r="E39" s="63">
        <f>AVERAGE('Apps Approved by Month'!AO36:AZ36)</f>
        <v>3594.1666666666665</v>
      </c>
      <c r="F39" s="63">
        <f>AVERAGE('Apps Approved by Month'!BA36:BL36)</f>
        <v>3308.25</v>
      </c>
      <c r="G39" s="63">
        <f>AVERAGE('Apps Approved by Month'!BM36:BX36)</f>
        <v>2759.6666666666665</v>
      </c>
      <c r="H39" s="63">
        <f>AVERAGE('Apps Approved by Month'!BY36:CJ36)</f>
        <v>2558.1666666666665</v>
      </c>
      <c r="I39" s="63">
        <f>AVERAGE('Apps Approved by Month'!CK36:CV36)</f>
        <v>2237.5833333333335</v>
      </c>
      <c r="J39" s="63">
        <f>AVERAGE('Apps Approved by Month'!CW36:DH36)</f>
        <v>2351.9166666666665</v>
      </c>
      <c r="K39" s="63">
        <f>AVERAGE('Apps Approved by Month'!DI36:DT36)</f>
        <v>2682.75</v>
      </c>
      <c r="L39" s="63">
        <f>AVERAGE('Apps Approved by Month'!DU36:EF36)</f>
        <v>2529.6666666666665</v>
      </c>
      <c r="M39" s="63">
        <f>AVERAGE('Apps Approved by Month'!EG36:ER36)</f>
        <v>2386.9166666666665</v>
      </c>
      <c r="N39" s="63">
        <f>AVERAGE('Apps Approved by Month'!ES36:FD36)</f>
        <v>2150.1666666666665</v>
      </c>
      <c r="O39" s="63">
        <f>AVERAGE('Apps Approved by Month'!FE36:FP36)</f>
        <v>1824.6666666666667</v>
      </c>
      <c r="P39" s="63">
        <f>AVERAGE('Apps Approved by Month'!FQ36:GB36)</f>
        <v>1241.1666666666667</v>
      </c>
      <c r="Q39" s="63">
        <f>AVERAGE('Apps Approved by Month'!GC36:GN36)</f>
        <v>1588.3333333333333</v>
      </c>
      <c r="R39" s="63">
        <f>AVERAGE('Apps Approved by Month'!GO36:GZ36)</f>
        <v>1430.5</v>
      </c>
      <c r="S39" s="63">
        <f>AVERAGE('Apps Approved by Month'!HA36:HL36)</f>
        <v>1530.6666666666667</v>
      </c>
      <c r="T39" s="63">
        <f>AVERAGE('Apps Approved by Month'!HM36:HX36)</f>
        <v>1290.9166666666667</v>
      </c>
      <c r="U39" s="63">
        <f>AVERAGE('Apps Approved by Month'!HY36:IJ36)</f>
        <v>1103.25</v>
      </c>
      <c r="V39" s="63">
        <f>AVERAGE('Apps Approved by Month'!IK36:IV36)</f>
        <v>656.33333333333337</v>
      </c>
      <c r="W39" s="79">
        <f t="shared" si="3"/>
        <v>-0.74466730954676952</v>
      </c>
      <c r="X39" s="81">
        <f t="shared" si="4"/>
        <v>-0.56873411948661146</v>
      </c>
      <c r="Y39" s="81">
        <f t="shared" si="5"/>
        <v>-0.56387534589537491</v>
      </c>
      <c r="Z39" s="99" t="s">
        <v>120</v>
      </c>
    </row>
    <row r="40" spans="1:26" s="30" customFormat="1">
      <c r="A40" s="32" t="s">
        <v>59</v>
      </c>
      <c r="B40" s="63">
        <f>AVERAGE('Apps Approved by Month'!E37:P37)</f>
        <v>839.58333333333337</v>
      </c>
      <c r="C40" s="63">
        <f>AVERAGE('Apps Approved by Month'!Q37:AB37)</f>
        <v>873.25</v>
      </c>
      <c r="D40" s="63">
        <f>AVERAGE('Apps Approved by Month'!AC37:AN37)</f>
        <v>925.75</v>
      </c>
      <c r="E40" s="63">
        <f>AVERAGE('Apps Approved by Month'!AO37:AZ37)</f>
        <v>960.58333333333337</v>
      </c>
      <c r="F40" s="63">
        <f>AVERAGE('Apps Approved by Month'!BA37:BL37)</f>
        <v>790.33333333333337</v>
      </c>
      <c r="G40" s="63">
        <f>AVERAGE('Apps Approved by Month'!BM37:BX37)</f>
        <v>342.5</v>
      </c>
      <c r="H40" s="63">
        <f>AVERAGE('Apps Approved by Month'!BY37:CJ37)</f>
        <v>223.5</v>
      </c>
      <c r="I40" s="63">
        <f>AVERAGE('Apps Approved by Month'!CK37:CV37)</f>
        <v>227.08333333333334</v>
      </c>
      <c r="J40" s="63">
        <f>AVERAGE('Apps Approved by Month'!CW37:DH37)</f>
        <v>247.08333333333334</v>
      </c>
      <c r="K40" s="63">
        <f>AVERAGE('Apps Approved by Month'!DI37:DT37)</f>
        <v>265</v>
      </c>
      <c r="L40" s="63">
        <f>AVERAGE('Apps Approved by Month'!DU37:EF37)</f>
        <v>220.91666666666666</v>
      </c>
      <c r="M40" s="63">
        <f>AVERAGE('Apps Approved by Month'!EG37:ER37)</f>
        <v>187.25</v>
      </c>
      <c r="N40" s="63">
        <f>AVERAGE('Apps Approved by Month'!ES37:FD37)</f>
        <v>174.16666666666666</v>
      </c>
      <c r="O40" s="63">
        <f>AVERAGE('Apps Approved by Month'!FE37:FP37)</f>
        <v>166.08333333333334</v>
      </c>
      <c r="P40" s="63">
        <f>AVERAGE('Apps Approved by Month'!FQ37:GB37)</f>
        <v>146.41666666666666</v>
      </c>
      <c r="Q40" s="63">
        <f>AVERAGE('Apps Approved by Month'!GC37:GN37)</f>
        <v>140.33333333333334</v>
      </c>
      <c r="R40" s="63">
        <f>AVERAGE('Apps Approved by Month'!GO37:GZ37)</f>
        <v>140.5</v>
      </c>
      <c r="S40" s="63">
        <f>AVERAGE('Apps Approved by Month'!HA37:HL37)</f>
        <v>134</v>
      </c>
      <c r="T40" s="63">
        <f>AVERAGE('Apps Approved by Month'!HM37:HX37)</f>
        <v>115</v>
      </c>
      <c r="U40" s="63">
        <f>AVERAGE('Apps Approved by Month'!HY37:IJ37)</f>
        <v>103</v>
      </c>
      <c r="V40" s="63">
        <f>AVERAGE('Apps Approved by Month'!IK37:IV37)</f>
        <v>124.25</v>
      </c>
      <c r="W40" s="79">
        <f t="shared" si="3"/>
        <v>-0.87732009925558319</v>
      </c>
      <c r="X40" s="81">
        <f t="shared" si="4"/>
        <v>-0.53914988814317677</v>
      </c>
      <c r="Y40" s="81">
        <f t="shared" si="5"/>
        <v>-0.53376084496416443</v>
      </c>
      <c r="Z40" s="99" t="s">
        <v>120</v>
      </c>
    </row>
    <row r="41" spans="1:26" s="30" customFormat="1">
      <c r="A41" s="32" t="s">
        <v>61</v>
      </c>
      <c r="B41" s="63">
        <f>AVERAGE('Apps Approved by Month'!E38:P38)</f>
        <v>1890</v>
      </c>
      <c r="C41" s="63">
        <f>AVERAGE('Apps Approved by Month'!Q38:AB38)</f>
        <v>7291.083333333333</v>
      </c>
      <c r="D41" s="63">
        <f>AVERAGE('Apps Approved by Month'!AC38:AN38)</f>
        <v>7077.25</v>
      </c>
      <c r="E41" s="63">
        <f>AVERAGE('Apps Approved by Month'!AO38:AZ38)</f>
        <v>6389.25</v>
      </c>
      <c r="F41" s="63">
        <f>AVERAGE('Apps Approved by Month'!BA38:BL38)</f>
        <v>6787.666666666667</v>
      </c>
      <c r="G41" s="63">
        <f>AVERAGE('Apps Approved by Month'!BM38:BX38)</f>
        <v>6389.25</v>
      </c>
      <c r="H41" s="63">
        <f>AVERAGE('Apps Approved by Month'!BY38:CJ38)</f>
        <v>6351.083333333333</v>
      </c>
      <c r="I41" s="63">
        <f>AVERAGE('Apps Approved by Month'!CK38:CV38)</f>
        <v>6338.5</v>
      </c>
      <c r="J41" s="63">
        <f>AVERAGE('Apps Approved by Month'!CW38:DH38)</f>
        <v>7390.5</v>
      </c>
      <c r="K41" s="63">
        <f>AVERAGE('Apps Approved by Month'!DI38:DT38)</f>
        <v>8346.25</v>
      </c>
      <c r="L41" s="63">
        <f>AVERAGE('Apps Approved by Month'!DU38:EF38)</f>
        <v>8447.4166666666661</v>
      </c>
      <c r="M41" s="63">
        <f>AVERAGE('Apps Approved by Month'!EG38:ER38)</f>
        <v>6846.833333333333</v>
      </c>
      <c r="N41" s="63">
        <f>AVERAGE('Apps Approved by Month'!ES38:FD38)</f>
        <v>4703.333333333333</v>
      </c>
      <c r="O41" s="63">
        <f>AVERAGE('Apps Approved by Month'!FE38:FP38)</f>
        <v>3968.5833333333335</v>
      </c>
      <c r="P41" s="63">
        <f>AVERAGE('Apps Approved by Month'!FQ38:GB38)</f>
        <v>3360.6666666666665</v>
      </c>
      <c r="Q41" s="63">
        <f>AVERAGE('Apps Approved by Month'!GC38:GN38)</f>
        <v>2895.4166666666665</v>
      </c>
      <c r="R41" s="63">
        <f>AVERAGE('Apps Approved by Month'!GO38:GZ38)</f>
        <v>2682.25</v>
      </c>
      <c r="S41" s="63">
        <f>AVERAGE('Apps Approved by Month'!HA38:HL38)</f>
        <v>2316.25</v>
      </c>
      <c r="T41" s="63">
        <f>AVERAGE('Apps Approved by Month'!HM38:HX38)</f>
        <v>2132.5454545454545</v>
      </c>
      <c r="U41" s="63">
        <f>AVERAGE('Apps Approved by Month'!HY38:IJ38)</f>
        <v>1941.6666666666667</v>
      </c>
      <c r="V41" s="63">
        <f>AVERAGE('Apps Approved by Month'!IK38:IV38)</f>
        <v>1903.8333333333333</v>
      </c>
      <c r="W41" s="79">
        <f t="shared" si="3"/>
        <v>2.7336860670194044E-2</v>
      </c>
      <c r="X41" s="81">
        <f t="shared" si="4"/>
        <v>-0.69427787910199046</v>
      </c>
      <c r="Y41" s="81">
        <f t="shared" si="5"/>
        <v>-0.77014669178940298</v>
      </c>
      <c r="Z41" s="99" t="s">
        <v>120</v>
      </c>
    </row>
    <row r="42" spans="1:26" s="30" customFormat="1">
      <c r="A42" s="32" t="s">
        <v>62</v>
      </c>
      <c r="B42" s="63">
        <f>AVERAGE('Apps Approved by Month'!E39:P39)</f>
        <v>1945.0833333333333</v>
      </c>
      <c r="C42" s="63">
        <f>AVERAGE('Apps Approved by Month'!Q39:AB39)</f>
        <v>1854.6666666666667</v>
      </c>
      <c r="D42" s="63">
        <f>AVERAGE('Apps Approved by Month'!AC39:AN39)</f>
        <v>1730.9166666666667</v>
      </c>
      <c r="E42" s="63">
        <f>AVERAGE('Apps Approved by Month'!AO39:AZ39)</f>
        <v>1654</v>
      </c>
      <c r="F42" s="63">
        <f>AVERAGE('Apps Approved by Month'!BA39:BL39)</f>
        <v>1556.8333333333333</v>
      </c>
      <c r="G42" s="63">
        <f>AVERAGE('Apps Approved by Month'!BM39:BX39)</f>
        <v>1231.0833333333333</v>
      </c>
      <c r="H42" s="63">
        <f>AVERAGE('Apps Approved by Month'!BY39:CJ39)</f>
        <v>1036.6666666666667</v>
      </c>
      <c r="I42" s="63">
        <f>AVERAGE('Apps Approved by Month'!CK39:CV39)</f>
        <v>769.08333333333337</v>
      </c>
      <c r="J42" s="63">
        <f>AVERAGE('Apps Approved by Month'!CW39:DH39)</f>
        <v>822.25</v>
      </c>
      <c r="K42" s="63">
        <f>AVERAGE('Apps Approved by Month'!DI39:DT39)</f>
        <v>943.41666666666663</v>
      </c>
      <c r="L42" s="63">
        <f>AVERAGE('Apps Approved by Month'!DU39:EF39)</f>
        <v>901.66666666666663</v>
      </c>
      <c r="M42" s="63">
        <f>AVERAGE('Apps Approved by Month'!EG39:ER39)</f>
        <v>776</v>
      </c>
      <c r="N42" s="63">
        <f>AVERAGE('Apps Approved by Month'!ES39:FD39)</f>
        <v>696</v>
      </c>
      <c r="O42" s="63">
        <f>AVERAGE('Apps Approved by Month'!FE39:FP39)</f>
        <v>523.08333333333337</v>
      </c>
      <c r="P42" s="63">
        <f>AVERAGE('Apps Approved by Month'!FQ39:GB39)</f>
        <v>507.33333333333331</v>
      </c>
      <c r="Q42" s="63">
        <f>AVERAGE('Apps Approved by Month'!GC39:GN39)</f>
        <v>505.25</v>
      </c>
      <c r="R42" s="63">
        <f>AVERAGE('Apps Approved by Month'!GO39:GZ39)</f>
        <v>439.25</v>
      </c>
      <c r="S42" s="63">
        <f>AVERAGE('Apps Approved by Month'!HA39:HL39)</f>
        <v>402.58333333333331</v>
      </c>
      <c r="T42" s="63">
        <f>AVERAGE('Apps Approved by Month'!HM39:HX39)</f>
        <v>353</v>
      </c>
      <c r="U42" s="63">
        <f>AVERAGE('Apps Approved by Month'!HY39:IJ39)</f>
        <v>326.83333333333331</v>
      </c>
      <c r="V42" s="63">
        <f>AVERAGE('Apps Approved by Month'!IK39:IV39)</f>
        <v>258</v>
      </c>
      <c r="W42" s="79">
        <f t="shared" si="3"/>
        <v>-0.83196949573711498</v>
      </c>
      <c r="X42" s="81">
        <f t="shared" si="4"/>
        <v>-0.68472668810289394</v>
      </c>
      <c r="Y42" s="81">
        <f t="shared" si="5"/>
        <v>-0.63752310536044354</v>
      </c>
      <c r="Z42" s="99" t="s">
        <v>120</v>
      </c>
    </row>
    <row r="43" spans="1:26" s="30" customFormat="1">
      <c r="A43" s="32" t="s">
        <v>63</v>
      </c>
      <c r="B43" s="63">
        <f>AVERAGE('Apps Approved by Month'!E40:P40)</f>
        <v>1265.5</v>
      </c>
      <c r="C43" s="63">
        <f>AVERAGE('Apps Approved by Month'!Q40:AB40)</f>
        <v>1487.75</v>
      </c>
      <c r="D43" s="63">
        <f>AVERAGE('Apps Approved by Month'!AC40:AN40)</f>
        <v>1603.9166666666667</v>
      </c>
      <c r="E43" s="63">
        <f>AVERAGE('Apps Approved by Month'!AO40:AZ40)</f>
        <v>1869.9166666666667</v>
      </c>
      <c r="F43" s="63">
        <f>AVERAGE('Apps Approved by Month'!BA40:BL40)</f>
        <v>2201.0833333333335</v>
      </c>
      <c r="G43" s="63">
        <f>AVERAGE('Apps Approved by Month'!BM40:BX40)</f>
        <v>2181.9166666666665</v>
      </c>
      <c r="H43" s="63">
        <f>AVERAGE('Apps Approved by Month'!BY40:CJ40)</f>
        <v>2514.4166666666665</v>
      </c>
      <c r="I43" s="63">
        <f>AVERAGE('Apps Approved by Month'!CK40:CV40)</f>
        <v>2613</v>
      </c>
      <c r="J43" s="63">
        <f>AVERAGE('Apps Approved by Month'!CW40:DH40)</f>
        <v>2459.1666666666665</v>
      </c>
      <c r="K43" s="63">
        <f>AVERAGE('Apps Approved by Month'!DI40:DT40)</f>
        <v>2649.6666666666665</v>
      </c>
      <c r="L43" s="63">
        <f>AVERAGE('Apps Approved by Month'!DU40:EF40)</f>
        <v>3295.9166666666665</v>
      </c>
      <c r="M43" s="63">
        <f>AVERAGE('Apps Approved by Month'!EG40:ER40)</f>
        <v>3165.3333333333335</v>
      </c>
      <c r="N43" s="63">
        <f>AVERAGE('Apps Approved by Month'!ES40:FD40)</f>
        <v>1926.1666666666667</v>
      </c>
      <c r="O43" s="63">
        <f>AVERAGE('Apps Approved by Month'!FE40:FP40)</f>
        <v>2647.9166666666665</v>
      </c>
      <c r="P43" s="63">
        <f>AVERAGE('Apps Approved by Month'!FQ40:GB40)</f>
        <v>3470</v>
      </c>
      <c r="Q43" s="63">
        <f>AVERAGE('Apps Approved by Month'!GC40:GN40)</f>
        <v>3155.0833333333335</v>
      </c>
      <c r="R43" s="63">
        <f>AVERAGE('Apps Approved by Month'!GO40:GZ40)</f>
        <v>2963.8333333333335</v>
      </c>
      <c r="S43" s="63">
        <f>AVERAGE('Apps Approved by Month'!HA40:HL40)</f>
        <v>2955.5833333333335</v>
      </c>
      <c r="T43" s="63">
        <f>AVERAGE('Apps Approved by Month'!HM40:HX40)</f>
        <v>2680.5</v>
      </c>
      <c r="U43" s="63">
        <f>AVERAGE('Apps Approved by Month'!HY40:IJ40)</f>
        <v>2564.5</v>
      </c>
      <c r="V43" s="63">
        <f>AVERAGE('Apps Approved by Month'!IK40:IV40)</f>
        <v>2970.0833333333335</v>
      </c>
      <c r="W43" s="79">
        <f t="shared" si="3"/>
        <v>1.0264717502963256</v>
      </c>
      <c r="X43" s="81">
        <f t="shared" si="4"/>
        <v>1.9918470155437042E-2</v>
      </c>
      <c r="Y43" s="81">
        <f t="shared" si="5"/>
        <v>-0.22191600718060223</v>
      </c>
      <c r="Z43" s="99" t="s">
        <v>120</v>
      </c>
    </row>
    <row r="44" spans="1:26" s="30" customFormat="1">
      <c r="A44" s="32" t="s">
        <v>65</v>
      </c>
      <c r="B44" s="63">
        <f>AVERAGE('Apps Approved by Month'!E41:P41)</f>
        <v>9216.6666666666661</v>
      </c>
      <c r="C44" s="63">
        <f>AVERAGE('Apps Approved by Month'!Q41:AB41)</f>
        <v>9349</v>
      </c>
      <c r="D44" s="63">
        <f>AVERAGE('Apps Approved by Month'!AC41:AN41)</f>
        <v>9154.8333333333339</v>
      </c>
      <c r="E44" s="63">
        <f>AVERAGE('Apps Approved by Month'!AO41:AZ41)</f>
        <v>9147.9166666666661</v>
      </c>
      <c r="F44" s="63">
        <f>AVERAGE('Apps Approved by Month'!BA41:BL41)</f>
        <v>9592.5</v>
      </c>
      <c r="G44" s="63">
        <f>AVERAGE('Apps Approved by Month'!BM41:BX41)</f>
        <v>9418.1111111111113</v>
      </c>
      <c r="H44" s="63">
        <f>AVERAGE('Apps Approved by Month'!BY41:CJ41)</f>
        <v>8561.1666666666661</v>
      </c>
      <c r="I44" s="63">
        <f>AVERAGE('Apps Approved by Month'!CK41:CV41)</f>
        <v>8293.3333333333339</v>
      </c>
      <c r="J44" s="63">
        <f>AVERAGE('Apps Approved by Month'!CW41:DH41)</f>
        <v>8455.5</v>
      </c>
      <c r="K44" s="63">
        <f>AVERAGE('Apps Approved by Month'!DI41:DT41)</f>
        <v>8696.0833333333339</v>
      </c>
      <c r="L44" s="63">
        <f>AVERAGE('Apps Approved by Month'!DU41:EF41)</f>
        <v>8785.5833333333339</v>
      </c>
      <c r="M44" s="63">
        <f>AVERAGE('Apps Approved by Month'!EG41:ER41)</f>
        <v>8578.5</v>
      </c>
      <c r="N44" s="63">
        <f>AVERAGE('Apps Approved by Month'!ES41:FD41)</f>
        <v>7588.5</v>
      </c>
      <c r="O44" s="63">
        <f>AVERAGE('Apps Approved by Month'!FE41:FP41)</f>
        <v>6394.583333333333</v>
      </c>
      <c r="P44" s="63">
        <f>AVERAGE('Apps Approved by Month'!FQ41:GB41)</f>
        <v>6271.666666666667</v>
      </c>
      <c r="Q44" s="63">
        <f>AVERAGE('Apps Approved by Month'!GC41:GN41)</f>
        <v>5706.083333333333</v>
      </c>
      <c r="R44" s="63">
        <f>AVERAGE('Apps Approved by Month'!GO41:GZ41)</f>
        <v>5339.833333333333</v>
      </c>
      <c r="S44" s="63">
        <f>AVERAGE('Apps Approved by Month'!HA41:HL41)</f>
        <v>5293.916666666667</v>
      </c>
      <c r="T44" s="63">
        <f>AVERAGE('Apps Approved by Month'!HM41:HX41)</f>
        <v>4923.75</v>
      </c>
      <c r="U44" s="63">
        <f>AVERAGE('Apps Approved by Month'!HY41:IJ41)</f>
        <v>4234.25</v>
      </c>
      <c r="V44" s="63">
        <f>AVERAGE('Apps Approved by Month'!IK41:IV41)</f>
        <v>2775.5</v>
      </c>
      <c r="W44" s="79">
        <f t="shared" si="3"/>
        <v>-0.54058770343580465</v>
      </c>
      <c r="X44" s="81">
        <f t="shared" si="4"/>
        <v>-0.50541203496408194</v>
      </c>
      <c r="Y44" s="81">
        <f t="shared" si="5"/>
        <v>-0.51804566192721035</v>
      </c>
      <c r="Z44" s="99" t="s">
        <v>120</v>
      </c>
    </row>
    <row r="45" spans="1:26" s="30" customFormat="1">
      <c r="A45" s="94" t="s">
        <v>67</v>
      </c>
      <c r="B45" s="63">
        <f>AVERAGE('Apps Approved by Month'!E42:P42)</f>
        <v>254.75</v>
      </c>
      <c r="C45" s="63">
        <f>AVERAGE('Apps Approved by Month'!Q42:AB42)</f>
        <v>269.16666666666669</v>
      </c>
      <c r="D45" s="63">
        <f>AVERAGE('Apps Approved by Month'!AC42:AN42)</f>
        <v>271.33333333333331</v>
      </c>
      <c r="E45" s="63">
        <f>AVERAGE('Apps Approved by Month'!AO42:AZ42)</f>
        <v>248.66666666666666</v>
      </c>
      <c r="F45" s="63">
        <f>AVERAGE('Apps Approved by Month'!BA42:BL42)</f>
        <v>226.16666666666666</v>
      </c>
      <c r="G45" s="63">
        <f>AVERAGE('Apps Approved by Month'!BM42:BX42)</f>
        <v>208.41666666666666</v>
      </c>
      <c r="H45" s="63">
        <f>AVERAGE('Apps Approved by Month'!BY42:CJ42)</f>
        <v>188.66666666666666</v>
      </c>
      <c r="I45" s="63">
        <f>AVERAGE('Apps Approved by Month'!CK42:CV42)</f>
        <v>185.91666666666666</v>
      </c>
      <c r="J45" s="63">
        <f>AVERAGE('Apps Approved by Month'!CW42:DH42)</f>
        <v>186.66666666666666</v>
      </c>
      <c r="K45" s="63">
        <f>AVERAGE('Apps Approved by Month'!DI42:DT42)</f>
        <v>164.5</v>
      </c>
      <c r="L45" s="63">
        <f>AVERAGE('Apps Approved by Month'!DU42:EF42)</f>
        <v>222.83333333333334</v>
      </c>
      <c r="M45" s="63">
        <f>AVERAGE('Apps Approved by Month'!EG42:ER42)</f>
        <v>209.83333333333334</v>
      </c>
      <c r="N45" s="63">
        <f>AVERAGE('Apps Approved by Month'!ES42:FD42)</f>
        <v>216.58333333333334</v>
      </c>
      <c r="O45" s="63">
        <f>AVERAGE('Apps Approved by Month'!FE42:FP42)</f>
        <v>239.08333333333334</v>
      </c>
      <c r="P45" s="63">
        <f>AVERAGE('Apps Approved by Month'!FQ42:GB42)</f>
        <v>219.41666666666666</v>
      </c>
      <c r="Q45" s="63">
        <f>AVERAGE('Apps Approved by Month'!GC42:GN42)</f>
        <v>207.83333333333334</v>
      </c>
      <c r="R45" s="63">
        <f>AVERAGE('Apps Approved by Month'!GO42:GZ42)</f>
        <v>224.25</v>
      </c>
      <c r="S45" s="63">
        <f>AVERAGE('Apps Approved by Month'!HA42:HL42)</f>
        <v>432.41666666666669</v>
      </c>
      <c r="T45" s="63">
        <f>AVERAGE('Apps Approved by Month'!HM42:HX42)</f>
        <v>344</v>
      </c>
      <c r="U45" s="63">
        <f>AVERAGE('Apps Approved by Month'!HY42:IJ42)</f>
        <v>417.75</v>
      </c>
      <c r="V45" s="63">
        <f>AVERAGE('Apps Approved by Month'!IK42:IV42)</f>
        <v>192</v>
      </c>
      <c r="W45" s="79">
        <f t="shared" si="3"/>
        <v>0.63984298331697742</v>
      </c>
      <c r="X45" s="81">
        <f t="shared" si="4"/>
        <v>1.2142226148409896</v>
      </c>
      <c r="Y45" s="81">
        <f t="shared" si="5"/>
        <v>0.87471952131637987</v>
      </c>
      <c r="Z45" s="99" t="s">
        <v>120</v>
      </c>
    </row>
    <row r="46" spans="1:26" s="30" customFormat="1">
      <c r="A46" s="32" t="s">
        <v>68</v>
      </c>
      <c r="B46" s="63">
        <f>AVERAGE('Apps Approved by Month'!E43:P43)</f>
        <v>1620.5833333333333</v>
      </c>
      <c r="C46" s="63">
        <f>AVERAGE('Apps Approved by Month'!Q43:AB43)</f>
        <v>1968.4166666666667</v>
      </c>
      <c r="D46" s="63">
        <f>AVERAGE('Apps Approved by Month'!AC43:AN43)</f>
        <v>2012.6666666666667</v>
      </c>
      <c r="E46" s="63">
        <f>AVERAGE('Apps Approved by Month'!AO43:AZ43)</f>
        <v>1882.25</v>
      </c>
      <c r="F46" s="63">
        <f>AVERAGE('Apps Approved by Month'!BA43:BL43)</f>
        <v>1748.1666666666667</v>
      </c>
      <c r="G46" s="63">
        <f>AVERAGE('Apps Approved by Month'!BM43:BX43)</f>
        <v>1554.6666666666667</v>
      </c>
      <c r="H46" s="63">
        <f>AVERAGE('Apps Approved by Month'!BY43:CJ43)</f>
        <v>1573.4166666666667</v>
      </c>
      <c r="I46" s="63">
        <f>AVERAGE('Apps Approved by Month'!CK43:CV43)</f>
        <v>1540.9166666666667</v>
      </c>
      <c r="J46" s="63">
        <f>AVERAGE('Apps Approved by Month'!CW43:DH43)</f>
        <v>2186.3333333333335</v>
      </c>
      <c r="K46" s="63">
        <f>AVERAGE('Apps Approved by Month'!DI43:DT43)</f>
        <v>2907.1666666666665</v>
      </c>
      <c r="L46" s="63">
        <f>AVERAGE('Apps Approved by Month'!DU43:EF43)</f>
        <v>3026.4166666666665</v>
      </c>
      <c r="M46" s="63">
        <f>AVERAGE('Apps Approved by Month'!EG43:ER43)</f>
        <v>2317.4166666666665</v>
      </c>
      <c r="N46" s="63">
        <f>AVERAGE('Apps Approved by Month'!ES43:FD43)</f>
        <v>1640.9166666666667</v>
      </c>
      <c r="O46" s="63">
        <f>AVERAGE('Apps Approved by Month'!FE43:FP43)</f>
        <v>1446.0833333333333</v>
      </c>
      <c r="P46" s="63">
        <f>AVERAGE('Apps Approved by Month'!FQ43:GB43)</f>
        <v>1145.9166666666667</v>
      </c>
      <c r="Q46" s="63">
        <f>AVERAGE('Apps Approved by Month'!GC43:GN43)</f>
        <v>1056.8333333333333</v>
      </c>
      <c r="R46" s="63">
        <f>AVERAGE('Apps Approved by Month'!GO43:GZ43)</f>
        <v>1680.25</v>
      </c>
      <c r="S46" s="63">
        <f>AVERAGE('Apps Approved by Month'!HA43:HL43)</f>
        <v>862.16666666666663</v>
      </c>
      <c r="T46" s="63">
        <f>AVERAGE('Apps Approved by Month'!HM43:HX43)</f>
        <v>932</v>
      </c>
      <c r="U46" s="63">
        <f>AVERAGE('Apps Approved by Month'!HY43:IJ43)</f>
        <v>843.08333333333337</v>
      </c>
      <c r="V46" s="63">
        <f>AVERAGE('Apps Approved by Month'!IK43:IV43)</f>
        <v>619.75</v>
      </c>
      <c r="W46" s="79">
        <f t="shared" si="3"/>
        <v>-0.47976551653211286</v>
      </c>
      <c r="X46" s="81">
        <f t="shared" si="4"/>
        <v>-0.46417032996133678</v>
      </c>
      <c r="Y46" s="81">
        <f t="shared" si="5"/>
        <v>-0.72142522785472363</v>
      </c>
      <c r="Z46" s="99" t="s">
        <v>119</v>
      </c>
    </row>
    <row r="47" spans="1:26" s="30" customFormat="1">
      <c r="A47" s="32" t="s">
        <v>69</v>
      </c>
      <c r="B47" s="63">
        <f>AVERAGE('Apps Approved by Month'!E44:P44)</f>
        <v>307</v>
      </c>
      <c r="C47" s="63">
        <f>AVERAGE('Apps Approved by Month'!Q44:AB44)</f>
        <v>302.33333333333331</v>
      </c>
      <c r="D47" s="63">
        <f>AVERAGE('Apps Approved by Month'!AC44:AN44)</f>
        <v>306.33333333333331</v>
      </c>
      <c r="E47" s="63">
        <f>AVERAGE('Apps Approved by Month'!AO44:AZ44)</f>
        <v>307.16666666666669</v>
      </c>
      <c r="F47" s="63">
        <f>AVERAGE('Apps Approved by Month'!BA44:BL44)</f>
        <v>265.75</v>
      </c>
      <c r="G47" s="63">
        <f>AVERAGE('Apps Approved by Month'!BM44:BX44)</f>
        <v>285.08333333333331</v>
      </c>
      <c r="H47" s="63">
        <f>AVERAGE('Apps Approved by Month'!BY44:CJ44)</f>
        <v>331</v>
      </c>
      <c r="I47" s="63">
        <f>AVERAGE('Apps Approved by Month'!CK44:CV44)</f>
        <v>299.66666666666669</v>
      </c>
      <c r="J47" s="63">
        <f>AVERAGE('Apps Approved by Month'!CW44:DH44)</f>
        <v>296.91666666666669</v>
      </c>
      <c r="K47" s="63">
        <f>AVERAGE('Apps Approved by Month'!DI44:DT44)</f>
        <v>318.75</v>
      </c>
      <c r="L47" s="63">
        <f>AVERAGE('Apps Approved by Month'!DU44:EF44)</f>
        <v>325.58333333333331</v>
      </c>
      <c r="M47" s="63">
        <f>AVERAGE('Apps Approved by Month'!EG44:ER44)</f>
        <v>331.16666666666669</v>
      </c>
      <c r="N47" s="63">
        <f>AVERAGE('Apps Approved by Month'!ES44:FD44)</f>
        <v>304.75</v>
      </c>
      <c r="O47" s="63">
        <f>AVERAGE('Apps Approved by Month'!FE44:FP44)</f>
        <v>286</v>
      </c>
      <c r="P47" s="63">
        <f>AVERAGE('Apps Approved by Month'!FQ44:GB44)</f>
        <v>270.33333333333331</v>
      </c>
      <c r="Q47" s="63">
        <f>AVERAGE('Apps Approved by Month'!GC44:GN44)</f>
        <v>266.08333333333331</v>
      </c>
      <c r="R47" s="63">
        <f>AVERAGE('Apps Approved by Month'!GO44:GZ44)</f>
        <v>246.83333333333334</v>
      </c>
      <c r="S47" s="63">
        <f>AVERAGE('Apps Approved by Month'!HA44:HL44)</f>
        <v>225.66666666666666</v>
      </c>
      <c r="T47" s="63">
        <f>AVERAGE('Apps Approved by Month'!HM44:HX44)</f>
        <v>230.66666666666666</v>
      </c>
      <c r="U47" s="63">
        <f>AVERAGE('Apps Approved by Month'!HY44:IJ44)</f>
        <v>211.5</v>
      </c>
      <c r="V47" s="63">
        <f>AVERAGE('Apps Approved by Month'!IK44:IV44)</f>
        <v>164.33333333333334</v>
      </c>
      <c r="W47" s="79">
        <f t="shared" si="3"/>
        <v>-0.31107491856677527</v>
      </c>
      <c r="X47" s="81">
        <f t="shared" si="4"/>
        <v>-0.36102719033232628</v>
      </c>
      <c r="Y47" s="81">
        <f t="shared" si="5"/>
        <v>-0.35039672382902481</v>
      </c>
      <c r="Z47" s="99" t="s">
        <v>120</v>
      </c>
    </row>
    <row r="48" spans="1:26" s="30" customFormat="1">
      <c r="A48" s="32" t="s">
        <v>70</v>
      </c>
      <c r="B48" s="63">
        <f>AVERAGE('Apps Approved by Month'!E45:P45)</f>
        <v>5855.833333333333</v>
      </c>
      <c r="C48" s="63">
        <f>AVERAGE('Apps Approved by Month'!Q45:AB45)</f>
        <v>6421.333333333333</v>
      </c>
      <c r="D48" s="63">
        <f>AVERAGE('Apps Approved by Month'!AC45:AN45)</f>
        <v>5890.75</v>
      </c>
      <c r="E48" s="63">
        <f>AVERAGE('Apps Approved by Month'!AO45:AZ45)</f>
        <v>6392.916666666667</v>
      </c>
      <c r="F48" s="63">
        <f>AVERAGE('Apps Approved by Month'!BA45:BL45)</f>
        <v>7085.25</v>
      </c>
      <c r="G48" s="63">
        <f>AVERAGE('Apps Approved by Month'!BM45:BX45)</f>
        <v>8519.0833333333339</v>
      </c>
      <c r="H48" s="63">
        <f>AVERAGE('Apps Approved by Month'!BY45:CJ45)</f>
        <v>9008.9166666666661</v>
      </c>
      <c r="I48" s="63">
        <f>AVERAGE('Apps Approved by Month'!CK45:CV45)</f>
        <v>9614</v>
      </c>
      <c r="J48" s="63">
        <f>AVERAGE('Apps Approved by Month'!CW45:DH45)</f>
        <v>8167.916666666667</v>
      </c>
      <c r="K48" s="63">
        <f>AVERAGE('Apps Approved by Month'!DI45:DT45)</f>
        <v>7829.083333333333</v>
      </c>
      <c r="L48" s="63">
        <f>AVERAGE('Apps Approved by Month'!DU45:EF45)</f>
        <v>7890.333333333333</v>
      </c>
      <c r="M48" s="63">
        <f>AVERAGE('Apps Approved by Month'!EG45:ER45)</f>
        <v>7602</v>
      </c>
      <c r="N48" s="63">
        <f>AVERAGE('Apps Approved by Month'!ES45:FD45)</f>
        <v>6812.166666666667</v>
      </c>
      <c r="O48" s="63">
        <f>AVERAGE('Apps Approved by Month'!FE45:FP45)</f>
        <v>5345.833333333333</v>
      </c>
      <c r="P48" s="63">
        <f>AVERAGE('Apps Approved by Month'!FQ45:GB45)</f>
        <v>4926.333333333333</v>
      </c>
      <c r="Q48" s="63">
        <f>AVERAGE('Apps Approved by Month'!GC45:GN45)</f>
        <v>3886.5</v>
      </c>
      <c r="R48" s="63">
        <f>AVERAGE('Apps Approved by Month'!GO45:GZ45)</f>
        <v>3086.3333333333335</v>
      </c>
      <c r="S48" s="63">
        <f>AVERAGE('Apps Approved by Month'!HA45:HL45)</f>
        <v>2519.5833333333335</v>
      </c>
      <c r="T48" s="63">
        <f>AVERAGE('Apps Approved by Month'!HM45:HX45)</f>
        <v>2149.9166666666665</v>
      </c>
      <c r="U48" s="63">
        <f>AVERAGE('Apps Approved by Month'!HY45:IJ45)</f>
        <v>1768.8333333333333</v>
      </c>
      <c r="V48" s="63">
        <f>AVERAGE('Apps Approved by Month'!IK45:IV45)</f>
        <v>1281.4166666666667</v>
      </c>
      <c r="W48" s="79">
        <f t="shared" si="3"/>
        <v>-0.69793653052511739</v>
      </c>
      <c r="X48" s="81">
        <f t="shared" si="4"/>
        <v>-0.80365748748924681</v>
      </c>
      <c r="Y48" s="81">
        <f t="shared" si="5"/>
        <v>-0.77582273668201596</v>
      </c>
      <c r="Z48" s="99" t="s">
        <v>120</v>
      </c>
    </row>
    <row r="49" spans="1:26" s="30" customFormat="1">
      <c r="A49" s="32" t="s">
        <v>72</v>
      </c>
      <c r="B49" s="63">
        <f>AVERAGE('Apps Approved by Month'!E46:P46)</f>
        <v>11192.583333333334</v>
      </c>
      <c r="C49" s="63">
        <f>AVERAGE('Apps Approved by Month'!Q46:AB46)</f>
        <v>11819.166666666666</v>
      </c>
      <c r="D49" s="63">
        <f>AVERAGE('Apps Approved by Month'!AC46:AN46)</f>
        <v>11914.583333333334</v>
      </c>
      <c r="E49" s="63">
        <f>AVERAGE('Apps Approved by Month'!AO46:AZ46)</f>
        <v>11984.25</v>
      </c>
      <c r="F49" s="63">
        <f>AVERAGE('Apps Approved by Month'!BA46:BL46)</f>
        <v>10128.166666666666</v>
      </c>
      <c r="G49" s="63">
        <f>AVERAGE('Apps Approved by Month'!BM46:BX46)</f>
        <v>7338.416666666667</v>
      </c>
      <c r="H49" s="63">
        <f>AVERAGE('Apps Approved by Month'!BY46:CJ46)</f>
        <v>7474.333333333333</v>
      </c>
      <c r="I49" s="63">
        <f>AVERAGE('Apps Approved by Month'!CK46:CV46)</f>
        <v>6924.75</v>
      </c>
      <c r="J49" s="63">
        <f>AVERAGE('Apps Approved by Month'!CW46:DH46)</f>
        <v>7002.083333333333</v>
      </c>
      <c r="K49" s="63">
        <f>AVERAGE('Apps Approved by Month'!DI46:DT46)</f>
        <v>8180.083333333333</v>
      </c>
      <c r="L49" s="63">
        <f>AVERAGE('Apps Approved by Month'!DU46:EF46)</f>
        <v>7895.166666666667</v>
      </c>
      <c r="M49" s="63">
        <f>AVERAGE('Apps Approved by Month'!EG46:ER46)</f>
        <v>8993.25</v>
      </c>
      <c r="N49" s="63">
        <f>AVERAGE('Apps Approved by Month'!ES46:FD46)</f>
        <v>3925.3333333333335</v>
      </c>
      <c r="O49" s="63">
        <f>AVERAGE('Apps Approved by Month'!FE46:FP46)</f>
        <v>3329.1666666666665</v>
      </c>
      <c r="P49" s="63">
        <f>AVERAGE('Apps Approved by Month'!FQ46:GB46)</f>
        <v>2899.1666666666665</v>
      </c>
      <c r="Q49" s="63">
        <f>AVERAGE('Apps Approved by Month'!GC46:GN46)</f>
        <v>2656.5833333333335</v>
      </c>
      <c r="R49" s="63">
        <f>AVERAGE('Apps Approved by Month'!GO46:GZ46)</f>
        <v>2668.1666666666665</v>
      </c>
      <c r="S49" s="63">
        <f>AVERAGE('Apps Approved by Month'!HA46:HL46)</f>
        <v>2728.9166666666665</v>
      </c>
      <c r="T49" s="63">
        <f>AVERAGE('Apps Approved by Month'!HM46:HX46)</f>
        <v>2491.5</v>
      </c>
      <c r="U49" s="63">
        <f>AVERAGE('Apps Approved by Month'!HY46:IJ46)</f>
        <v>2017.75</v>
      </c>
      <c r="V49" s="63">
        <f>AVERAGE('Apps Approved by Month'!IK46:IV46)</f>
        <v>1972.8333333333333</v>
      </c>
      <c r="W49" s="79">
        <f t="shared" si="3"/>
        <v>-0.8197243710492812</v>
      </c>
      <c r="X49" s="81">
        <f t="shared" si="4"/>
        <v>-0.73004281318289255</v>
      </c>
      <c r="Y49" s="81">
        <f t="shared" si="5"/>
        <v>-0.74443224757763193</v>
      </c>
      <c r="Z49" s="99" t="s">
        <v>120</v>
      </c>
    </row>
    <row r="50" spans="1:26" s="30" customFormat="1">
      <c r="A50" s="32" t="s">
        <v>74</v>
      </c>
      <c r="B50" s="63">
        <f>AVERAGE('Apps Approved by Month'!E47:P47)</f>
        <v>724.08333333333337</v>
      </c>
      <c r="C50" s="63">
        <f>AVERAGE('Apps Approved by Month'!Q47:AB47)</f>
        <v>372.75</v>
      </c>
      <c r="D50" s="63">
        <f>AVERAGE('Apps Approved by Month'!AC47:AN47)</f>
        <v>426.25</v>
      </c>
      <c r="E50" s="63">
        <f>AVERAGE('Apps Approved by Month'!AO47:AZ47)</f>
        <v>853.25</v>
      </c>
      <c r="F50" s="63">
        <f>AVERAGE('Apps Approved by Month'!BA47:BL47)</f>
        <v>870.41666666666663</v>
      </c>
      <c r="G50" s="63">
        <f>AVERAGE('Apps Approved by Month'!BM47:BX47)</f>
        <v>755.75</v>
      </c>
      <c r="H50" s="63">
        <f>AVERAGE('Apps Approved by Month'!BY47:CJ47)</f>
        <v>568.75</v>
      </c>
      <c r="I50" s="63">
        <f>AVERAGE('Apps Approved by Month'!CK47:CV47)</f>
        <v>580.91666666666663</v>
      </c>
      <c r="J50" s="63">
        <f>AVERAGE('Apps Approved by Month'!CW47:DH47)</f>
        <v>662.08333333333337</v>
      </c>
      <c r="K50" s="63">
        <f>AVERAGE('Apps Approved by Month'!DI47:DT47)</f>
        <v>1431.75</v>
      </c>
      <c r="L50" s="63">
        <f>AVERAGE('Apps Approved by Month'!DU47:EF47)</f>
        <v>939.66666666666663</v>
      </c>
      <c r="M50" s="63">
        <f>AVERAGE('Apps Approved by Month'!EG47:ER47)</f>
        <v>560.58333333333337</v>
      </c>
      <c r="N50" s="63">
        <f>AVERAGE('Apps Approved by Month'!ES47:FD47)</f>
        <v>346.41666666666669</v>
      </c>
      <c r="O50" s="63">
        <f>AVERAGE('Apps Approved by Month'!FE47:FP47)</f>
        <v>127.41666666666667</v>
      </c>
      <c r="P50" s="63">
        <f>AVERAGE('Apps Approved by Month'!FQ47:GB47)</f>
        <v>357.66666666666669</v>
      </c>
      <c r="Q50" s="63">
        <f>AVERAGE('Apps Approved by Month'!GC47:GN47)</f>
        <v>335</v>
      </c>
      <c r="R50" s="63">
        <f>AVERAGE('Apps Approved by Month'!GO47:GZ47)</f>
        <v>334.58333333333331</v>
      </c>
      <c r="S50" s="63">
        <f>AVERAGE('Apps Approved by Month'!HA47:HL47)</f>
        <v>296.16666666666669</v>
      </c>
      <c r="T50" s="63">
        <f>AVERAGE('Apps Approved by Month'!HM47:HX47)</f>
        <v>257.58333333333331</v>
      </c>
      <c r="U50" s="63">
        <f>AVERAGE('Apps Approved by Month'!HY47:IJ47)</f>
        <v>201.41666666666666</v>
      </c>
      <c r="V50" s="63">
        <f>AVERAGE('Apps Approved by Month'!IK47:IV47)</f>
        <v>187.83333333333334</v>
      </c>
      <c r="W50" s="79">
        <f t="shared" si="3"/>
        <v>-0.72183220163425021</v>
      </c>
      <c r="X50" s="81">
        <f t="shared" si="4"/>
        <v>-0.64586080586080596</v>
      </c>
      <c r="Y50" s="81">
        <f t="shared" si="5"/>
        <v>-0.78565094004966307</v>
      </c>
      <c r="Z50" s="99" t="s">
        <v>120</v>
      </c>
    </row>
    <row r="51" spans="1:26" s="30" customFormat="1">
      <c r="A51" s="32" t="s">
        <v>76</v>
      </c>
      <c r="B51" s="63">
        <f>AVERAGE('Apps Approved by Month'!E48:P48)</f>
        <v>636.08333333333337</v>
      </c>
      <c r="C51" s="63">
        <f>AVERAGE('Apps Approved by Month'!Q48:AB48)</f>
        <v>652.41666666666663</v>
      </c>
      <c r="D51" s="63">
        <f>AVERAGE('Apps Approved by Month'!AC48:AN48)</f>
        <v>657.25</v>
      </c>
      <c r="E51" s="63">
        <f>AVERAGE('Apps Approved by Month'!AO48:AZ48)</f>
        <v>647.91666666666663</v>
      </c>
      <c r="F51" s="63">
        <f>AVERAGE('Apps Approved by Month'!BA48:BL48)</f>
        <v>655.83333333333337</v>
      </c>
      <c r="G51" s="63">
        <f>AVERAGE('Apps Approved by Month'!BM48:BX48)</f>
        <v>610.25</v>
      </c>
      <c r="H51" s="63">
        <f>AVERAGE('Apps Approved by Month'!BY48:CJ48)</f>
        <v>618.33333333333337</v>
      </c>
      <c r="I51" s="63">
        <f>AVERAGE('Apps Approved by Month'!CK48:CV48)</f>
        <v>618.75</v>
      </c>
      <c r="J51" s="63">
        <f>AVERAGE('Apps Approved by Month'!CW48:DH48)</f>
        <v>712.66666666666663</v>
      </c>
      <c r="K51" s="63">
        <f>AVERAGE('Apps Approved by Month'!DI48:DT48)</f>
        <v>759.91666666666663</v>
      </c>
      <c r="L51" s="63">
        <f>AVERAGE('Apps Approved by Month'!DU48:EF48)</f>
        <v>746.41666666666663</v>
      </c>
      <c r="M51" s="63">
        <f>AVERAGE('Apps Approved by Month'!EG48:ER48)</f>
        <v>796</v>
      </c>
      <c r="N51" s="63">
        <f>AVERAGE('Apps Approved by Month'!ES48:FD48)</f>
        <v>841.66666666666663</v>
      </c>
      <c r="O51" s="63">
        <f>AVERAGE('Apps Approved by Month'!FE48:FP48)</f>
        <v>853.08333333333337</v>
      </c>
      <c r="P51" s="63">
        <f>AVERAGE('Apps Approved by Month'!FQ48:GB48)</f>
        <v>819.5</v>
      </c>
      <c r="Q51" s="63">
        <f>AVERAGE('Apps Approved by Month'!GC48:GN48)</f>
        <v>801.91666666666663</v>
      </c>
      <c r="R51" s="63">
        <f>AVERAGE('Apps Approved by Month'!GO48:GZ48)</f>
        <v>791.5</v>
      </c>
      <c r="S51" s="63">
        <f>AVERAGE('Apps Approved by Month'!HA48:HL48)</f>
        <v>749.25</v>
      </c>
      <c r="T51" s="63">
        <f>AVERAGE('Apps Approved by Month'!HM48:HX48)</f>
        <v>655.5</v>
      </c>
      <c r="U51" s="63">
        <f>AVERAGE('Apps Approved by Month'!HY48:IJ48)</f>
        <v>601.33333333333337</v>
      </c>
      <c r="V51" s="63">
        <f>AVERAGE('Apps Approved by Month'!IK48:IV48)</f>
        <v>459</v>
      </c>
      <c r="W51" s="79">
        <f t="shared" si="3"/>
        <v>-5.4631206602908419E-2</v>
      </c>
      <c r="X51" s="81">
        <f t="shared" si="4"/>
        <v>-2.7493261455525605E-2</v>
      </c>
      <c r="Y51" s="81">
        <f t="shared" si="5"/>
        <v>-0.19437311599866017</v>
      </c>
      <c r="Z51" s="99" t="s">
        <v>120</v>
      </c>
    </row>
    <row r="52" spans="1:26" s="30" customFormat="1">
      <c r="A52" s="32" t="s">
        <v>77</v>
      </c>
      <c r="B52" s="63">
        <f>AVERAGE('Apps Approved by Month'!E49:P49)</f>
        <v>2088.75</v>
      </c>
      <c r="C52" s="63">
        <f>AVERAGE('Apps Approved by Month'!Q49:AB49)</f>
        <v>2078</v>
      </c>
      <c r="D52" s="63">
        <f>AVERAGE('Apps Approved by Month'!AC49:AN49)</f>
        <v>2294.4166666666665</v>
      </c>
      <c r="E52" s="63">
        <f>AVERAGE('Apps Approved by Month'!AO49:AZ49)</f>
        <v>2458.6666666666665</v>
      </c>
      <c r="F52" s="63">
        <f>AVERAGE('Apps Approved by Month'!BA49:BL49)</f>
        <v>2617</v>
      </c>
      <c r="G52" s="63">
        <f>AVERAGE('Apps Approved by Month'!BM49:BX49)</f>
        <v>2384.25</v>
      </c>
      <c r="H52" s="63">
        <f>AVERAGE('Apps Approved by Month'!BY49:CJ49)</f>
        <v>2350.5833333333335</v>
      </c>
      <c r="I52" s="63">
        <f>AVERAGE('Apps Approved by Month'!CK49:CV49)</f>
        <v>1896.6666666666667</v>
      </c>
      <c r="J52" s="63">
        <f>AVERAGE('Apps Approved by Month'!CW49:DH49)</f>
        <v>2050.8333333333335</v>
      </c>
      <c r="K52" s="63">
        <f>AVERAGE('Apps Approved by Month'!DI49:DT49)</f>
        <v>2225.75</v>
      </c>
      <c r="L52" s="63">
        <f>AVERAGE('Apps Approved by Month'!DU49:EF49)</f>
        <v>2105.4166666666665</v>
      </c>
      <c r="M52" s="63">
        <f>AVERAGE('Apps Approved by Month'!EG49:ER49)</f>
        <v>1888.1666666666667</v>
      </c>
      <c r="N52" s="63">
        <f>AVERAGE('Apps Approved by Month'!ES49:FD49)</f>
        <v>1729.3333333333333</v>
      </c>
      <c r="O52" s="63">
        <f>AVERAGE('Apps Approved by Month'!FE49:FP49)</f>
        <v>1560.9166666666667</v>
      </c>
      <c r="P52" s="63">
        <f>AVERAGE('Apps Approved by Month'!FQ49:GB49)</f>
        <v>1456.5</v>
      </c>
      <c r="Q52" s="63">
        <f>AVERAGE('Apps Approved by Month'!GC49:GN49)</f>
        <v>1284.9166666666667</v>
      </c>
      <c r="R52" s="63">
        <f>AVERAGE('Apps Approved by Month'!GO49:GZ49)</f>
        <v>920.25</v>
      </c>
      <c r="S52" s="63">
        <f>AVERAGE('Apps Approved by Month'!HA49:HL49)</f>
        <v>1399.4166666666667</v>
      </c>
      <c r="T52" s="63">
        <f>AVERAGE('Apps Approved by Month'!HM49:HX49)</f>
        <v>1155.5833333333333</v>
      </c>
      <c r="U52" s="63">
        <f>AVERAGE('Apps Approved by Month'!HY49:IJ49)</f>
        <v>1068.0833333333333</v>
      </c>
      <c r="V52" s="63">
        <f>AVERAGE('Apps Approved by Month'!IK49:IV49)</f>
        <v>828.5</v>
      </c>
      <c r="W52" s="79">
        <f t="shared" si="3"/>
        <v>-0.48864951127069622</v>
      </c>
      <c r="X52" s="81">
        <f t="shared" si="4"/>
        <v>-0.545609245931861</v>
      </c>
      <c r="Y52" s="81">
        <f t="shared" si="5"/>
        <v>-0.49269740748070451</v>
      </c>
      <c r="Z52" s="99" t="s">
        <v>120</v>
      </c>
    </row>
    <row r="53" spans="1:26" s="30" customFormat="1">
      <c r="A53" s="32" t="s">
        <v>78</v>
      </c>
      <c r="B53" s="63">
        <f>AVERAGE('Apps Approved by Month'!E50:P50)</f>
        <v>5601.416666666667</v>
      </c>
      <c r="C53" s="63">
        <f>AVERAGE('Apps Approved by Month'!Q50:AB50)</f>
        <v>5818.25</v>
      </c>
      <c r="D53" s="63">
        <f>AVERAGE('Apps Approved by Month'!AC50:AN50)</f>
        <v>5584.666666666667</v>
      </c>
      <c r="E53" s="63">
        <f>AVERAGE('Apps Approved by Month'!AO50:AZ50)</f>
        <v>5632.166666666667</v>
      </c>
      <c r="F53" s="63">
        <f>AVERAGE('Apps Approved by Month'!BA50:BL50)</f>
        <v>5802.916666666667</v>
      </c>
      <c r="G53" s="63">
        <f>AVERAGE('Apps Approved by Month'!BM50:BX50)</f>
        <v>4948.916666666667</v>
      </c>
      <c r="H53" s="63">
        <f>AVERAGE('Apps Approved by Month'!BY50:CJ50)</f>
        <v>4772.916666666667</v>
      </c>
      <c r="I53" s="63">
        <f>AVERAGE('Apps Approved by Month'!CK50:CV50)</f>
        <v>4507.833333333333</v>
      </c>
      <c r="J53" s="63">
        <f>AVERAGE('Apps Approved by Month'!CW50:DH50)</f>
        <v>4608.583333333333</v>
      </c>
      <c r="K53" s="63">
        <f>AVERAGE('Apps Approved by Month'!DI50:DT50)</f>
        <v>5209.416666666667</v>
      </c>
      <c r="L53" s="63">
        <f>AVERAGE('Apps Approved by Month'!DU50:EF50)</f>
        <v>5052.833333333333</v>
      </c>
      <c r="M53" s="63">
        <f>AVERAGE('Apps Approved by Month'!EG50:ER50)</f>
        <v>4412.25</v>
      </c>
      <c r="N53" s="63">
        <f>AVERAGE('Apps Approved by Month'!ES50:FD50)</f>
        <v>3882.0833333333335</v>
      </c>
      <c r="O53" s="63">
        <f>AVERAGE('Apps Approved by Month'!FE50:FP50)</f>
        <v>3615.6666666666665</v>
      </c>
      <c r="P53" s="63">
        <f>AVERAGE('Apps Approved by Month'!FQ50:GB50)</f>
        <v>3148.1666666666665</v>
      </c>
      <c r="Q53" s="63">
        <f>AVERAGE('Apps Approved by Month'!GC50:GN50)</f>
        <v>2766.8333333333335</v>
      </c>
      <c r="R53" s="63">
        <f>AVERAGE('Apps Approved by Month'!GO50:GZ50)</f>
        <v>2592.25</v>
      </c>
      <c r="S53" s="63">
        <f>AVERAGE('Apps Approved by Month'!HA50:HL50)</f>
        <v>2314.1666666666665</v>
      </c>
      <c r="T53" s="63">
        <f>AVERAGE('Apps Approved by Month'!HM50:HX50)</f>
        <v>2143.6666666666665</v>
      </c>
      <c r="U53" s="63">
        <f>AVERAGE('Apps Approved by Month'!HY50:IJ50)</f>
        <v>2057.3333333333335</v>
      </c>
      <c r="V53" s="63">
        <f>AVERAGE('Apps Approved by Month'!IK50:IV50)</f>
        <v>2401.25</v>
      </c>
      <c r="W53" s="79">
        <f t="shared" si="3"/>
        <v>-0.63271196274751917</v>
      </c>
      <c r="X53" s="81">
        <f t="shared" si="4"/>
        <v>-0.5689567874290703</v>
      </c>
      <c r="Y53" s="81">
        <f t="shared" si="5"/>
        <v>-0.59283570274103636</v>
      </c>
      <c r="Z53" s="99" t="s">
        <v>120</v>
      </c>
    </row>
    <row r="54" spans="1:26" s="30" customFormat="1">
      <c r="A54" s="36" t="s">
        <v>79</v>
      </c>
      <c r="B54" s="63">
        <f>AVERAGE('Apps Approved by Month'!E51:P51)</f>
        <v>1230.4166666666667</v>
      </c>
      <c r="C54" s="63">
        <f>AVERAGE('Apps Approved by Month'!Q51:AB51)</f>
        <v>1302.9166666666667</v>
      </c>
      <c r="D54" s="63">
        <f>AVERAGE('Apps Approved by Month'!AC51:AN51)</f>
        <v>1301.5833333333333</v>
      </c>
      <c r="E54" s="63">
        <f>AVERAGE('Apps Approved by Month'!AO51:AZ51)</f>
        <v>1301.8333333333333</v>
      </c>
      <c r="F54" s="63">
        <f>AVERAGE('Apps Approved by Month'!BA51:BL51)</f>
        <v>1083.25</v>
      </c>
      <c r="G54" s="63">
        <f>AVERAGE('Apps Approved by Month'!BM51:BX51)</f>
        <v>955.41666666666663</v>
      </c>
      <c r="H54" s="63">
        <f>AVERAGE('Apps Approved by Month'!BY51:CJ51)</f>
        <v>969.16666666666663</v>
      </c>
      <c r="I54" s="63">
        <f>AVERAGE('Apps Approved by Month'!CK51:CV51)</f>
        <v>874.25</v>
      </c>
      <c r="J54" s="63">
        <f>AVERAGE('Apps Approved by Month'!CW51:DH51)</f>
        <v>850.5</v>
      </c>
      <c r="K54" s="63">
        <f>AVERAGE('Apps Approved by Month'!DI51:DT51)</f>
        <v>845.75</v>
      </c>
      <c r="L54" s="63">
        <f>AVERAGE('Apps Approved by Month'!DU51:EF51)</f>
        <v>954.33333333333337</v>
      </c>
      <c r="M54" s="63">
        <f>AVERAGE('Apps Approved by Month'!EG51:ER51)</f>
        <v>888.83333333333337</v>
      </c>
      <c r="N54" s="63">
        <f>AVERAGE('Apps Approved by Month'!ES51:FD51)</f>
        <v>800</v>
      </c>
      <c r="O54" s="63">
        <f>AVERAGE('Apps Approved by Month'!FE51:FP51)</f>
        <v>783.91666666666663</v>
      </c>
      <c r="P54" s="63">
        <f>AVERAGE('Apps Approved by Month'!FQ51:GB51)</f>
        <v>702.16666666666663</v>
      </c>
      <c r="Q54" s="63">
        <f>AVERAGE('Apps Approved by Month'!GC51:GN51)</f>
        <v>607.83333333333337</v>
      </c>
      <c r="R54" s="63">
        <f>AVERAGE('Apps Approved by Month'!GO51:GZ51)</f>
        <v>600.41666666666663</v>
      </c>
      <c r="S54" s="63">
        <f>AVERAGE('Apps Approved by Month'!HA51:HL51)</f>
        <v>544.08333333333337</v>
      </c>
      <c r="T54" s="63">
        <f>AVERAGE('Apps Approved by Month'!HM51:HX51)</f>
        <v>442.58333333333331</v>
      </c>
      <c r="U54" s="63">
        <f>AVERAGE('Apps Approved by Month'!HY51:IJ51)</f>
        <v>415.66666666666669</v>
      </c>
      <c r="V54" s="63">
        <f>AVERAGE('Apps Approved by Month'!IK51:IV51)</f>
        <v>297</v>
      </c>
      <c r="W54" s="79">
        <f t="shared" si="3"/>
        <v>-0.66217406027768366</v>
      </c>
      <c r="X54" s="81">
        <f t="shared" si="4"/>
        <v>-0.57110920034393808</v>
      </c>
      <c r="Y54" s="81">
        <f t="shared" si="5"/>
        <v>-0.56444289207125398</v>
      </c>
      <c r="Z54" s="99" t="s">
        <v>120</v>
      </c>
    </row>
    <row r="55" spans="1:26">
      <c r="A55" s="95" t="s">
        <v>80</v>
      </c>
      <c r="B55" s="63">
        <f>AVERAGE('Apps Approved by Month'!E52:P52)</f>
        <v>1286.8333333333333</v>
      </c>
      <c r="C55" s="63">
        <f>AVERAGE('Apps Approved by Month'!Q52:AB52)</f>
        <v>1634.3333333333333</v>
      </c>
      <c r="D55" s="63">
        <f>AVERAGE('Apps Approved by Month'!AC52:AN52)</f>
        <v>1775.5</v>
      </c>
      <c r="E55" s="63">
        <f>AVERAGE('Apps Approved by Month'!AO52:AZ52)</f>
        <v>1760.3333333333333</v>
      </c>
      <c r="F55" s="63">
        <f>AVERAGE('Apps Approved by Month'!BA52:BL52)</f>
        <v>1611.75</v>
      </c>
      <c r="G55" s="63">
        <f>AVERAGE('Apps Approved by Month'!BM52:BX52)</f>
        <v>1176.5</v>
      </c>
      <c r="H55" s="63">
        <f>AVERAGE('Apps Approved by Month'!BY52:CJ52)</f>
        <v>1115.5833333333333</v>
      </c>
      <c r="I55" s="63">
        <f>AVERAGE('Apps Approved by Month'!CK52:CV52)</f>
        <v>1104.0833333333333</v>
      </c>
      <c r="J55" s="63">
        <f>AVERAGE('Apps Approved by Month'!CW52:DH52)</f>
        <v>1130.5833333333333</v>
      </c>
      <c r="K55" s="63">
        <f>AVERAGE('Apps Approved by Month'!DI52:DT52)</f>
        <v>1317.5833333333333</v>
      </c>
      <c r="L55" s="63">
        <f>AVERAGE('Apps Approved by Month'!DU52:EF52)</f>
        <v>1782.3333333333333</v>
      </c>
      <c r="M55" s="63">
        <f>AVERAGE('Apps Approved by Month'!EG52:ER52)</f>
        <v>1873.5833333333333</v>
      </c>
      <c r="N55" s="63">
        <f>AVERAGE('Apps Approved by Month'!ES52:FD52)</f>
        <v>1761.1666666666667</v>
      </c>
      <c r="O55" s="63">
        <f>AVERAGE('Apps Approved by Month'!FE52:FP52)</f>
        <v>1998.5</v>
      </c>
      <c r="P55" s="63">
        <f>AVERAGE('Apps Approved by Month'!FQ52:GB52)</f>
        <v>2024.3333333333333</v>
      </c>
      <c r="Q55" s="63">
        <f>AVERAGE('Apps Approved by Month'!GC52:GN52)</f>
        <v>1568.4166666666667</v>
      </c>
      <c r="R55" s="63">
        <f>AVERAGE('Apps Approved by Month'!GO52:GZ52)</f>
        <v>1489.8333333333333</v>
      </c>
      <c r="S55" s="63">
        <f>AVERAGE('Apps Approved by Month'!HA52:HL52)</f>
        <v>1371.9166666666667</v>
      </c>
      <c r="T55" s="63">
        <f>AVERAGE('Apps Approved by Month'!HM52:HX52)</f>
        <v>1257.4166666666667</v>
      </c>
      <c r="U55" s="63">
        <f>AVERAGE('Apps Approved by Month'!HY52:IJ52)</f>
        <v>1062.1666666666667</v>
      </c>
      <c r="V55" s="63">
        <f>AVERAGE('Apps Approved by Month'!IK52:IV52)</f>
        <v>975.91666666666663</v>
      </c>
      <c r="W55" s="88">
        <f t="shared" si="3"/>
        <v>-0.17458878383629053</v>
      </c>
      <c r="X55" s="81">
        <f t="shared" si="4"/>
        <v>-4.788227384776262E-2</v>
      </c>
      <c r="Y55" s="81">
        <f t="shared" si="5"/>
        <v>-0.40405835047690286</v>
      </c>
      <c r="Z55" s="99" t="s">
        <v>119</v>
      </c>
    </row>
    <row r="56" spans="1:26">
      <c r="A56" s="84" t="s">
        <v>81</v>
      </c>
      <c r="B56" s="63">
        <f>AVERAGE('Apps Approved by Month'!E53:P53)</f>
        <v>71.833333333333329</v>
      </c>
      <c r="C56" s="63">
        <f>AVERAGE('Apps Approved by Month'!Q53:AB53)</f>
        <v>70.166666666666671</v>
      </c>
      <c r="D56" s="63">
        <f>AVERAGE('Apps Approved by Month'!AC53:AN53)</f>
        <v>67.416666666666671</v>
      </c>
      <c r="E56" s="63">
        <f>AVERAGE('Apps Approved by Month'!AO53:AZ53)</f>
        <v>52</v>
      </c>
      <c r="F56" s="63">
        <f>AVERAGE('Apps Approved by Month'!BA53:BL53)</f>
        <v>45.666666666666664</v>
      </c>
      <c r="G56" s="63">
        <f>AVERAGE('Apps Approved by Month'!BM53:BX53)</f>
        <v>42.416666666666664</v>
      </c>
      <c r="H56" s="63">
        <f>AVERAGE('Apps Approved by Month'!BY53:CJ53)</f>
        <v>30</v>
      </c>
      <c r="I56" s="63">
        <f>AVERAGE('Apps Approved by Month'!CK53:CV53)</f>
        <v>32</v>
      </c>
      <c r="J56" s="63">
        <f>AVERAGE('Apps Approved by Month'!CW53:DH53)</f>
        <v>44.083333333333336</v>
      </c>
      <c r="K56" s="63">
        <f>AVERAGE('Apps Approved by Month'!DI53:DT53)</f>
        <v>46.166666666666664</v>
      </c>
      <c r="L56" s="63">
        <f>AVERAGE('Apps Approved by Month'!DU53:EF53)</f>
        <v>45.5</v>
      </c>
      <c r="M56" s="63">
        <f>AVERAGE('Apps Approved by Month'!EG53:ER53)</f>
        <v>39.666666666666664</v>
      </c>
      <c r="N56" s="63">
        <f>AVERAGE('Apps Approved by Month'!ES53:FD53)</f>
        <v>47.166666666666664</v>
      </c>
      <c r="O56" s="63">
        <f>AVERAGE('Apps Approved by Month'!FE53:FP53)</f>
        <v>51.166666666666664</v>
      </c>
      <c r="P56" s="63">
        <f>AVERAGE('Apps Approved by Month'!FQ53:GB53)</f>
        <v>50.916666666666664</v>
      </c>
      <c r="Q56" s="63">
        <f>AVERAGE('Apps Approved by Month'!GC53:GN53)</f>
        <v>55.583333333333336</v>
      </c>
      <c r="R56" s="63">
        <f>AVERAGE('Apps Approved by Month'!GO53:GZ53)</f>
        <v>107.33333333333333</v>
      </c>
      <c r="S56" s="63">
        <f>AVERAGE('Apps Approved by Month'!HA53:HL53)</f>
        <v>137.66666666666666</v>
      </c>
      <c r="T56" s="63">
        <f>AVERAGE('Apps Approved by Month'!HM53:HX53)</f>
        <v>128.25</v>
      </c>
      <c r="U56" s="63">
        <f>AVERAGE('Apps Approved by Month'!HY53:IJ53)</f>
        <v>115.91666666666667</v>
      </c>
      <c r="V56" s="63">
        <f>AVERAGE('Apps Approved by Month'!IK53:IV53)</f>
        <v>112.08333333333333</v>
      </c>
      <c r="W56" s="88">
        <f t="shared" si="3"/>
        <v>0.61368909512761038</v>
      </c>
      <c r="X56" s="81">
        <f t="shared" si="4"/>
        <v>2.8638888888888889</v>
      </c>
      <c r="Y56" s="81">
        <f t="shared" si="5"/>
        <v>1.5476190476190477</v>
      </c>
      <c r="Z56" s="100" t="s">
        <v>120</v>
      </c>
    </row>
    <row r="57" spans="1:26" ht="15.95">
      <c r="A57" s="121" t="s">
        <v>148</v>
      </c>
      <c r="B57" s="121"/>
      <c r="C57" s="121"/>
      <c r="D57" s="121"/>
      <c r="E57" s="121"/>
      <c r="F57" s="121"/>
      <c r="G57" s="121"/>
      <c r="H57" s="121"/>
      <c r="I57" s="121"/>
      <c r="J57" s="121"/>
      <c r="K57" s="121"/>
    </row>
    <row r="58" spans="1:26">
      <c r="A58" s="122" t="s">
        <v>122</v>
      </c>
      <c r="B58" s="122"/>
      <c r="C58" s="122"/>
      <c r="D58" s="122"/>
      <c r="E58" s="122"/>
      <c r="F58" s="122"/>
      <c r="G58" s="122"/>
      <c r="H58" s="122"/>
      <c r="I58" s="122"/>
      <c r="J58" s="122"/>
      <c r="K58" s="122"/>
    </row>
    <row r="59" spans="1:26" s="30" customFormat="1" ht="15.95">
      <c r="A59" s="28" t="s">
        <v>84</v>
      </c>
      <c r="B59" s="43">
        <f>AVERAGE('Apps Approved by Month'!B2:M2)</f>
        <v>146546.08333333334</v>
      </c>
      <c r="C59" s="43">
        <f>AVERAGE('Apps Approved by Month'!N2:Y2)</f>
        <v>157004.83333333334</v>
      </c>
      <c r="D59" s="43">
        <f>AVERAGE('Apps Approved by Month'!Z2:AK2)</f>
        <v>157956.58333333334</v>
      </c>
      <c r="E59" s="43">
        <f>AVERAGE('Apps Approved by Month'!AL2:AW2)</f>
        <v>159842.91666666666</v>
      </c>
      <c r="F59" s="43">
        <f>AVERAGE('Apps Approved by Month'!AX2:BI2)</f>
        <v>154935.58333333334</v>
      </c>
      <c r="G59" s="43">
        <f>AVERAGE('Apps Approved by Month'!BJ2:BU2)</f>
        <v>142649.25</v>
      </c>
      <c r="H59" s="43">
        <f>AVERAGE('Apps Approved by Month'!BV2:CG2)</f>
        <v>134434.5</v>
      </c>
      <c r="I59" s="43">
        <f>AVERAGE('Apps Approved by Month'!CH2:CS2)</f>
        <v>137257.25</v>
      </c>
      <c r="J59" s="43">
        <f>AVERAGE('Apps Approved by Month'!CT2:DE2)</f>
        <v>135380.16666666666</v>
      </c>
      <c r="K59" s="43">
        <f>AVERAGE('Apps Approved by Month'!DF2:DQ2)</f>
        <v>147563.91666666666</v>
      </c>
      <c r="L59" s="44">
        <f>AVERAGE('Apps Approved by Month'!DR2:EC2)</f>
        <v>142331.91666666666</v>
      </c>
      <c r="M59" s="44">
        <f>AVERAGE('Apps Approved by Month'!ED2:EO2)</f>
        <v>138980.75</v>
      </c>
      <c r="N59" s="29">
        <f>AVERAGE('Apps Approved by Month'!EP2:FA2)</f>
        <v>121741.75</v>
      </c>
      <c r="O59" s="47">
        <f>AVERAGE('Apps Approved by Month'!FB2:FM2)</f>
        <v>110117.83333333333</v>
      </c>
      <c r="P59" s="74">
        <f>AVERAGE('Apps Approved by Month'!FN2:FY2)</f>
        <v>104808.58333333333</v>
      </c>
      <c r="Q59" s="76">
        <f>AVERAGE('Apps Approved by Month'!FZ2:GK2)</f>
        <v>95479.25</v>
      </c>
      <c r="R59" s="76">
        <f>AVERAGE('Apps Approved by Month'!GL2:GT2)</f>
        <v>84594.666666666672</v>
      </c>
      <c r="S59" s="76">
        <f>AVERAGE('Apps Approved by Month'!GX2:HI2)</f>
        <v>79033</v>
      </c>
      <c r="T59" s="76">
        <f>AVERAGE('Apps Approved by Month'!HJ2:HU2)</f>
        <v>77049</v>
      </c>
      <c r="U59" s="76">
        <f>AVERAGE('Apps Approved by Month'!HV2:IG2)</f>
        <v>65654.583333333328</v>
      </c>
      <c r="V59" s="76">
        <f>AVERAGE('Apps Approved by Month'!IH2:IS2)</f>
        <v>56324.833333333336</v>
      </c>
      <c r="W59" s="80">
        <f>(U59-B59)/B59</f>
        <v>-0.55198677549098607</v>
      </c>
      <c r="X59" s="82">
        <f>(U59-H59)/H59</f>
        <v>-0.51162400028762467</v>
      </c>
      <c r="Y59" s="82">
        <f>(U59-L59)/L59</f>
        <v>-0.53872198962167661</v>
      </c>
      <c r="Z59"/>
    </row>
    <row r="60" spans="1:26" ht="45.95">
      <c r="A60" s="1" t="s">
        <v>0</v>
      </c>
      <c r="B60" s="73" t="s">
        <v>149</v>
      </c>
      <c r="C60" s="73" t="s">
        <v>150</v>
      </c>
      <c r="D60" s="73" t="s">
        <v>151</v>
      </c>
      <c r="E60" s="73" t="s">
        <v>152</v>
      </c>
      <c r="F60" s="73" t="s">
        <v>153</v>
      </c>
      <c r="G60" s="73" t="s">
        <v>154</v>
      </c>
      <c r="H60" s="73" t="s">
        <v>155</v>
      </c>
      <c r="I60" s="73" t="s">
        <v>156</v>
      </c>
      <c r="J60" s="73" t="s">
        <v>157</v>
      </c>
      <c r="K60" s="73" t="s">
        <v>158</v>
      </c>
      <c r="L60" s="73" t="s">
        <v>159</v>
      </c>
      <c r="M60" s="73" t="s">
        <v>160</v>
      </c>
      <c r="N60" s="73" t="s">
        <v>161</v>
      </c>
      <c r="O60" s="73" t="s">
        <v>162</v>
      </c>
      <c r="P60" s="73" t="s">
        <v>163</v>
      </c>
      <c r="Q60" s="73" t="s">
        <v>164</v>
      </c>
      <c r="R60" s="73" t="s">
        <v>165</v>
      </c>
      <c r="S60" s="73" t="s">
        <v>166</v>
      </c>
      <c r="T60" s="73" t="s">
        <v>167</v>
      </c>
      <c r="U60" s="73" t="s">
        <v>168</v>
      </c>
      <c r="V60" s="73" t="s">
        <v>169</v>
      </c>
      <c r="W60" s="27" t="s">
        <v>115</v>
      </c>
      <c r="X60" s="4" t="s">
        <v>116</v>
      </c>
      <c r="Y60" s="4" t="s">
        <v>117</v>
      </c>
    </row>
    <row r="61" spans="1:26" s="30" customFormat="1" hidden="1">
      <c r="A61" s="31" t="s">
        <v>170</v>
      </c>
      <c r="B61" s="41" t="e">
        <f>SUM(B62:B112)/51</f>
        <v>#DIV/0!</v>
      </c>
      <c r="C61" s="41">
        <f t="shared" ref="C61:O61" si="6">SUM(C62:C112)/51</f>
        <v>3078.5261437908503</v>
      </c>
      <c r="D61" s="41">
        <f t="shared" si="6"/>
        <v>3097.1879084967331</v>
      </c>
      <c r="E61" s="41">
        <f t="shared" si="6"/>
        <v>3134.1748366013071</v>
      </c>
      <c r="F61" s="41">
        <f t="shared" si="6"/>
        <v>3037.9526143790858</v>
      </c>
      <c r="G61" s="41">
        <f t="shared" si="6"/>
        <v>2845.2374727668848</v>
      </c>
      <c r="H61" s="41">
        <f t="shared" si="6"/>
        <v>2651.710239651416</v>
      </c>
      <c r="I61" s="41">
        <f t="shared" si="6"/>
        <v>2691.3186274509799</v>
      </c>
      <c r="J61" s="41">
        <f t="shared" si="6"/>
        <v>2681.6833333333338</v>
      </c>
      <c r="K61" s="41">
        <f t="shared" si="6"/>
        <v>2990.6978609625662</v>
      </c>
      <c r="L61" s="41">
        <f t="shared" si="6"/>
        <v>2790.8218954248364</v>
      </c>
      <c r="M61" s="41">
        <f t="shared" si="6"/>
        <v>2725.1127450980393</v>
      </c>
      <c r="N61" s="41">
        <f t="shared" si="6"/>
        <v>2387.0931372549026</v>
      </c>
      <c r="O61" s="41">
        <f t="shared" si="6"/>
        <v>2159.1732026143786</v>
      </c>
      <c r="Q61" s="75"/>
      <c r="W61" s="79" t="e">
        <f t="shared" ref="W61:W92" si="7">(U61-B61)/B61</f>
        <v>#DIV/0!</v>
      </c>
      <c r="X61" s="81">
        <f t="shared" ref="X61:X92" si="8">(U61-H61)/H61</f>
        <v>-1</v>
      </c>
      <c r="Y61" s="81">
        <f t="shared" ref="Y61:Y92" si="9">(U61-L61)/L61</f>
        <v>-1</v>
      </c>
      <c r="Z61" s="31"/>
    </row>
    <row r="62" spans="1:26" s="31" customFormat="1">
      <c r="A62" s="32" t="s">
        <v>3</v>
      </c>
      <c r="B62" s="33">
        <f>AVERAGE('Apps Approved by Month'!B3:M3)</f>
        <v>2213.4166666666665</v>
      </c>
      <c r="C62" s="33">
        <f>AVERAGE('Apps Approved by Month'!N3:Y3)</f>
        <v>2902.25</v>
      </c>
      <c r="D62" s="33">
        <f>AVERAGE('Apps Approved by Month'!Z3:AK3)</f>
        <v>1580.75</v>
      </c>
      <c r="E62" s="33">
        <f>AVERAGE('Apps Approved by Month'!AL3:AW3)</f>
        <v>1926.75</v>
      </c>
      <c r="F62" s="33">
        <f>AVERAGE('Apps Approved by Month'!AX3:BI3)</f>
        <v>1796.6666666666667</v>
      </c>
      <c r="G62" s="33">
        <f>AVERAGE('Apps Approved by Month'!BJ3:BU3)</f>
        <v>1849.6666666666667</v>
      </c>
      <c r="H62" s="33">
        <f>AVERAGE('Apps Approved by Month'!BV3:CG3)</f>
        <v>1729.25</v>
      </c>
      <c r="I62" s="33">
        <f>AVERAGE('Apps Approved by Month'!CH3:CS3)</f>
        <v>1645.1666666666667</v>
      </c>
      <c r="J62" s="33">
        <f>AVERAGE('Apps Approved by Month'!CT3:DE3)</f>
        <v>1696.3333333333333</v>
      </c>
      <c r="K62" s="33">
        <f>AVERAGE('Apps Approved by Month'!DF3:DQ3)</f>
        <v>1902.6666666666667</v>
      </c>
      <c r="L62" s="33">
        <f>AVERAGE('Apps Approved by Month'!DR3:EC3)</f>
        <v>2010.25</v>
      </c>
      <c r="M62" s="33">
        <f>AVERAGE('Apps Approved by Month'!ED3:EO3)</f>
        <v>2052.1666666666665</v>
      </c>
      <c r="N62" s="33">
        <f>AVERAGE('Apps Approved by Month'!EP3:FA3)</f>
        <v>1792.75</v>
      </c>
      <c r="O62" s="33">
        <f>AVERAGE('Apps Approved by Month'!FB3:FM3)</f>
        <v>1584.3333333333333</v>
      </c>
      <c r="P62" s="33">
        <f>AVERAGE('Apps Approved by Month'!FN3:FY3)</f>
        <v>1207.6666666666667</v>
      </c>
      <c r="Q62" s="63">
        <f>AVERAGE('Apps Approved by Month'!FZ3:GK3)</f>
        <v>932.91666666666663</v>
      </c>
      <c r="R62" s="77">
        <f>AVERAGE('Apps Approved by Month'!GL3:GW3)</f>
        <v>765</v>
      </c>
      <c r="S62" s="77">
        <f>AVERAGE('Apps Approved by Month'!GX3:HI3)</f>
        <v>647.75</v>
      </c>
      <c r="T62" s="77">
        <f>AVERAGE('Apps Approved by Month'!HJ3:HU3)</f>
        <v>572.66666666666663</v>
      </c>
      <c r="U62" s="77">
        <f>AVERAGE('Apps Approved by Month'!HV3:IG3)</f>
        <v>529.83333333333337</v>
      </c>
      <c r="V62" s="77">
        <f>AVERAGE('Apps Approved by Month'!IH3:IS3)</f>
        <v>439.66666666666669</v>
      </c>
      <c r="W62" s="79">
        <f t="shared" si="7"/>
        <v>-0.7606264824366552</v>
      </c>
      <c r="X62" s="81">
        <f t="shared" si="8"/>
        <v>-0.69360512746373659</v>
      </c>
      <c r="Y62" s="81">
        <f t="shared" si="9"/>
        <v>-0.73643410852713176</v>
      </c>
      <c r="Z62" s="30"/>
    </row>
    <row r="63" spans="1:26" s="30" customFormat="1">
      <c r="A63" s="32" t="s">
        <v>5</v>
      </c>
      <c r="B63" s="33">
        <f>AVERAGE('Apps Approved by Month'!B4:M4)</f>
        <v>608.58333333333337</v>
      </c>
      <c r="C63" s="33">
        <f>AVERAGE('Apps Approved by Month'!N4:Y4)</f>
        <v>508.91666666666669</v>
      </c>
      <c r="D63" s="33">
        <f>AVERAGE('Apps Approved by Month'!Z4:AK4)</f>
        <v>503.08333333333331</v>
      </c>
      <c r="E63" s="33">
        <f>AVERAGE('Apps Approved by Month'!AL4:AW4)</f>
        <v>467.16666666666669</v>
      </c>
      <c r="F63" s="33">
        <f>AVERAGE('Apps Approved by Month'!AX4:BI4)</f>
        <v>488.16666666666669</v>
      </c>
      <c r="G63" s="33">
        <f>AVERAGE('Apps Approved by Month'!BJ4:BU4)</f>
        <v>452.58333333333331</v>
      </c>
      <c r="H63" s="33">
        <f>AVERAGE('Apps Approved by Month'!BV4:CG4)</f>
        <v>346.41666666666669</v>
      </c>
      <c r="I63" s="33">
        <f>AVERAGE('Apps Approved by Month'!CH4:CS4)</f>
        <v>325.91666666666669</v>
      </c>
      <c r="J63" s="33">
        <f>AVERAGE('Apps Approved by Month'!CT4:DE4)</f>
        <v>307.66666666666669</v>
      </c>
      <c r="K63" s="33">
        <f>AVERAGE('Apps Approved by Month'!DF4:DQ4)</f>
        <v>317.25</v>
      </c>
      <c r="L63" s="33">
        <f>AVERAGE('Apps Approved by Month'!DR4:EC4)</f>
        <v>338.58333333333331</v>
      </c>
      <c r="M63" s="33">
        <f>AVERAGE('Apps Approved by Month'!ED4:EO4)</f>
        <v>379.91666666666669</v>
      </c>
      <c r="N63" s="33">
        <f>AVERAGE('Apps Approved by Month'!EP4:FA4)</f>
        <v>379.25</v>
      </c>
      <c r="O63" s="33">
        <f>AVERAGE('Apps Approved by Month'!FB4:FM4)</f>
        <v>350.16666666666669</v>
      </c>
      <c r="P63" s="33">
        <f>AVERAGE('Apps Approved by Month'!FN4:FY4)</f>
        <v>352.33333333333331</v>
      </c>
      <c r="Q63" s="63">
        <f>AVERAGE('Apps Approved by Month'!FZ4:GK4)</f>
        <v>297.5</v>
      </c>
      <c r="R63" s="77">
        <f>AVERAGE('Apps Approved by Month'!GL4:GW4)</f>
        <v>302.25</v>
      </c>
      <c r="S63" s="77">
        <f>AVERAGE('Apps Approved by Month'!GX4:HI4)</f>
        <v>299.25</v>
      </c>
      <c r="T63" s="77">
        <f>AVERAGE('Apps Approved by Month'!HJ4:HU4)</f>
        <v>266.25</v>
      </c>
      <c r="U63" s="77">
        <f>AVERAGE('Apps Approved by Month'!HV4:IG4)</f>
        <v>243.33333333333334</v>
      </c>
      <c r="V63" s="77">
        <f>AVERAGE('Apps Approved by Month'!IH4:IS4)</f>
        <v>186.41666666666666</v>
      </c>
      <c r="W63" s="79">
        <f t="shared" si="7"/>
        <v>-0.60016431603450637</v>
      </c>
      <c r="X63" s="81">
        <f t="shared" si="8"/>
        <v>-0.29757036324272312</v>
      </c>
      <c r="Y63" s="81">
        <f t="shared" si="9"/>
        <v>-0.28131922224956923</v>
      </c>
    </row>
    <row r="64" spans="1:26" s="30" customFormat="1">
      <c r="A64" s="32" t="s">
        <v>6</v>
      </c>
      <c r="B64" s="33">
        <f>AVERAGE('Apps Approved by Month'!B5:M5)</f>
        <v>2795.3333333333335</v>
      </c>
      <c r="C64" s="33">
        <f>AVERAGE('Apps Approved by Month'!N5:Y5)</f>
        <v>2641.4166666666665</v>
      </c>
      <c r="D64" s="33">
        <f>AVERAGE('Apps Approved by Month'!Z5:AK5)</f>
        <v>3134.9166666666665</v>
      </c>
      <c r="E64" s="33">
        <f>AVERAGE('Apps Approved by Month'!AL5:AW5)</f>
        <v>4296.666666666667</v>
      </c>
      <c r="F64" s="33">
        <f>AVERAGE('Apps Approved by Month'!AX5:BI5)</f>
        <v>3296.1666666666665</v>
      </c>
      <c r="G64" s="33">
        <f>AVERAGE('Apps Approved by Month'!BJ5:BU5)</f>
        <v>2024.25</v>
      </c>
      <c r="H64" s="33">
        <f>AVERAGE('Apps Approved by Month'!BV5:CG5)</f>
        <v>1543.3333333333333</v>
      </c>
      <c r="I64" s="33">
        <f>AVERAGE('Apps Approved by Month'!CH5:CS5)</f>
        <v>1395.8333333333333</v>
      </c>
      <c r="J64" s="33">
        <f>AVERAGE('Apps Approved by Month'!CT5:DE5)</f>
        <v>1404.1666666666667</v>
      </c>
      <c r="K64" s="33">
        <f>AVERAGE('Apps Approved by Month'!DF5:DQ5)</f>
        <v>1399.4166666666667</v>
      </c>
      <c r="L64" s="33">
        <f>AVERAGE('Apps Approved by Month'!DR5:EC5)</f>
        <v>866.75</v>
      </c>
      <c r="M64" s="33">
        <f>AVERAGE('Apps Approved by Month'!ED5:EO5)</f>
        <v>747.25</v>
      </c>
      <c r="N64" s="33">
        <f>AVERAGE('Apps Approved by Month'!EP5:FA5)</f>
        <v>1198.4166666666667</v>
      </c>
      <c r="O64" s="33">
        <f>AVERAGE('Apps Approved by Month'!FB5:FM5)</f>
        <v>1032.25</v>
      </c>
      <c r="P64" s="33">
        <f>AVERAGE('Apps Approved by Month'!FN5:FY5)</f>
        <v>804.25</v>
      </c>
      <c r="Q64" s="63">
        <f>AVERAGE('Apps Approved by Month'!FZ5:GK5)</f>
        <v>757.25</v>
      </c>
      <c r="R64" s="77">
        <f>AVERAGE('Apps Approved by Month'!GL5:GW5)</f>
        <v>733.91666666666663</v>
      </c>
      <c r="S64" s="77">
        <f>AVERAGE('Apps Approved by Month'!GX5:HI5)</f>
        <v>645.41666666666663</v>
      </c>
      <c r="T64" s="77">
        <f>AVERAGE('Apps Approved by Month'!HJ5:HU5)</f>
        <v>558.41666666666663</v>
      </c>
      <c r="U64" s="77">
        <f>AVERAGE('Apps Approved by Month'!HV5:IG5)</f>
        <v>565.08333333333337</v>
      </c>
      <c r="V64" s="77">
        <f>AVERAGE('Apps Approved by Month'!IH5:IS5)</f>
        <v>567.91666666666663</v>
      </c>
      <c r="W64" s="79">
        <f t="shared" si="7"/>
        <v>-0.79784760314810399</v>
      </c>
      <c r="X64" s="81">
        <f t="shared" si="8"/>
        <v>-0.63385529157667386</v>
      </c>
      <c r="Y64" s="81">
        <f t="shared" si="9"/>
        <v>-0.34804345735986919</v>
      </c>
    </row>
    <row r="65" spans="1:25" s="30" customFormat="1">
      <c r="A65" s="32" t="s">
        <v>8</v>
      </c>
      <c r="B65" s="33">
        <f>AVERAGE('Apps Approved by Month'!B6:M6)</f>
        <v>2366.25</v>
      </c>
      <c r="C65" s="33">
        <f>AVERAGE('Apps Approved by Month'!N6:Y6)</f>
        <v>1133</v>
      </c>
      <c r="D65" s="33">
        <f>AVERAGE('Apps Approved by Month'!Z6:AK6)</f>
        <v>1135.5833333333333</v>
      </c>
      <c r="E65" s="33">
        <f>AVERAGE('Apps Approved by Month'!AL6:AW6)</f>
        <v>1057</v>
      </c>
      <c r="F65" s="33">
        <f>AVERAGE('Apps Approved by Month'!AX6:BI6)</f>
        <v>953.75</v>
      </c>
      <c r="G65" s="33">
        <f>AVERAGE('Apps Approved by Month'!BJ6:BU6)</f>
        <v>821.5</v>
      </c>
      <c r="H65" s="33">
        <f>AVERAGE('Apps Approved by Month'!BV6:CG6)</f>
        <v>825</v>
      </c>
      <c r="I65" s="33">
        <f>AVERAGE('Apps Approved by Month'!CH6:CS6)</f>
        <v>840.08333333333337</v>
      </c>
      <c r="J65" s="33">
        <f>AVERAGE('Apps Approved by Month'!CT6:DE6)</f>
        <v>779.41666666666663</v>
      </c>
      <c r="K65" s="33">
        <f>AVERAGE('Apps Approved by Month'!DF6:DQ6)</f>
        <v>834.5</v>
      </c>
      <c r="L65" s="33">
        <f>AVERAGE('Apps Approved by Month'!DR6:EC6)</f>
        <v>796.83333333333337</v>
      </c>
      <c r="M65" s="33">
        <f>AVERAGE('Apps Approved by Month'!ED6:EO6)</f>
        <v>789.66666666666663</v>
      </c>
      <c r="N65" s="33">
        <f>AVERAGE('Apps Approved by Month'!EP6:FA6)</f>
        <v>729.75</v>
      </c>
      <c r="O65" s="33">
        <f>AVERAGE('Apps Approved by Month'!FB6:FM6)</f>
        <v>730.5</v>
      </c>
      <c r="P65" s="33">
        <f>AVERAGE('Apps Approved by Month'!FN6:FY6)</f>
        <v>585.66666666666663</v>
      </c>
      <c r="Q65" s="63">
        <f>AVERAGE('Apps Approved by Month'!FZ6:GK6)</f>
        <v>477.58333333333331</v>
      </c>
      <c r="R65" s="77">
        <f>AVERAGE('Apps Approved by Month'!GL6:GW6)</f>
        <v>371.41666666666669</v>
      </c>
      <c r="S65" s="77">
        <f>AVERAGE('Apps Approved by Month'!GX6:HI6)</f>
        <v>320.25</v>
      </c>
      <c r="T65" s="77">
        <f>AVERAGE('Apps Approved by Month'!HJ6:HU6)</f>
        <v>285.33333333333331</v>
      </c>
      <c r="U65" s="77">
        <f>AVERAGE('Apps Approved by Month'!HV6:IG6)</f>
        <v>236.08333333333334</v>
      </c>
      <c r="V65" s="77">
        <f>AVERAGE('Apps Approved by Month'!IH6:IS6)</f>
        <v>176.83333333333334</v>
      </c>
      <c r="W65" s="79">
        <f t="shared" si="7"/>
        <v>-0.90022891354111634</v>
      </c>
      <c r="X65" s="81">
        <f t="shared" si="8"/>
        <v>-0.71383838383838383</v>
      </c>
      <c r="Y65" s="81">
        <f t="shared" si="9"/>
        <v>-0.70372307048734573</v>
      </c>
    </row>
    <row r="66" spans="1:25" s="30" customFormat="1">
      <c r="A66" s="32" t="s">
        <v>10</v>
      </c>
      <c r="B66" s="33">
        <f>AVERAGE('Apps Approved by Month'!B7:M7)</f>
        <v>16204.333333333334</v>
      </c>
      <c r="C66" s="33">
        <f>AVERAGE('Apps Approved by Month'!N7:Y7)</f>
        <v>17332.5</v>
      </c>
      <c r="D66" s="33">
        <f>AVERAGE('Apps Approved by Month'!Z7:AK7)</f>
        <v>18257.833333333332</v>
      </c>
      <c r="E66" s="33">
        <f>AVERAGE('Apps Approved by Month'!AL7:AW7)</f>
        <v>18860.166666666668</v>
      </c>
      <c r="F66" s="33">
        <f>AVERAGE('Apps Approved by Month'!AX7:BI7)</f>
        <v>19712.25</v>
      </c>
      <c r="G66" s="33">
        <f>AVERAGE('Apps Approved by Month'!BJ7:BU7)</f>
        <v>19048.083333333332</v>
      </c>
      <c r="H66" s="33">
        <f>AVERAGE('Apps Approved by Month'!BV7:CG7)</f>
        <v>18119.666666666668</v>
      </c>
      <c r="I66" s="33">
        <f>AVERAGE('Apps Approved by Month'!CH7:CS7)</f>
        <v>18994.916666666668</v>
      </c>
      <c r="J66" s="33">
        <f>AVERAGE('Apps Approved by Month'!CT7:DE7)</f>
        <v>20971.166666666668</v>
      </c>
      <c r="K66" s="33">
        <f>AVERAGE('Apps Approved by Month'!DF7:DQ7)</f>
        <v>23978</v>
      </c>
      <c r="L66" s="33">
        <f>AVERAGE('Apps Approved by Month'!DR7:EC7)</f>
        <v>23659.416666666668</v>
      </c>
      <c r="M66" s="33">
        <f>AVERAGE('Apps Approved by Month'!ED7:EO7)</f>
        <v>24060.75</v>
      </c>
      <c r="N66" s="33">
        <f>AVERAGE('Apps Approved by Month'!EP7:FA7)</f>
        <v>22975.083333333332</v>
      </c>
      <c r="O66" s="33">
        <f>AVERAGE('Apps Approved by Month'!FB7:FM7)</f>
        <v>20904.25</v>
      </c>
      <c r="P66" s="33">
        <f>AVERAGE('Apps Approved by Month'!FN7:FY7)</f>
        <v>20263.333333333332</v>
      </c>
      <c r="Q66" s="63">
        <f>AVERAGE('Apps Approved by Month'!FZ7:GK7)</f>
        <v>18323.916666666668</v>
      </c>
      <c r="R66" s="77">
        <f>AVERAGE('Apps Approved by Month'!GL7:GW7)</f>
        <v>16529.083333333332</v>
      </c>
      <c r="S66" s="77">
        <f>AVERAGE('Apps Approved by Month'!GX7:HI7)</f>
        <v>13922.583333333334</v>
      </c>
      <c r="T66" s="77">
        <f>AVERAGE('Apps Approved by Month'!HJ7:HU7)</f>
        <v>12636.833333333334</v>
      </c>
      <c r="U66" s="77">
        <f>AVERAGE('Apps Approved by Month'!HV7:IG7)</f>
        <v>10944.25</v>
      </c>
      <c r="V66" s="77">
        <f>AVERAGE('Apps Approved by Month'!IH7:IS7)</f>
        <v>8130.25</v>
      </c>
      <c r="W66" s="79">
        <f t="shared" si="7"/>
        <v>-0.32460967230987597</v>
      </c>
      <c r="X66" s="81">
        <f t="shared" si="8"/>
        <v>-0.39600158207472547</v>
      </c>
      <c r="Y66" s="81">
        <f t="shared" si="9"/>
        <v>-0.53742519715546666</v>
      </c>
    </row>
    <row r="67" spans="1:25" s="30" customFormat="1">
      <c r="A67" s="32" t="s">
        <v>12</v>
      </c>
      <c r="B67" s="33">
        <f>AVERAGE('Apps Approved by Month'!B8:M8)</f>
        <v>1966.5</v>
      </c>
      <c r="C67" s="33">
        <f>AVERAGE('Apps Approved by Month'!N8:Y8)</f>
        <v>1979</v>
      </c>
      <c r="D67" s="33">
        <f>AVERAGE('Apps Approved by Month'!Z8:AK8)</f>
        <v>2365.5</v>
      </c>
      <c r="E67" s="33">
        <f>AVERAGE('Apps Approved by Month'!AL8:AW8)</f>
        <v>2476.3333333333335</v>
      </c>
      <c r="F67" s="33">
        <f>AVERAGE('Apps Approved by Month'!AX8:BI8)</f>
        <v>2209</v>
      </c>
      <c r="G67" s="33">
        <f>AVERAGE('Apps Approved by Month'!BJ8:BU8)</f>
        <v>490.08333333333331</v>
      </c>
      <c r="H67" s="33">
        <f>AVERAGE('Apps Approved by Month'!BV8:CG8)</f>
        <v>652.83333333333337</v>
      </c>
      <c r="I67" s="33">
        <f>AVERAGE('Apps Approved by Month'!CH8:CS8)</f>
        <v>947</v>
      </c>
      <c r="J67" s="33">
        <f>AVERAGE('Apps Approved by Month'!CT8:DE8)</f>
        <v>853</v>
      </c>
      <c r="K67" s="33">
        <f>AVERAGE('Apps Approved by Month'!DF8:DQ8)</f>
        <v>932.75</v>
      </c>
      <c r="L67" s="33">
        <f>AVERAGE('Apps Approved by Month'!DR8:EC8)</f>
        <v>958.66666666666663</v>
      </c>
      <c r="M67" s="33">
        <f>AVERAGE('Apps Approved by Month'!ED8:EO8)</f>
        <v>1020.25</v>
      </c>
      <c r="N67" s="33">
        <f>AVERAGE('Apps Approved by Month'!EP8:FA8)</f>
        <v>1249.6666666666667</v>
      </c>
      <c r="O67" s="33">
        <f>AVERAGE('Apps Approved by Month'!FB8:FM8)</f>
        <v>1530.5833333333333</v>
      </c>
      <c r="P67" s="33">
        <f>AVERAGE('Apps Approved by Month'!FN8:FY8)</f>
        <v>1535.3333333333333</v>
      </c>
      <c r="Q67" s="63">
        <f>AVERAGE('Apps Approved by Month'!FZ8:GK8)</f>
        <v>1545.8333333333333</v>
      </c>
      <c r="R67" s="77">
        <f>AVERAGE('Apps Approved by Month'!GL8:GW8)</f>
        <v>1472.8333333333333</v>
      </c>
      <c r="S67" s="77">
        <f>AVERAGE('Apps Approved by Month'!GX8:HI8)</f>
        <v>1435.5</v>
      </c>
      <c r="T67" s="77">
        <f>AVERAGE('Apps Approved by Month'!HJ8:HU8)</f>
        <v>1770.5833333333333</v>
      </c>
      <c r="U67" s="77">
        <f>AVERAGE('Apps Approved by Month'!HV8:IG8)</f>
        <v>1935.9166666666667</v>
      </c>
      <c r="V67" s="77">
        <f>AVERAGE('Apps Approved by Month'!IH8:IS8)</f>
        <v>1519</v>
      </c>
      <c r="W67" s="79">
        <f t="shared" si="7"/>
        <v>-1.5552165437748924E-2</v>
      </c>
      <c r="X67" s="81">
        <f t="shared" si="8"/>
        <v>1.9654071993872864</v>
      </c>
      <c r="Y67" s="81">
        <f t="shared" si="9"/>
        <v>1.0193845618915161</v>
      </c>
    </row>
    <row r="68" spans="1:25" s="30" customFormat="1">
      <c r="A68" s="32" t="s">
        <v>15</v>
      </c>
      <c r="B68" s="33">
        <f>AVERAGE('Apps Approved by Month'!B9:M9)</f>
        <v>1580.5</v>
      </c>
      <c r="C68" s="33">
        <f>AVERAGE('Apps Approved by Month'!N9:Y9)</f>
        <v>1553.4166666666667</v>
      </c>
      <c r="D68" s="33">
        <f>AVERAGE('Apps Approved by Month'!Z9:AK9)</f>
        <v>1440.1666666666667</v>
      </c>
      <c r="E68" s="33">
        <f>AVERAGE('Apps Approved by Month'!AL9:AW9)</f>
        <v>1256.75</v>
      </c>
      <c r="F68" s="33">
        <f>AVERAGE('Apps Approved by Month'!AX9:BI9)</f>
        <v>1162.9166666666667</v>
      </c>
      <c r="G68" s="33">
        <f>AVERAGE('Apps Approved by Month'!BJ9:BU9)</f>
        <v>1092.75</v>
      </c>
      <c r="H68" s="33">
        <f>AVERAGE('Apps Approved by Month'!BV9:CG9)</f>
        <v>1030.8333333333333</v>
      </c>
      <c r="I68" s="33">
        <f>AVERAGE('Apps Approved by Month'!CH9:CS9)</f>
        <v>1042.4166666666667</v>
      </c>
      <c r="J68" s="33">
        <f>AVERAGE('Apps Approved by Month'!CT9:DE9)</f>
        <v>1289.4166666666667</v>
      </c>
      <c r="K68" s="33">
        <f>AVERAGE('Apps Approved by Month'!DF9:DQ9)</f>
        <v>1343.75</v>
      </c>
      <c r="L68" s="33">
        <f>AVERAGE('Apps Approved by Month'!DR9:EC9)</f>
        <v>1018.5833333333334</v>
      </c>
      <c r="M68" s="33">
        <f>AVERAGE('Apps Approved by Month'!ED9:EO9)</f>
        <v>947</v>
      </c>
      <c r="N68" s="33">
        <f>AVERAGE('Apps Approved by Month'!EP9:FA9)</f>
        <v>881.25</v>
      </c>
      <c r="O68" s="33">
        <f>AVERAGE('Apps Approved by Month'!FB9:FM9)</f>
        <v>831.08333333333337</v>
      </c>
      <c r="P68" s="33">
        <f>AVERAGE('Apps Approved by Month'!FN9:FY9)</f>
        <v>901.5</v>
      </c>
      <c r="Q68" s="63">
        <f>AVERAGE('Apps Approved by Month'!FZ9:GK9)</f>
        <v>807.16666666666663</v>
      </c>
      <c r="R68" s="77">
        <f>AVERAGE('Apps Approved by Month'!GL9:GW9)</f>
        <v>682.25</v>
      </c>
      <c r="S68" s="77">
        <f>AVERAGE('Apps Approved by Month'!GX9:HI9)</f>
        <v>724.08333333333337</v>
      </c>
      <c r="T68" s="77">
        <f>AVERAGE('Apps Approved by Month'!HJ9:HU9)</f>
        <v>670.25</v>
      </c>
      <c r="U68" s="77">
        <f>AVERAGE('Apps Approved by Month'!HV9:IG9)</f>
        <v>595.75</v>
      </c>
      <c r="V68" s="77">
        <f>AVERAGE('Apps Approved by Month'!IH9:IS9)</f>
        <v>390.75</v>
      </c>
      <c r="W68" s="79">
        <f t="shared" si="7"/>
        <v>-0.62306232204998413</v>
      </c>
      <c r="X68" s="81">
        <f t="shared" si="8"/>
        <v>-0.42206952303961193</v>
      </c>
      <c r="Y68" s="81">
        <f t="shared" si="9"/>
        <v>-0.41511903787940768</v>
      </c>
    </row>
    <row r="69" spans="1:25" s="30" customFormat="1">
      <c r="A69" s="32" t="s">
        <v>16</v>
      </c>
      <c r="B69" s="33">
        <f>AVERAGE('Apps Approved by Month'!B10:M10)</f>
        <v>459.91666666666669</v>
      </c>
      <c r="C69" s="33">
        <f>AVERAGE('Apps Approved by Month'!N10:Y10)</f>
        <v>478.66666666666669</v>
      </c>
      <c r="D69" s="33">
        <f>AVERAGE('Apps Approved by Month'!Z10:AK10)</f>
        <v>507</v>
      </c>
      <c r="E69" s="33">
        <f>AVERAGE('Apps Approved by Month'!AL10:AW10)</f>
        <v>540.16666666666663</v>
      </c>
      <c r="F69" s="33">
        <f>AVERAGE('Apps Approved by Month'!AX10:BI10)</f>
        <v>523</v>
      </c>
      <c r="G69" s="33">
        <f>AVERAGE('Apps Approved by Month'!BJ10:BU10)</f>
        <v>621.33333333333337</v>
      </c>
      <c r="H69" s="33">
        <f>AVERAGE('Apps Approved by Month'!BV10:CG10)</f>
        <v>672.66666666666663</v>
      </c>
      <c r="I69" s="33">
        <f>AVERAGE('Apps Approved by Month'!CH10:CS10)</f>
        <v>530.25</v>
      </c>
      <c r="J69" s="33">
        <f>AVERAGE('Apps Approved by Month'!CT10:DE10)</f>
        <v>310.25</v>
      </c>
      <c r="K69" s="33">
        <f>AVERAGE('Apps Approved by Month'!DF10:DQ10)</f>
        <v>377.91666666666669</v>
      </c>
      <c r="L69" s="33">
        <f>AVERAGE('Apps Approved by Month'!DR10:EC10)</f>
        <v>428.25</v>
      </c>
      <c r="M69" s="33">
        <f>AVERAGE('Apps Approved by Month'!ED10:EO10)</f>
        <v>450.16666666666669</v>
      </c>
      <c r="N69" s="33">
        <f>AVERAGE('Apps Approved by Month'!EP10:FA10)</f>
        <v>407</v>
      </c>
      <c r="O69" s="33">
        <f>AVERAGE('Apps Approved by Month'!FB10:FM10)</f>
        <v>359.33333333333331</v>
      </c>
      <c r="P69" s="33">
        <f>AVERAGE('Apps Approved by Month'!FN10:FY10)</f>
        <v>287.25</v>
      </c>
      <c r="Q69" s="63">
        <f>AVERAGE('Apps Approved by Month'!FZ10:GK10)</f>
        <v>259.75</v>
      </c>
      <c r="R69" s="77">
        <f>AVERAGE('Apps Approved by Month'!GL10:GW10)</f>
        <v>267.33333333333331</v>
      </c>
      <c r="S69" s="77">
        <f>AVERAGE('Apps Approved by Month'!GX10:HI10)</f>
        <v>226.83333333333334</v>
      </c>
      <c r="T69" s="77">
        <f>AVERAGE('Apps Approved by Month'!HJ10:HU10)</f>
        <v>184.66666666666666</v>
      </c>
      <c r="U69" s="77">
        <f>AVERAGE('Apps Approved by Month'!HV10:IG10)</f>
        <v>155.25</v>
      </c>
      <c r="V69" s="77">
        <f>AVERAGE('Apps Approved by Month'!IH10:IS10)</f>
        <v>124.58333333333333</v>
      </c>
      <c r="W69" s="79">
        <f t="shared" si="7"/>
        <v>-0.66243884761732197</v>
      </c>
      <c r="X69" s="81">
        <f t="shared" si="8"/>
        <v>-0.76920218037661048</v>
      </c>
      <c r="Y69" s="81">
        <f t="shared" si="9"/>
        <v>-0.63747810858143605</v>
      </c>
    </row>
    <row r="70" spans="1:25" s="30" customFormat="1">
      <c r="A70" s="32" t="s">
        <v>17</v>
      </c>
      <c r="B70" s="33">
        <f>AVERAGE('Apps Approved by Month'!B11:M11)</f>
        <v>484.16666666666669</v>
      </c>
      <c r="C70" s="33">
        <f>AVERAGE('Apps Approved by Month'!N11:Y11)</f>
        <v>524.33333333333337</v>
      </c>
      <c r="D70" s="33">
        <f>AVERAGE('Apps Approved by Month'!Z11:AK11)</f>
        <v>521.66666666666663</v>
      </c>
      <c r="E70" s="33">
        <f>AVERAGE('Apps Approved by Month'!AL11:AW11)</f>
        <v>533.41666666666663</v>
      </c>
      <c r="F70" s="33">
        <f>AVERAGE('Apps Approved by Month'!AX11:BI11)</f>
        <v>523.41666666666663</v>
      </c>
      <c r="G70" s="33">
        <f>AVERAGE('Apps Approved by Month'!BJ11:BU11)</f>
        <v>497.58333333333331</v>
      </c>
      <c r="H70" s="33">
        <f>AVERAGE('Apps Approved by Month'!BV11:CG11)</f>
        <v>519.66666666666663</v>
      </c>
      <c r="I70" s="33">
        <f>AVERAGE('Apps Approved by Month'!CH11:CS11)</f>
        <v>802.91666666666663</v>
      </c>
      <c r="J70" s="33">
        <f>AVERAGE('Apps Approved by Month'!CT11:DE11)</f>
        <v>715.41666666666663</v>
      </c>
      <c r="K70" s="33">
        <f>AVERAGE('Apps Approved by Month'!DF11:DQ11)</f>
        <v>767.09090909090912</v>
      </c>
      <c r="L70" s="33">
        <f>AVERAGE('Apps Approved by Month'!DR11:EC11)</f>
        <v>1363.25</v>
      </c>
      <c r="M70" s="33">
        <f>AVERAGE('Apps Approved by Month'!ED11:EO11)</f>
        <v>1033.1666666666667</v>
      </c>
      <c r="N70" s="33">
        <f>AVERAGE('Apps Approved by Month'!EP11:FA11)</f>
        <v>807.08333333333337</v>
      </c>
      <c r="O70" s="33">
        <f>AVERAGE('Apps Approved by Month'!FB11:FM11)</f>
        <v>879</v>
      </c>
      <c r="P70" s="33">
        <f>AVERAGE('Apps Approved by Month'!FN11:FY11)</f>
        <v>883.5</v>
      </c>
      <c r="Q70" s="63">
        <f>AVERAGE('Apps Approved by Month'!FZ11:GK11)</f>
        <v>886.16666666666663</v>
      </c>
      <c r="R70" s="77">
        <f>AVERAGE('Apps Approved by Month'!GL11:GW11)</f>
        <v>692.5</v>
      </c>
      <c r="S70" s="77">
        <f>AVERAGE('Apps Approved by Month'!GX11:HI11)</f>
        <v>1129.25</v>
      </c>
      <c r="T70" s="77">
        <f>AVERAGE('Apps Approved by Month'!HJ11:HU11)</f>
        <v>1123.5</v>
      </c>
      <c r="U70" s="77">
        <f>AVERAGE('Apps Approved by Month'!HV11:IG11)</f>
        <v>760.66666666666663</v>
      </c>
      <c r="V70" s="77">
        <f>AVERAGE('Apps Approved by Month'!IH11:IS11)</f>
        <v>484.5</v>
      </c>
      <c r="W70" s="79">
        <f t="shared" si="7"/>
        <v>0.57108433734939745</v>
      </c>
      <c r="X70" s="81">
        <f t="shared" si="8"/>
        <v>0.46375881975625405</v>
      </c>
      <c r="Y70" s="81">
        <f t="shared" si="9"/>
        <v>-0.4420196833547283</v>
      </c>
    </row>
    <row r="71" spans="1:25" s="30" customFormat="1">
      <c r="A71" s="32" t="s">
        <v>19</v>
      </c>
      <c r="B71" s="33">
        <f>AVERAGE('Apps Approved by Month'!B12:M12)</f>
        <v>10166.416666666666</v>
      </c>
      <c r="C71" s="33">
        <f>AVERAGE('Apps Approved by Month'!N12:Y12)</f>
        <v>9836.0833333333339</v>
      </c>
      <c r="D71" s="33">
        <f>AVERAGE('Apps Approved by Month'!Z12:AK12)</f>
        <v>10411.25</v>
      </c>
      <c r="E71" s="33">
        <f>AVERAGE('Apps Approved by Month'!AL12:AW12)</f>
        <v>10070.083333333334</v>
      </c>
      <c r="F71" s="33">
        <f>AVERAGE('Apps Approved by Month'!AX12:BI12)</f>
        <v>9601.5833333333339</v>
      </c>
      <c r="G71" s="33">
        <f>AVERAGE('Apps Approved by Month'!BJ12:BU12)</f>
        <v>8160.416666666667</v>
      </c>
      <c r="H71" s="33">
        <f>AVERAGE('Apps Approved by Month'!BV12:CG12)</f>
        <v>6116.333333333333</v>
      </c>
      <c r="I71" s="33">
        <f>AVERAGE('Apps Approved by Month'!CH12:CS12)</f>
        <v>5551.416666666667</v>
      </c>
      <c r="J71" s="33">
        <f>AVERAGE('Apps Approved by Month'!CT12:DE12)</f>
        <v>5947.75</v>
      </c>
      <c r="K71" s="33">
        <f>AVERAGE('Apps Approved by Month'!DF12:DQ12)</f>
        <v>6892.166666666667</v>
      </c>
      <c r="L71" s="33">
        <f>AVERAGE('Apps Approved by Month'!DR12:EC12)</f>
        <v>6827.833333333333</v>
      </c>
      <c r="M71" s="33">
        <f>AVERAGE('Apps Approved by Month'!ED12:EO12)</f>
        <v>5834.666666666667</v>
      </c>
      <c r="N71" s="33">
        <f>AVERAGE('Apps Approved by Month'!EP12:FA12)</f>
        <v>5913.75</v>
      </c>
      <c r="O71" s="33">
        <f>AVERAGE('Apps Approved by Month'!FB12:FM12)</f>
        <v>7430.75</v>
      </c>
      <c r="P71" s="33">
        <f>AVERAGE('Apps Approved by Month'!FN12:FY12)</f>
        <v>7102.416666666667</v>
      </c>
      <c r="Q71" s="63">
        <f>AVERAGE('Apps Approved by Month'!FZ12:GK12)</f>
        <v>7366.333333333333</v>
      </c>
      <c r="R71" s="77">
        <f>AVERAGE('Apps Approved by Month'!GL12:GW12)</f>
        <v>6639.416666666667</v>
      </c>
      <c r="S71" s="77">
        <f>AVERAGE('Apps Approved by Month'!GX12:HI12)</f>
        <v>6063.333333333333</v>
      </c>
      <c r="T71" s="77">
        <f>AVERAGE('Apps Approved by Month'!HJ12:HU12)</f>
        <v>5356.333333333333</v>
      </c>
      <c r="U71" s="77">
        <f>AVERAGE('Apps Approved by Month'!HV12:IG12)</f>
        <v>4712.25</v>
      </c>
      <c r="V71" s="77">
        <f>AVERAGE('Apps Approved by Month'!IH12:IS12)</f>
        <v>4771</v>
      </c>
      <c r="W71" s="79">
        <f t="shared" si="7"/>
        <v>-0.53648860217874206</v>
      </c>
      <c r="X71" s="81">
        <f t="shared" si="8"/>
        <v>-0.22956291896016129</v>
      </c>
      <c r="Y71" s="81">
        <f t="shared" si="9"/>
        <v>-0.30984694998413354</v>
      </c>
    </row>
    <row r="72" spans="1:25" s="30" customFormat="1">
      <c r="A72" s="32" t="s">
        <v>21</v>
      </c>
      <c r="B72" s="33">
        <f>AVERAGE('Apps Approved by Month'!B13:M13)</f>
        <v>3748</v>
      </c>
      <c r="C72" s="33">
        <f>AVERAGE('Apps Approved by Month'!N13:Y13)</f>
        <v>4054.5</v>
      </c>
      <c r="D72" s="33">
        <f>AVERAGE('Apps Approved by Month'!Z13:AK13)</f>
        <v>4575.583333333333</v>
      </c>
      <c r="E72" s="33">
        <f>AVERAGE('Apps Approved by Month'!AL13:AW13)</f>
        <v>4751.5</v>
      </c>
      <c r="F72" s="33">
        <f>AVERAGE('Apps Approved by Month'!AX13:BI13)</f>
        <v>4391.916666666667</v>
      </c>
      <c r="G72" s="33">
        <f>AVERAGE('Apps Approved by Month'!BJ13:BU13)</f>
        <v>2939.75</v>
      </c>
      <c r="H72" s="33">
        <f>AVERAGE('Apps Approved by Month'!BV13:CG13)</f>
        <v>1516.5</v>
      </c>
      <c r="I72" s="33">
        <f>AVERAGE('Apps Approved by Month'!CH13:CS13)</f>
        <v>1337.75</v>
      </c>
      <c r="J72" s="33">
        <f>AVERAGE('Apps Approved by Month'!CT13:DE13)</f>
        <v>1177.3333333333333</v>
      </c>
      <c r="K72" s="33">
        <f>AVERAGE('Apps Approved by Month'!DF13:DQ13)</f>
        <v>1190.8333333333333</v>
      </c>
      <c r="L72" s="33">
        <f>AVERAGE('Apps Approved by Month'!DR13:EC13)</f>
        <v>1128.4166666666667</v>
      </c>
      <c r="M72" s="33">
        <f>AVERAGE('Apps Approved by Month'!ED13:EO13)</f>
        <v>1119.8333333333333</v>
      </c>
      <c r="N72" s="33">
        <f>AVERAGE('Apps Approved by Month'!EP13:FA13)</f>
        <v>1150.5</v>
      </c>
      <c r="O72" s="33">
        <f>AVERAGE('Apps Approved by Month'!FB13:FM13)</f>
        <v>1062.6666666666667</v>
      </c>
      <c r="P72" s="33">
        <f>AVERAGE('Apps Approved by Month'!FN13:FY13)</f>
        <v>788</v>
      </c>
      <c r="Q72" s="63">
        <f>AVERAGE('Apps Approved by Month'!FZ13:GK13)</f>
        <v>770.08333333333337</v>
      </c>
      <c r="R72" s="77">
        <f>AVERAGE('Apps Approved by Month'!GL13:GW13)</f>
        <v>721.25</v>
      </c>
      <c r="S72" s="77">
        <f>AVERAGE('Apps Approved by Month'!GX13:HI13)</f>
        <v>639.58333333333337</v>
      </c>
      <c r="T72" s="77">
        <f>AVERAGE('Apps Approved by Month'!HJ13:HU13)</f>
        <v>628</v>
      </c>
      <c r="U72" s="77">
        <f>AVERAGE('Apps Approved by Month'!HV13:IG13)</f>
        <v>519.41666666666663</v>
      </c>
      <c r="V72" s="77">
        <f>AVERAGE('Apps Approved by Month'!IH13:IS13)</f>
        <v>360.75</v>
      </c>
      <c r="W72" s="79">
        <f t="shared" si="7"/>
        <v>-0.86141497687655644</v>
      </c>
      <c r="X72" s="81">
        <f t="shared" si="8"/>
        <v>-0.65748983404769756</v>
      </c>
      <c r="Y72" s="81">
        <f t="shared" si="9"/>
        <v>-0.53969426187135372</v>
      </c>
    </row>
    <row r="73" spans="1:25" s="30" customFormat="1">
      <c r="A73" s="32" t="s">
        <v>22</v>
      </c>
      <c r="B73" s="33">
        <f>AVERAGE('Apps Approved by Month'!B14:M14)</f>
        <v>644.58333333333337</v>
      </c>
      <c r="C73" s="33">
        <f>AVERAGE('Apps Approved by Month'!N14:Y14)</f>
        <v>637.83333333333337</v>
      </c>
      <c r="D73" s="33">
        <f>AVERAGE('Apps Approved by Month'!Z14:AK14)</f>
        <v>637.08333333333337</v>
      </c>
      <c r="E73" s="33">
        <f>AVERAGE('Apps Approved by Month'!AL14:AW14)</f>
        <v>617.5</v>
      </c>
      <c r="F73" s="33">
        <f>AVERAGE('Apps Approved by Month'!AX14:BI14)</f>
        <v>582.08333333333337</v>
      </c>
      <c r="G73" s="33">
        <f>AVERAGE('Apps Approved by Month'!BJ14:BU14)</f>
        <v>504.75</v>
      </c>
      <c r="H73" s="33">
        <f>AVERAGE('Apps Approved by Month'!BV14:CG14)</f>
        <v>431.91666666666669</v>
      </c>
      <c r="I73" s="33">
        <f>AVERAGE('Apps Approved by Month'!CH14:CS14)</f>
        <v>391.5</v>
      </c>
      <c r="J73" s="33">
        <f>AVERAGE('Apps Approved by Month'!CT14:DE14)</f>
        <v>359.91666666666669</v>
      </c>
      <c r="K73" s="33">
        <f>AVERAGE('Apps Approved by Month'!DF14:DQ14)</f>
        <v>674.41666666666663</v>
      </c>
      <c r="L73" s="33">
        <f>AVERAGE('Apps Approved by Month'!DR14:EC14)</f>
        <v>654.25</v>
      </c>
      <c r="M73" s="33">
        <f>AVERAGE('Apps Approved by Month'!ED14:EO14)</f>
        <v>643.58333333333337</v>
      </c>
      <c r="N73" s="33">
        <f>AVERAGE('Apps Approved by Month'!EP14:FA14)</f>
        <v>639.58333333333337</v>
      </c>
      <c r="O73" s="33">
        <f>AVERAGE('Apps Approved by Month'!FB14:FM14)</f>
        <v>618</v>
      </c>
      <c r="P73" s="33">
        <f>AVERAGE('Apps Approved by Month'!FN14:FY14)</f>
        <v>584.66666666666663</v>
      </c>
      <c r="Q73" s="63">
        <f>AVERAGE('Apps Approved by Month'!FZ14:GK14)</f>
        <v>499.16666666666669</v>
      </c>
      <c r="R73" s="77">
        <f>AVERAGE('Apps Approved by Month'!GL14:GW14)</f>
        <v>419.16666666666669</v>
      </c>
      <c r="S73" s="77">
        <f>AVERAGE('Apps Approved by Month'!GX14:HI14)</f>
        <v>361.83333333333331</v>
      </c>
      <c r="T73" s="77">
        <f>AVERAGE('Apps Approved by Month'!HJ14:HU14)</f>
        <v>316.08333333333331</v>
      </c>
      <c r="U73" s="77">
        <f>AVERAGE('Apps Approved by Month'!HV14:IG14)</f>
        <v>285.83333333333331</v>
      </c>
      <c r="V73" s="77">
        <f>AVERAGE('Apps Approved by Month'!IH14:IS14)</f>
        <v>476.58333333333331</v>
      </c>
      <c r="W73" s="79">
        <f t="shared" si="7"/>
        <v>-0.5565610859728507</v>
      </c>
      <c r="X73" s="81">
        <f t="shared" si="8"/>
        <v>-0.33822110746671818</v>
      </c>
      <c r="Y73" s="81">
        <f t="shared" si="9"/>
        <v>-0.5631129792383136</v>
      </c>
    </row>
    <row r="74" spans="1:25" s="30" customFormat="1">
      <c r="A74" s="32" t="s">
        <v>24</v>
      </c>
      <c r="B74" s="33">
        <f>AVERAGE('Apps Approved by Month'!B15:M15)</f>
        <v>190.58333333333334</v>
      </c>
      <c r="C74" s="33">
        <f>AVERAGE('Apps Approved by Month'!N15:Y15)</f>
        <v>167.08333333333334</v>
      </c>
      <c r="D74" s="33">
        <f>AVERAGE('Apps Approved by Month'!Z15:AK15)</f>
        <v>178.83333333333334</v>
      </c>
      <c r="E74" s="33">
        <f>AVERAGE('Apps Approved by Month'!AL15:AW15)</f>
        <v>235.25</v>
      </c>
      <c r="F74" s="33">
        <f>AVERAGE('Apps Approved by Month'!AX15:BI15)</f>
        <v>243</v>
      </c>
      <c r="G74" s="33">
        <f>AVERAGE('Apps Approved by Month'!BJ15:BU15)</f>
        <v>212.58333333333334</v>
      </c>
      <c r="H74" s="33">
        <f>AVERAGE('Apps Approved by Month'!BV15:CG15)</f>
        <v>157.41666666666666</v>
      </c>
      <c r="I74" s="33">
        <f>AVERAGE('Apps Approved by Month'!CH15:CS15)</f>
        <v>116.16666666666667</v>
      </c>
      <c r="J74" s="33">
        <f>AVERAGE('Apps Approved by Month'!CT15:DE15)</f>
        <v>96.833333333333329</v>
      </c>
      <c r="K74" s="33">
        <f>AVERAGE('Apps Approved by Month'!DF15:DQ15)</f>
        <v>114</v>
      </c>
      <c r="L74" s="33">
        <f>AVERAGE('Apps Approved by Month'!DR15:EC15)</f>
        <v>122.33333333333333</v>
      </c>
      <c r="M74" s="33">
        <f>AVERAGE('Apps Approved by Month'!ED15:EO15)</f>
        <v>133.33333333333334</v>
      </c>
      <c r="N74" s="33">
        <f>AVERAGE('Apps Approved by Month'!EP15:FA15)</f>
        <v>126.33333333333333</v>
      </c>
      <c r="O74" s="33">
        <f>AVERAGE('Apps Approved by Month'!FB15:FM15)</f>
        <v>147.16666666666666</v>
      </c>
      <c r="P74" s="33">
        <f>AVERAGE('Apps Approved by Month'!FN15:FY15)</f>
        <v>136.33333333333334</v>
      </c>
      <c r="Q74" s="63">
        <f>AVERAGE('Apps Approved by Month'!FZ15:GK15)</f>
        <v>121.75</v>
      </c>
      <c r="R74" s="77">
        <f>AVERAGE('Apps Approved by Month'!GL15:GW15)</f>
        <v>120.91666666666667</v>
      </c>
      <c r="S74" s="77">
        <f>AVERAGE('Apps Approved by Month'!GX15:HI15)</f>
        <v>112.16666666666667</v>
      </c>
      <c r="T74" s="77">
        <f>AVERAGE('Apps Approved by Month'!HJ15:HU15)</f>
        <v>128.33333333333334</v>
      </c>
      <c r="U74" s="77">
        <f>AVERAGE('Apps Approved by Month'!HV15:IG15)</f>
        <v>122.58333333333333</v>
      </c>
      <c r="V74" s="77">
        <f>AVERAGE('Apps Approved by Month'!IH15:IS15)</f>
        <v>98.75</v>
      </c>
      <c r="W74" s="79">
        <f t="shared" si="7"/>
        <v>-0.3567993003935287</v>
      </c>
      <c r="X74" s="81">
        <f t="shared" si="8"/>
        <v>-0.2212811011116993</v>
      </c>
      <c r="Y74" s="81">
        <f t="shared" si="9"/>
        <v>2.0435967302452319E-3</v>
      </c>
    </row>
    <row r="75" spans="1:25" s="30" customFormat="1">
      <c r="A75" s="32" t="s">
        <v>26</v>
      </c>
      <c r="B75" s="33">
        <f>AVERAGE('Apps Approved by Month'!B16:M16)</f>
        <v>1831</v>
      </c>
      <c r="C75" s="33">
        <f>AVERAGE('Apps Approved by Month'!N16:Y16)</f>
        <v>1548.4166666666667</v>
      </c>
      <c r="D75" s="33">
        <f>AVERAGE('Apps Approved by Month'!Z16:AK16)</f>
        <v>1475.5</v>
      </c>
      <c r="E75" s="33">
        <f>AVERAGE('Apps Approved by Month'!AL16:AW16)</f>
        <v>1157.75</v>
      </c>
      <c r="F75" s="33">
        <f>AVERAGE('Apps Approved by Month'!AX16:BI16)</f>
        <v>1556.0833333333333</v>
      </c>
      <c r="G75" s="33">
        <f>AVERAGE('Apps Approved by Month'!BJ16:BU16)</f>
        <v>1648.3333333333333</v>
      </c>
      <c r="H75" s="33">
        <f>AVERAGE('Apps Approved by Month'!BV16:CG16)</f>
        <v>1126</v>
      </c>
      <c r="I75" s="33">
        <f>AVERAGE('Apps Approved by Month'!CH16:CS16)</f>
        <v>777.91666666666663</v>
      </c>
      <c r="J75" s="33">
        <f>AVERAGE('Apps Approved by Month'!CT16:DE16)</f>
        <v>1099.6666666666667</v>
      </c>
      <c r="K75" s="33">
        <f>AVERAGE('Apps Approved by Month'!DF16:DQ16)</f>
        <v>1275.9166666666667</v>
      </c>
      <c r="L75" s="33">
        <f>AVERAGE('Apps Approved by Month'!DR16:EC16)</f>
        <v>1758</v>
      </c>
      <c r="M75" s="33">
        <f>AVERAGE('Apps Approved by Month'!ED16:EO16)</f>
        <v>2142.4166666666665</v>
      </c>
      <c r="N75" s="33">
        <f>AVERAGE('Apps Approved by Month'!EP16:FA16)</f>
        <v>1929</v>
      </c>
      <c r="O75" s="33">
        <f>AVERAGE('Apps Approved by Month'!FB16:FM16)</f>
        <v>433.91666666666669</v>
      </c>
      <c r="P75" s="33">
        <f>AVERAGE('Apps Approved by Month'!FN16:FY16)</f>
        <v>307.75</v>
      </c>
      <c r="Q75" s="63">
        <f>AVERAGE('Apps Approved by Month'!FZ16:GK16)</f>
        <v>118.25</v>
      </c>
      <c r="R75" s="77">
        <f>AVERAGE('Apps Approved by Month'!GL16:GW16)</f>
        <v>167.66666666666666</v>
      </c>
      <c r="S75" s="77">
        <f>AVERAGE('Apps Approved by Month'!GX16:HI16)</f>
        <v>105.58333333333333</v>
      </c>
      <c r="T75" s="77">
        <f>AVERAGE('Apps Approved by Month'!HJ16:HU16)</f>
        <v>275.66666666666669</v>
      </c>
      <c r="U75" s="77">
        <f>AVERAGE('Apps Approved by Month'!HV16:IG16)</f>
        <v>311.16666666666669</v>
      </c>
      <c r="V75" s="77">
        <f>AVERAGE('Apps Approved by Month'!IH16:IS16)</f>
        <v>286.91666666666669</v>
      </c>
      <c r="W75" s="79">
        <f t="shared" si="7"/>
        <v>-0.83005643546331687</v>
      </c>
      <c r="X75" s="81">
        <f t="shared" si="8"/>
        <v>-0.72365304914150375</v>
      </c>
      <c r="Y75" s="81">
        <f t="shared" si="9"/>
        <v>-0.82299962078119071</v>
      </c>
    </row>
    <row r="76" spans="1:25" s="30" customFormat="1">
      <c r="A76" s="32" t="s">
        <v>28</v>
      </c>
      <c r="B76" s="33">
        <f>AVERAGE('Apps Approved by Month'!B17:M17)</f>
        <v>3649.5833333333335</v>
      </c>
      <c r="C76" s="33">
        <f>AVERAGE('Apps Approved by Month'!N17:Y17)</f>
        <v>3469.75</v>
      </c>
      <c r="D76" s="33">
        <f>AVERAGE('Apps Approved by Month'!Z17:AK17)</f>
        <v>3776</v>
      </c>
      <c r="E76" s="33">
        <f>AVERAGE('Apps Approved by Month'!AL17:AW17)</f>
        <v>4047.8333333333335</v>
      </c>
      <c r="F76" s="33">
        <f>AVERAGE('Apps Approved by Month'!AX17:BI17)</f>
        <v>3714.25</v>
      </c>
      <c r="G76" s="33">
        <f>AVERAGE('Apps Approved by Month'!BJ17:BU17)</f>
        <v>4051.3333333333335</v>
      </c>
      <c r="H76" s="33">
        <f>AVERAGE('Apps Approved by Month'!BV17:CG17)</f>
        <v>4022.5833333333335</v>
      </c>
      <c r="I76" s="33">
        <f>AVERAGE('Apps Approved by Month'!CH17:CS17)</f>
        <v>3988</v>
      </c>
      <c r="J76" s="33">
        <f>AVERAGE('Apps Approved by Month'!CT17:DE17)</f>
        <v>2944.1666666666665</v>
      </c>
      <c r="K76" s="33">
        <f>AVERAGE('Apps Approved by Month'!DF17:DQ17)</f>
        <v>4903.75</v>
      </c>
      <c r="L76" s="33">
        <f>AVERAGE('Apps Approved by Month'!DR17:EC17)</f>
        <v>4038.75</v>
      </c>
      <c r="M76" s="33">
        <f>AVERAGE('Apps Approved by Month'!ED17:EO17)</f>
        <v>3375.6666666666665</v>
      </c>
      <c r="N76" s="33">
        <f>AVERAGE('Apps Approved by Month'!EP17:FA17)</f>
        <v>1450.0833333333333</v>
      </c>
      <c r="O76" s="33">
        <f>AVERAGE('Apps Approved by Month'!FB17:FM17)</f>
        <v>983.66666666666663</v>
      </c>
      <c r="P76" s="33">
        <f>AVERAGE('Apps Approved by Month'!FN17:FY17)</f>
        <v>729.83333333333337</v>
      </c>
      <c r="Q76" s="63">
        <f>AVERAGE('Apps Approved by Month'!FZ17:GK17)</f>
        <v>653.41666666666663</v>
      </c>
      <c r="R76" s="77">
        <f>AVERAGE('Apps Approved by Month'!GL17:GW17)</f>
        <v>619.25</v>
      </c>
      <c r="S76" s="77">
        <f>AVERAGE('Apps Approved by Month'!GX17:HI17)</f>
        <v>537.75</v>
      </c>
      <c r="T76" s="77">
        <f>AVERAGE('Apps Approved by Month'!HJ17:HU17)</f>
        <v>469.33333333333331</v>
      </c>
      <c r="U76" s="77">
        <f>AVERAGE('Apps Approved by Month'!HV17:IG17)</f>
        <v>427.5</v>
      </c>
      <c r="V76" s="77">
        <f>AVERAGE('Apps Approved by Month'!IH17:IS17)</f>
        <v>787.58333333333337</v>
      </c>
      <c r="W76" s="79">
        <f t="shared" si="7"/>
        <v>-0.88286334056399129</v>
      </c>
      <c r="X76" s="81">
        <f t="shared" si="8"/>
        <v>-0.89372501087609535</v>
      </c>
      <c r="Y76" s="81">
        <f t="shared" si="9"/>
        <v>-0.89415041782729809</v>
      </c>
    </row>
    <row r="77" spans="1:25" s="30" customFormat="1">
      <c r="A77" s="32" t="s">
        <v>30</v>
      </c>
      <c r="B77" s="33">
        <f>AVERAGE('Apps Approved by Month'!B18:M18)</f>
        <v>1001</v>
      </c>
      <c r="C77" s="33">
        <f>AVERAGE('Apps Approved by Month'!N18:Y18)</f>
        <v>1222.25</v>
      </c>
      <c r="D77" s="33">
        <f>AVERAGE('Apps Approved by Month'!Z18:AK18)</f>
        <v>1231.5833333333333</v>
      </c>
      <c r="E77" s="33">
        <f>AVERAGE('Apps Approved by Month'!AL18:AW18)</f>
        <v>1193.1666666666667</v>
      </c>
      <c r="F77" s="33">
        <f>AVERAGE('Apps Approved by Month'!AX18:BI18)</f>
        <v>1135.3333333333333</v>
      </c>
      <c r="G77" s="33">
        <f>AVERAGE('Apps Approved by Month'!BJ18:BU18)</f>
        <v>980.08333333333337</v>
      </c>
      <c r="H77" s="33">
        <f>AVERAGE('Apps Approved by Month'!BV18:CG18)</f>
        <v>991.25</v>
      </c>
      <c r="I77" s="33">
        <f>AVERAGE('Apps Approved by Month'!CH18:CS18)</f>
        <v>1075</v>
      </c>
      <c r="J77" s="33">
        <f>AVERAGE('Apps Approved by Month'!CT18:DE18)</f>
        <v>1029.75</v>
      </c>
      <c r="K77" s="33">
        <f>AVERAGE('Apps Approved by Month'!DF18:DQ18)</f>
        <v>1159</v>
      </c>
      <c r="L77" s="33">
        <f>AVERAGE('Apps Approved by Month'!DR18:EC18)</f>
        <v>1087.0833333333333</v>
      </c>
      <c r="M77" s="33">
        <f>AVERAGE('Apps Approved by Month'!ED18:EO18)</f>
        <v>1373.3333333333333</v>
      </c>
      <c r="N77" s="33">
        <f>AVERAGE('Apps Approved by Month'!EP18:FA18)</f>
        <v>1409.5833333333333</v>
      </c>
      <c r="O77" s="33">
        <f>AVERAGE('Apps Approved by Month'!FB18:FM18)</f>
        <v>1351.5</v>
      </c>
      <c r="P77" s="33">
        <f>AVERAGE('Apps Approved by Month'!FN18:FY18)</f>
        <v>1170.1666666666667</v>
      </c>
      <c r="Q77" s="63">
        <f>AVERAGE('Apps Approved by Month'!FZ18:GK18)</f>
        <v>1054.0833333333333</v>
      </c>
      <c r="R77" s="77">
        <f>AVERAGE('Apps Approved by Month'!GL18:GW18)</f>
        <v>1005.0833333333334</v>
      </c>
      <c r="S77" s="77">
        <f>AVERAGE('Apps Approved by Month'!GX18:HI18)</f>
        <v>875.33333333333337</v>
      </c>
      <c r="T77" s="77">
        <f>AVERAGE('Apps Approved by Month'!HJ18:HU18)</f>
        <v>770.66666666666663</v>
      </c>
      <c r="U77" s="77">
        <f>AVERAGE('Apps Approved by Month'!HV18:IG18)</f>
        <v>670.41666666666663</v>
      </c>
      <c r="V77" s="77">
        <f>AVERAGE('Apps Approved by Month'!IH18:IS18)</f>
        <v>565.58333333333337</v>
      </c>
      <c r="W77" s="79">
        <f t="shared" si="7"/>
        <v>-0.33025308025308031</v>
      </c>
      <c r="X77" s="81">
        <f t="shared" si="8"/>
        <v>-0.32366540563261881</v>
      </c>
      <c r="Y77" s="81">
        <f t="shared" si="9"/>
        <v>-0.38328861632809502</v>
      </c>
    </row>
    <row r="78" spans="1:25" s="30" customFormat="1">
      <c r="A78" s="32" t="s">
        <v>31</v>
      </c>
      <c r="B78" s="33">
        <f>AVERAGE('Apps Approved by Month'!B19:M19)</f>
        <v>1262.0833333333333</v>
      </c>
      <c r="C78" s="33">
        <f>AVERAGE('Apps Approved by Month'!N19:Y19)</f>
        <v>1316.0833333333333</v>
      </c>
      <c r="D78" s="33">
        <f>AVERAGE('Apps Approved by Month'!Z19:AK19)</f>
        <v>1480.1666666666667</v>
      </c>
      <c r="E78" s="33">
        <f>AVERAGE('Apps Approved by Month'!AL19:AW19)</f>
        <v>1573.25</v>
      </c>
      <c r="F78" s="33">
        <f>AVERAGE('Apps Approved by Month'!AX19:BI19)</f>
        <v>1363.9166666666667</v>
      </c>
      <c r="G78" s="33">
        <f>AVERAGE('Apps Approved by Month'!BJ19:BU19)</f>
        <v>1622.1666666666667</v>
      </c>
      <c r="H78" s="33">
        <f>AVERAGE('Apps Approved by Month'!BV19:CG19)</f>
        <v>1511.25</v>
      </c>
      <c r="I78" s="33">
        <f>AVERAGE('Apps Approved by Month'!CH19:CS19)</f>
        <v>1468</v>
      </c>
      <c r="J78" s="33">
        <f>AVERAGE('Apps Approved by Month'!CT19:DE19)</f>
        <v>1458.5</v>
      </c>
      <c r="K78" s="33">
        <f>AVERAGE('Apps Approved by Month'!DF19:DQ19)</f>
        <v>1541.3333333333333</v>
      </c>
      <c r="L78" s="33">
        <f>AVERAGE('Apps Approved by Month'!DR19:EC19)</f>
        <v>1547.75</v>
      </c>
      <c r="M78" s="33">
        <f>AVERAGE('Apps Approved by Month'!ED19:EO19)</f>
        <v>1396.9166666666667</v>
      </c>
      <c r="N78" s="33">
        <f>AVERAGE('Apps Approved by Month'!EP19:FA19)</f>
        <v>828.58333333333337</v>
      </c>
      <c r="O78" s="33">
        <f>AVERAGE('Apps Approved by Month'!FB19:FM19)</f>
        <v>791</v>
      </c>
      <c r="P78" s="33">
        <f>AVERAGE('Apps Approved by Month'!FN19:FY19)</f>
        <v>718.83333333333337</v>
      </c>
      <c r="Q78" s="63">
        <f>AVERAGE('Apps Approved by Month'!FZ19:GK19)</f>
        <v>604.66666666666663</v>
      </c>
      <c r="R78" s="77">
        <f>AVERAGE('Apps Approved by Month'!GL19:GW19)</f>
        <v>562.08333333333337</v>
      </c>
      <c r="S78" s="77">
        <f>AVERAGE('Apps Approved by Month'!GX19:HI19)</f>
        <v>479.58333333333331</v>
      </c>
      <c r="T78" s="77">
        <f>AVERAGE('Apps Approved by Month'!HJ19:HU19)</f>
        <v>280.5</v>
      </c>
      <c r="U78" s="77">
        <f>AVERAGE('Apps Approved by Month'!HV19:IG19)</f>
        <v>254.66666666666666</v>
      </c>
      <c r="V78" s="77">
        <f>AVERAGE('Apps Approved by Month'!IH19:IS19)</f>
        <v>246.5</v>
      </c>
      <c r="W78" s="79">
        <f t="shared" si="7"/>
        <v>-0.79821723341036643</v>
      </c>
      <c r="X78" s="81">
        <f t="shared" si="8"/>
        <v>-0.83148607664736696</v>
      </c>
      <c r="Y78" s="81">
        <f t="shared" si="9"/>
        <v>-0.83546007645506914</v>
      </c>
    </row>
    <row r="79" spans="1:25" s="30" customFormat="1">
      <c r="A79" s="32" t="s">
        <v>32</v>
      </c>
      <c r="B79" s="33">
        <f>AVERAGE('Apps Approved by Month'!B20:M20)</f>
        <v>3557.25</v>
      </c>
      <c r="C79" s="33">
        <f>AVERAGE('Apps Approved by Month'!N20:Y20)</f>
        <v>3312.5833333333335</v>
      </c>
      <c r="D79" s="33">
        <f>AVERAGE('Apps Approved by Month'!Z20:AK20)</f>
        <v>3306.8333333333335</v>
      </c>
      <c r="E79" s="33">
        <f>AVERAGE('Apps Approved by Month'!AL20:AW20)</f>
        <v>3308.4166666666665</v>
      </c>
      <c r="F79" s="33">
        <f>AVERAGE('Apps Approved by Month'!AX20:BI20)</f>
        <v>3309.3333333333335</v>
      </c>
      <c r="G79" s="33">
        <f>AVERAGE('Apps Approved by Month'!BJ20:BU20)</f>
        <v>3140.8333333333335</v>
      </c>
      <c r="H79" s="33">
        <f>AVERAGE('Apps Approved by Month'!BV20:CG20)</f>
        <v>2822.25</v>
      </c>
      <c r="I79" s="33">
        <f>AVERAGE('Apps Approved by Month'!CH20:CS20)</f>
        <v>2600.75</v>
      </c>
      <c r="J79" s="33">
        <f>AVERAGE('Apps Approved by Month'!CT20:DE20)</f>
        <v>2570.1666666666665</v>
      </c>
      <c r="K79" s="33">
        <f>AVERAGE('Apps Approved by Month'!DF20:DQ20)</f>
        <v>2663.6666666666665</v>
      </c>
      <c r="L79" s="33">
        <f>AVERAGE('Apps Approved by Month'!DR20:EC20)</f>
        <v>2744.3333333333335</v>
      </c>
      <c r="M79" s="33">
        <f>AVERAGE('Apps Approved by Month'!ED20:EO20)</f>
        <v>2835.6666666666665</v>
      </c>
      <c r="N79" s="33">
        <f>AVERAGE('Apps Approved by Month'!EP20:FA20)</f>
        <v>2648.8333333333335</v>
      </c>
      <c r="O79" s="33">
        <f>AVERAGE('Apps Approved by Month'!FB20:FM20)</f>
        <v>2563.1666666666665</v>
      </c>
      <c r="P79" s="33">
        <f>AVERAGE('Apps Approved by Month'!FN20:FY20)</f>
        <v>2300.9166666666665</v>
      </c>
      <c r="Q79" s="63">
        <f>AVERAGE('Apps Approved by Month'!FZ20:GK20)</f>
        <v>1952.5833333333333</v>
      </c>
      <c r="R79" s="77">
        <f>AVERAGE('Apps Approved by Month'!GL20:GW20)</f>
        <v>1228.5833333333333</v>
      </c>
      <c r="S79" s="77">
        <f>AVERAGE('Apps Approved by Month'!GX20:HI20)</f>
        <v>700.16666666666663</v>
      </c>
      <c r="T79" s="77">
        <f>AVERAGE('Apps Approved by Month'!HJ20:HU20)</f>
        <v>4308.333333333333</v>
      </c>
      <c r="U79" s="77">
        <f>AVERAGE('Apps Approved by Month'!HV20:IG20)</f>
        <v>394.75</v>
      </c>
      <c r="V79" s="77">
        <f>AVERAGE('Apps Approved by Month'!IH20:IS20)</f>
        <v>244.08333333333334</v>
      </c>
      <c r="W79" s="79">
        <f t="shared" si="7"/>
        <v>-0.88902944690420971</v>
      </c>
      <c r="X79" s="81">
        <f t="shared" si="8"/>
        <v>-0.86012932943573395</v>
      </c>
      <c r="Y79" s="81">
        <f t="shared" si="9"/>
        <v>-0.85615814405441515</v>
      </c>
    </row>
    <row r="80" spans="1:25" s="30" customFormat="1">
      <c r="A80" s="32" t="s">
        <v>33</v>
      </c>
      <c r="B80" s="33">
        <f>AVERAGE('Apps Approved by Month'!B21:M21)</f>
        <v>2738.3333333333335</v>
      </c>
      <c r="C80" s="33">
        <f>AVERAGE('Apps Approved by Month'!N21:Y21)</f>
        <v>2457.5833333333335</v>
      </c>
      <c r="D80" s="33">
        <f>AVERAGE('Apps Approved by Month'!Z21:AK21)</f>
        <v>2325.1666666666665</v>
      </c>
      <c r="E80" s="33">
        <f>AVERAGE('Apps Approved by Month'!AL21:AW21)</f>
        <v>2276.9166666666665</v>
      </c>
      <c r="F80" s="33">
        <f>AVERAGE('Apps Approved by Month'!AX21:BI21)</f>
        <v>1764.9166666666667</v>
      </c>
      <c r="G80" s="33">
        <f>AVERAGE('Apps Approved by Month'!BJ21:BU21)</f>
        <v>1641.1666666666667</v>
      </c>
      <c r="H80" s="33">
        <f>AVERAGE('Apps Approved by Month'!BV21:CG21)</f>
        <v>1117.8333333333333</v>
      </c>
      <c r="I80" s="33">
        <f>AVERAGE('Apps Approved by Month'!CH21:CS21)</f>
        <v>1084</v>
      </c>
      <c r="J80" s="33">
        <f>AVERAGE('Apps Approved by Month'!CT21:DE21)</f>
        <v>995.25</v>
      </c>
      <c r="K80" s="33">
        <f>AVERAGE('Apps Approved by Month'!DF21:DQ21)</f>
        <v>1018.3333333333334</v>
      </c>
      <c r="L80" s="33">
        <f>AVERAGE('Apps Approved by Month'!DR21:EC21)</f>
        <v>1124.25</v>
      </c>
      <c r="M80" s="33">
        <f>AVERAGE('Apps Approved by Month'!ED21:EO21)</f>
        <v>1134.8333333333333</v>
      </c>
      <c r="N80" s="33">
        <f>AVERAGE('Apps Approved by Month'!EP21:FA21)</f>
        <v>899.08333333333337</v>
      </c>
      <c r="O80" s="33">
        <f>AVERAGE('Apps Approved by Month'!FB21:FM21)</f>
        <v>712</v>
      </c>
      <c r="P80" s="33">
        <f>AVERAGE('Apps Approved by Month'!FN21:FY21)</f>
        <v>619.58333333333337</v>
      </c>
      <c r="Q80" s="63">
        <f>AVERAGE('Apps Approved by Month'!FZ21:GK21)</f>
        <v>578.41666666666663</v>
      </c>
      <c r="R80" s="77">
        <f>AVERAGE('Apps Approved by Month'!GL21:GW21)</f>
        <v>556.33333333333337</v>
      </c>
      <c r="S80" s="77">
        <f>AVERAGE('Apps Approved by Month'!GX21:HI21)</f>
        <v>595.08333333333337</v>
      </c>
      <c r="T80" s="77">
        <f>AVERAGE('Apps Approved by Month'!HJ21:HU21)</f>
        <v>601.16666666666663</v>
      </c>
      <c r="U80" s="77">
        <f>AVERAGE('Apps Approved by Month'!HV21:IG21)</f>
        <v>521.33333333333337</v>
      </c>
      <c r="V80" s="77">
        <f>AVERAGE('Apps Approved by Month'!IH21:IS21)</f>
        <v>174.91666666666666</v>
      </c>
      <c r="W80" s="79">
        <f t="shared" si="7"/>
        <v>-0.80961655508216668</v>
      </c>
      <c r="X80" s="81">
        <f t="shared" si="8"/>
        <v>-0.53362158938422533</v>
      </c>
      <c r="Y80" s="81">
        <f t="shared" si="9"/>
        <v>-0.53628344822474239</v>
      </c>
    </row>
    <row r="81" spans="1:25" s="30" customFormat="1">
      <c r="A81" s="32" t="s">
        <v>34</v>
      </c>
      <c r="B81" s="33">
        <f>AVERAGE('Apps Approved by Month'!B22:M22)</f>
        <v>671.16666666666663</v>
      </c>
      <c r="C81" s="33">
        <f>AVERAGE('Apps Approved by Month'!N22:Y22)</f>
        <v>660.66666666666663</v>
      </c>
      <c r="D81" s="33">
        <f>AVERAGE('Apps Approved by Month'!Z22:AK22)</f>
        <v>665</v>
      </c>
      <c r="E81" s="33">
        <f>AVERAGE('Apps Approved by Month'!AL22:AW22)</f>
        <v>46.333333333333336</v>
      </c>
      <c r="F81" s="33">
        <f>AVERAGE('Apps Approved by Month'!AX22:BI22)</f>
        <v>46.5</v>
      </c>
      <c r="G81" s="33">
        <f>AVERAGE('Apps Approved by Month'!BJ22:BU22)</f>
        <v>34.333333333333336</v>
      </c>
      <c r="H81" s="33">
        <f>AVERAGE('Apps Approved by Month'!BV22:CG22)</f>
        <v>2394.5</v>
      </c>
      <c r="I81" s="33">
        <f>AVERAGE('Apps Approved by Month'!CH22:CS22)</f>
        <v>9387.6666666666661</v>
      </c>
      <c r="J81" s="33">
        <f>AVERAGE('Apps Approved by Month'!CT22:DE22)</f>
        <v>9297.0833333333339</v>
      </c>
      <c r="K81" s="33">
        <f>AVERAGE('Apps Approved by Month'!DF22:DQ22)</f>
        <v>9754.3333333333339</v>
      </c>
      <c r="L81" s="33">
        <f>AVERAGE('Apps Approved by Month'!DR22:EC22)</f>
        <v>930.25</v>
      </c>
      <c r="M81" s="33">
        <f>AVERAGE('Apps Approved by Month'!ED22:EO22)</f>
        <v>763.91666666666663</v>
      </c>
      <c r="N81" s="33">
        <f>AVERAGE('Apps Approved by Month'!EP22:FA22)</f>
        <v>675.33333333333337</v>
      </c>
      <c r="O81" s="33">
        <f>AVERAGE('Apps Approved by Month'!FB22:FM22)</f>
        <v>574.5</v>
      </c>
      <c r="P81" s="33">
        <f>AVERAGE('Apps Approved by Month'!FN22:FY22)</f>
        <v>485.25</v>
      </c>
      <c r="Q81" s="63">
        <f>AVERAGE('Apps Approved by Month'!FZ22:GK22)</f>
        <v>412.75</v>
      </c>
      <c r="R81" s="77">
        <f>AVERAGE('Apps Approved by Month'!GL22:GW22)</f>
        <v>376.33333333333331</v>
      </c>
      <c r="S81" s="77">
        <f>AVERAGE('Apps Approved by Month'!GX22:HI22)</f>
        <v>311.75</v>
      </c>
      <c r="T81" s="77">
        <f>AVERAGE('Apps Approved by Month'!HJ22:HU22)</f>
        <v>283.83333333333331</v>
      </c>
      <c r="U81" s="77">
        <f>AVERAGE('Apps Approved by Month'!HV22:IG22)</f>
        <v>266</v>
      </c>
      <c r="V81" s="77">
        <f>AVERAGE('Apps Approved by Month'!IH22:IS22)</f>
        <v>272.16666666666669</v>
      </c>
      <c r="W81" s="79">
        <f t="shared" si="7"/>
        <v>-0.60367519245095602</v>
      </c>
      <c r="X81" s="81">
        <f t="shared" si="8"/>
        <v>-0.88891209020672379</v>
      </c>
      <c r="Y81" s="81">
        <f t="shared" si="9"/>
        <v>-0.71405536146197257</v>
      </c>
    </row>
    <row r="82" spans="1:25" s="30" customFormat="1">
      <c r="A82" s="32" t="s">
        <v>36</v>
      </c>
      <c r="B82" s="33">
        <f>AVERAGE('Apps Approved by Month'!B23:M23)</f>
        <v>2434.9166666666665</v>
      </c>
      <c r="C82" s="33">
        <f>AVERAGE('Apps Approved by Month'!N23:Y23)</f>
        <v>2277.8333333333335</v>
      </c>
      <c r="D82" s="33">
        <f>AVERAGE('Apps Approved by Month'!Z23:AK23)</f>
        <v>2417.1666666666665</v>
      </c>
      <c r="E82" s="33">
        <f>AVERAGE('Apps Approved by Month'!AL23:AW23)</f>
        <v>2354.25</v>
      </c>
      <c r="F82" s="33">
        <f>AVERAGE('Apps Approved by Month'!AX23:BI23)</f>
        <v>2053.5</v>
      </c>
      <c r="G82" s="33">
        <f>AVERAGE('Apps Approved by Month'!BJ23:BU23)</f>
        <v>1886.4166666666667</v>
      </c>
      <c r="H82" s="33">
        <f>AVERAGE('Apps Approved by Month'!BV23:CG23)</f>
        <v>1926.3333333333333</v>
      </c>
      <c r="I82" s="33">
        <f>AVERAGE('Apps Approved by Month'!CH23:CS23)</f>
        <v>1749.8333333333333</v>
      </c>
      <c r="J82" s="33">
        <f>AVERAGE('Apps Approved by Month'!CT23:DE23)</f>
        <v>1816.5</v>
      </c>
      <c r="K82" s="33">
        <f>AVERAGE('Apps Approved by Month'!DF23:DQ23)</f>
        <v>2385.1666666666665</v>
      </c>
      <c r="L82" s="33">
        <f>AVERAGE('Apps Approved by Month'!DR23:EC23)</f>
        <v>2401.4166666666665</v>
      </c>
      <c r="M82" s="33">
        <f>AVERAGE('Apps Approved by Month'!ED23:EO23)</f>
        <v>2434.9166666666665</v>
      </c>
      <c r="N82" s="33">
        <f>AVERAGE('Apps Approved by Month'!EP23:FA23)</f>
        <v>2443.0833333333335</v>
      </c>
      <c r="O82" s="33">
        <f>AVERAGE('Apps Approved by Month'!FB23:FM23)</f>
        <v>2421.75</v>
      </c>
      <c r="P82" s="33">
        <f>AVERAGE('Apps Approved by Month'!FN23:FY23)</f>
        <v>2149.0833333333335</v>
      </c>
      <c r="Q82" s="63">
        <f>AVERAGE('Apps Approved by Month'!FZ23:GK23)</f>
        <v>1914.3333333333333</v>
      </c>
      <c r="R82" s="77">
        <f>AVERAGE('Apps Approved by Month'!GL23:GW23)</f>
        <v>1962.9166666666667</v>
      </c>
      <c r="S82" s="77">
        <f>AVERAGE('Apps Approved by Month'!GX23:HI23)</f>
        <v>1780.9166666666667</v>
      </c>
      <c r="T82" s="77">
        <f>AVERAGE('Apps Approved by Month'!HJ23:HU23)</f>
        <v>1643</v>
      </c>
      <c r="U82" s="77">
        <f>AVERAGE('Apps Approved by Month'!HV23:IG23)</f>
        <v>1462.9166666666667</v>
      </c>
      <c r="V82" s="77">
        <f>AVERAGE('Apps Approved by Month'!IH23:IS23)</f>
        <v>1971.9166666666667</v>
      </c>
      <c r="W82" s="79">
        <f t="shared" si="7"/>
        <v>-0.39919230637598818</v>
      </c>
      <c r="X82" s="81">
        <f t="shared" si="8"/>
        <v>-0.2405693026475168</v>
      </c>
      <c r="Y82" s="81">
        <f t="shared" si="9"/>
        <v>-0.39081097963007938</v>
      </c>
    </row>
    <row r="83" spans="1:25" s="30" customFormat="1">
      <c r="A83" s="32" t="s">
        <v>37</v>
      </c>
      <c r="B83" s="33">
        <f>AVERAGE('Apps Approved by Month'!B24:M24)</f>
        <v>2190.0833333333335</v>
      </c>
      <c r="C83" s="33">
        <f>AVERAGE('Apps Approved by Month'!N24:Y24)</f>
        <v>2245.5</v>
      </c>
      <c r="D83" s="33">
        <f>AVERAGE('Apps Approved by Month'!Z24:AK24)</f>
        <v>4256.416666666667</v>
      </c>
      <c r="E83" s="33">
        <f>AVERAGE('Apps Approved by Month'!AL24:AW24)</f>
        <v>4487.583333333333</v>
      </c>
      <c r="F83" s="33">
        <f>AVERAGE('Apps Approved by Month'!AX24:BI24)</f>
        <v>2885.9166666666665</v>
      </c>
      <c r="G83" s="33">
        <f>AVERAGE('Apps Approved by Month'!BJ24:BU24)</f>
        <v>4378.583333333333</v>
      </c>
      <c r="H83" s="33">
        <f>AVERAGE('Apps Approved by Month'!BV24:CG24)</f>
        <v>3783.6666666666665</v>
      </c>
      <c r="I83" s="33">
        <f>AVERAGE('Apps Approved by Month'!CH24:CS24)</f>
        <v>2428.25</v>
      </c>
      <c r="J83" s="33">
        <f>AVERAGE('Apps Approved by Month'!CT24:DE24)</f>
        <v>2400.6666666666665</v>
      </c>
      <c r="K83" s="33">
        <f>AVERAGE('Apps Approved by Month'!DF24:DQ24)</f>
        <v>2195.3333333333335</v>
      </c>
      <c r="L83" s="33">
        <f>AVERAGE('Apps Approved by Month'!DR24:EC24)</f>
        <v>2133.25</v>
      </c>
      <c r="M83" s="33">
        <f>AVERAGE('Apps Approved by Month'!ED24:EO24)</f>
        <v>2231.6666666666665</v>
      </c>
      <c r="N83" s="33">
        <f>AVERAGE('Apps Approved by Month'!EP24:FA24)</f>
        <v>2878.5</v>
      </c>
      <c r="O83" s="33">
        <f>AVERAGE('Apps Approved by Month'!FB24:FM24)</f>
        <v>3769.9166666666665</v>
      </c>
      <c r="P83" s="33">
        <f>AVERAGE('Apps Approved by Month'!FN24:FY24)</f>
        <v>4088.5833333333335</v>
      </c>
      <c r="Q83" s="63">
        <f>AVERAGE('Apps Approved by Month'!FZ24:GK24)</f>
        <v>4116.75</v>
      </c>
      <c r="R83" s="77">
        <f>AVERAGE('Apps Approved by Month'!GL24:GW24)</f>
        <v>3545.9166666666665</v>
      </c>
      <c r="S83" s="77">
        <f>AVERAGE('Apps Approved by Month'!GX24:HI24)</f>
        <v>3408.0833333333335</v>
      </c>
      <c r="T83" s="77">
        <f>AVERAGE('Apps Approved by Month'!HJ24:HU24)</f>
        <v>3376.1666666666665</v>
      </c>
      <c r="U83" s="77">
        <f>AVERAGE('Apps Approved by Month'!HV24:IG24)</f>
        <v>3110.4166666666665</v>
      </c>
      <c r="V83" s="77">
        <f>AVERAGE('Apps Approved by Month'!IH24:IS24)</f>
        <v>2478.5</v>
      </c>
      <c r="W83" s="79">
        <f t="shared" si="7"/>
        <v>0.42022754080894925</v>
      </c>
      <c r="X83" s="81">
        <f t="shared" si="8"/>
        <v>-0.17793586468152586</v>
      </c>
      <c r="Y83" s="81">
        <f t="shared" si="9"/>
        <v>0.45806476815500596</v>
      </c>
    </row>
    <row r="84" spans="1:25" s="30" customFormat="1">
      <c r="A84" s="32" t="s">
        <v>39</v>
      </c>
      <c r="B84" s="33">
        <f>AVERAGE('Apps Approved by Month'!B25:M25)</f>
        <v>5562.583333333333</v>
      </c>
      <c r="C84" s="33">
        <f>AVERAGE('Apps Approved by Month'!N25:Y25)</f>
        <v>6279.916666666667</v>
      </c>
      <c r="D84" s="33">
        <f>AVERAGE('Apps Approved by Month'!Z25:AK25)</f>
        <v>6158.75</v>
      </c>
      <c r="E84" s="33">
        <f>AVERAGE('Apps Approved by Month'!AL25:AW25)</f>
        <v>6243.333333333333</v>
      </c>
      <c r="F84" s="33">
        <f>AVERAGE('Apps Approved by Month'!AX25:BI25)</f>
        <v>6269.25</v>
      </c>
      <c r="G84" s="33">
        <f>AVERAGE('Apps Approved by Month'!BJ25:BU25)</f>
        <v>6078.5</v>
      </c>
      <c r="H84" s="33">
        <f>AVERAGE('Apps Approved by Month'!BV25:CG25)</f>
        <v>7166.666666666667</v>
      </c>
      <c r="I84" s="33">
        <f>AVERAGE('Apps Approved by Month'!CH25:CS25)</f>
        <v>6630</v>
      </c>
      <c r="J84" s="33">
        <f>AVERAGE('Apps Approved by Month'!CT25:DE25)</f>
        <v>5342.833333333333</v>
      </c>
      <c r="K84" s="33">
        <f>AVERAGE('Apps Approved by Month'!DF25:DQ25)</f>
        <v>5343</v>
      </c>
      <c r="L84" s="33">
        <f>AVERAGE('Apps Approved by Month'!DR25:EC25)</f>
        <v>4343</v>
      </c>
      <c r="M84" s="33">
        <f>AVERAGE('Apps Approved by Month'!ED25:EO25)</f>
        <v>4118.166666666667</v>
      </c>
      <c r="N84" s="33">
        <f>AVERAGE('Apps Approved by Month'!EP25:FA25)</f>
        <v>3238.6666666666665</v>
      </c>
      <c r="O84" s="33">
        <f>AVERAGE('Apps Approved by Month'!FB25:FM25)</f>
        <v>2635.4166666666665</v>
      </c>
      <c r="P84" s="33">
        <f>AVERAGE('Apps Approved by Month'!FN25:FY25)</f>
        <v>2050.1666666666665</v>
      </c>
      <c r="Q84" s="63">
        <f>AVERAGE('Apps Approved by Month'!FZ25:GK25)</f>
        <v>1711.75</v>
      </c>
      <c r="R84" s="77">
        <f>AVERAGE('Apps Approved by Month'!GL25:GW25)</f>
        <v>1501.1666666666667</v>
      </c>
      <c r="S84" s="77">
        <f>AVERAGE('Apps Approved by Month'!GX25:HI25)</f>
        <v>1317.0833333333333</v>
      </c>
      <c r="T84" s="77">
        <f>AVERAGE('Apps Approved by Month'!HJ25:HU25)</f>
        <v>1230.6666666666667</v>
      </c>
      <c r="U84" s="77">
        <f>AVERAGE('Apps Approved by Month'!HV25:IG25)</f>
        <v>1137.75</v>
      </c>
      <c r="V84" s="77">
        <f>AVERAGE('Apps Approved by Month'!IH25:IS25)</f>
        <v>1898.0833333333333</v>
      </c>
      <c r="W84" s="79">
        <f t="shared" si="7"/>
        <v>-0.79546373837096074</v>
      </c>
      <c r="X84" s="81">
        <f t="shared" si="8"/>
        <v>-0.84124418604651163</v>
      </c>
      <c r="Y84" s="81">
        <f t="shared" si="9"/>
        <v>-0.738026709647709</v>
      </c>
    </row>
    <row r="85" spans="1:25" s="30" customFormat="1">
      <c r="A85" s="32" t="s">
        <v>41</v>
      </c>
      <c r="B85" s="33">
        <f>AVERAGE('Apps Approved by Month'!B26:M26)</f>
        <v>3183.25</v>
      </c>
      <c r="C85" s="33">
        <f>AVERAGE('Apps Approved by Month'!N26:Y26)</f>
        <v>3414.8333333333335</v>
      </c>
      <c r="D85" s="33">
        <f>AVERAGE('Apps Approved by Month'!Z26:AK26)</f>
        <v>3251.9166666666665</v>
      </c>
      <c r="E85" s="33">
        <f>AVERAGE('Apps Approved by Month'!AL26:AW26)</f>
        <v>3368.0833333333335</v>
      </c>
      <c r="F85" s="33">
        <f>AVERAGE('Apps Approved by Month'!AX26:BI26)</f>
        <v>3237.9166666666665</v>
      </c>
      <c r="G85" s="33">
        <f>AVERAGE('Apps Approved by Month'!BJ26:BU26)</f>
        <v>2661.3333333333335</v>
      </c>
      <c r="H85" s="33">
        <f>AVERAGE('Apps Approved by Month'!BV26:CG26)</f>
        <v>2579.5833333333335</v>
      </c>
      <c r="I85" s="33">
        <f>AVERAGE('Apps Approved by Month'!CH26:CS26)</f>
        <v>2522.0833333333335</v>
      </c>
      <c r="J85" s="33">
        <f>AVERAGE('Apps Approved by Month'!CT26:DE26)</f>
        <v>2372.5</v>
      </c>
      <c r="K85" s="33">
        <f>AVERAGE('Apps Approved by Month'!DF26:DQ26)</f>
        <v>2337.5</v>
      </c>
      <c r="L85" s="33">
        <f>AVERAGE('Apps Approved by Month'!DR26:EC26)</f>
        <v>2337.9166666666665</v>
      </c>
      <c r="M85" s="33">
        <f>AVERAGE('Apps Approved by Month'!ED26:EO26)</f>
        <v>2290.25</v>
      </c>
      <c r="N85" s="33">
        <f>AVERAGE('Apps Approved by Month'!EP26:FA26)</f>
        <v>2238.0833333333335</v>
      </c>
      <c r="O85" s="33">
        <f>AVERAGE('Apps Approved by Month'!FB26:FM26)</f>
        <v>2104.1666666666665</v>
      </c>
      <c r="P85" s="33">
        <f>AVERAGE('Apps Approved by Month'!FN26:FY26)</f>
        <v>1922.1666666666667</v>
      </c>
      <c r="Q85" s="63">
        <f>AVERAGE('Apps Approved by Month'!FZ26:GK26)</f>
        <v>1818.5</v>
      </c>
      <c r="R85" s="77">
        <f>AVERAGE('Apps Approved by Month'!GL26:GW26)</f>
        <v>1640.6666666666667</v>
      </c>
      <c r="S85" s="77">
        <f>AVERAGE('Apps Approved by Month'!GX26:HI26)</f>
        <v>1609.5833333333333</v>
      </c>
      <c r="T85" s="77">
        <f>AVERAGE('Apps Approved by Month'!HJ26:HU26)</f>
        <v>1492.1666666666667</v>
      </c>
      <c r="U85" s="77">
        <f>AVERAGE('Apps Approved by Month'!HV26:IG26)</f>
        <v>1348.4166666666667</v>
      </c>
      <c r="V85" s="77">
        <f>AVERAGE('Apps Approved by Month'!IH26:IS26)</f>
        <v>1057.8333333333333</v>
      </c>
      <c r="W85" s="79">
        <f t="shared" si="7"/>
        <v>-0.57640252362627287</v>
      </c>
      <c r="X85" s="81">
        <f t="shared" si="8"/>
        <v>-0.47727346147633665</v>
      </c>
      <c r="Y85" s="81">
        <f t="shared" si="9"/>
        <v>-0.42324006415968624</v>
      </c>
    </row>
    <row r="86" spans="1:25" s="30" customFormat="1">
      <c r="A86" s="32" t="s">
        <v>42</v>
      </c>
      <c r="B86" s="33">
        <f>AVERAGE('Apps Approved by Month'!B27:M27)</f>
        <v>2036.4166666666667</v>
      </c>
      <c r="C86" s="33">
        <f>AVERAGE('Apps Approved by Month'!N27:Y27)</f>
        <v>2244</v>
      </c>
      <c r="D86" s="33">
        <f>AVERAGE('Apps Approved by Month'!Z27:AK27)</f>
        <v>1396.9166666666667</v>
      </c>
      <c r="E86" s="33">
        <f>AVERAGE('Apps Approved by Month'!AL27:AW27)</f>
        <v>1450.9166666666667</v>
      </c>
      <c r="F86" s="33">
        <f>AVERAGE('Apps Approved by Month'!AX27:BI27)</f>
        <v>1367.5</v>
      </c>
      <c r="G86" s="33">
        <f>AVERAGE('Apps Approved by Month'!BJ27:BU27)</f>
        <v>1148.5</v>
      </c>
      <c r="H86" s="33">
        <f>AVERAGE('Apps Approved by Month'!BV27:CG27)</f>
        <v>912.66666666666663</v>
      </c>
      <c r="I86" s="33">
        <f>AVERAGE('Apps Approved by Month'!CH27:CS27)</f>
        <v>788.33333333333337</v>
      </c>
      <c r="J86" s="33">
        <f>AVERAGE('Apps Approved by Month'!CT27:DE27)</f>
        <v>877.75</v>
      </c>
      <c r="K86" s="33">
        <f>AVERAGE('Apps Approved by Month'!DF27:DQ27)</f>
        <v>938.5</v>
      </c>
      <c r="L86" s="33">
        <f>AVERAGE('Apps Approved by Month'!DR27:EC27)</f>
        <v>639.33333333333337</v>
      </c>
      <c r="M86" s="33">
        <f>AVERAGE('Apps Approved by Month'!ED27:EO27)</f>
        <v>45.25</v>
      </c>
      <c r="N86" s="33">
        <f>AVERAGE('Apps Approved by Month'!EP27:FA27)</f>
        <v>37.083333333333336</v>
      </c>
      <c r="O86" s="33">
        <f>AVERAGE('Apps Approved by Month'!FB27:FM27)</f>
        <v>30.25</v>
      </c>
      <c r="P86" s="33">
        <f>AVERAGE('Apps Approved by Month'!FN27:FY27)</f>
        <v>22.833333333333332</v>
      </c>
      <c r="Q86" s="63">
        <f>AVERAGE('Apps Approved by Month'!FZ27:GK27)</f>
        <v>13.416666666666666</v>
      </c>
      <c r="R86" s="77">
        <f>AVERAGE('Apps Approved by Month'!GL27:GW27)</f>
        <v>13.916666666666666</v>
      </c>
      <c r="S86" s="77">
        <f>AVERAGE('Apps Approved by Month'!GX27:HI27)</f>
        <v>167.33333333333334</v>
      </c>
      <c r="T86" s="77">
        <f>AVERAGE('Apps Approved by Month'!HJ27:HU27)</f>
        <v>341.66666666666669</v>
      </c>
      <c r="U86" s="77">
        <f>AVERAGE('Apps Approved by Month'!HV27:IG27)</f>
        <v>269.25</v>
      </c>
      <c r="V86" s="77">
        <f>AVERAGE('Apps Approved by Month'!IH27:IS27)</f>
        <v>143.75</v>
      </c>
      <c r="W86" s="79">
        <f t="shared" si="7"/>
        <v>-0.86778246102222045</v>
      </c>
      <c r="X86" s="81">
        <f t="shared" si="8"/>
        <v>-0.70498539079620159</v>
      </c>
      <c r="Y86" s="81">
        <f t="shared" si="9"/>
        <v>-0.57885818561001046</v>
      </c>
    </row>
    <row r="87" spans="1:25" s="30" customFormat="1">
      <c r="A87" s="32" t="s">
        <v>45</v>
      </c>
      <c r="B87" s="33">
        <f>AVERAGE('Apps Approved by Month'!B28:M28)</f>
        <v>2366</v>
      </c>
      <c r="C87" s="33">
        <f>AVERAGE('Apps Approved by Month'!N28:Y28)</f>
        <v>2176.6666666666665</v>
      </c>
      <c r="D87" s="33">
        <f>AVERAGE('Apps Approved by Month'!Z28:AK28)</f>
        <v>2622.1666666666665</v>
      </c>
      <c r="E87" s="33">
        <f>AVERAGE('Apps Approved by Month'!AL28:AW28)</f>
        <v>3012.75</v>
      </c>
      <c r="F87" s="33">
        <f>AVERAGE('Apps Approved by Month'!AX28:BI28)</f>
        <v>3086.0833333333335</v>
      </c>
      <c r="G87" s="33">
        <f>AVERAGE('Apps Approved by Month'!BJ28:BU28)</f>
        <v>3407.8333333333335</v>
      </c>
      <c r="H87" s="33">
        <f>AVERAGE('Apps Approved by Month'!BV28:CG28)</f>
        <v>3210.8888888888887</v>
      </c>
      <c r="I87" s="33">
        <f>AVERAGE('Apps Approved by Month'!CH28:CS28)</f>
        <v>2866.3333333333335</v>
      </c>
      <c r="J87" s="33">
        <f>AVERAGE('Apps Approved by Month'!CT28:DE28)</f>
        <v>2707.8333333333335</v>
      </c>
      <c r="K87" s="33">
        <f>AVERAGE('Apps Approved by Month'!DF28:DQ28)</f>
        <v>3054.0833333333335</v>
      </c>
      <c r="L87" s="33">
        <f>AVERAGE('Apps Approved by Month'!DR28:EC28)</f>
        <v>2804.8333333333335</v>
      </c>
      <c r="M87" s="33">
        <f>AVERAGE('Apps Approved by Month'!ED28:EO28)</f>
        <v>2761.0833333333335</v>
      </c>
      <c r="N87" s="33">
        <f>AVERAGE('Apps Approved by Month'!EP28:FA28)</f>
        <v>2544.5</v>
      </c>
      <c r="O87" s="33">
        <f>AVERAGE('Apps Approved by Month'!FB28:FM28)</f>
        <v>2313.4166666666665</v>
      </c>
      <c r="P87" s="33">
        <f>AVERAGE('Apps Approved by Month'!FN28:FY28)</f>
        <v>1899.5</v>
      </c>
      <c r="Q87" s="63">
        <f>AVERAGE('Apps Approved by Month'!FZ28:GK28)</f>
        <v>1786.8333333333333</v>
      </c>
      <c r="R87" s="77">
        <f>AVERAGE('Apps Approved by Month'!GL28:GW28)</f>
        <v>1303</v>
      </c>
      <c r="S87" s="77">
        <f>AVERAGE('Apps Approved by Month'!GX28:HI28)</f>
        <v>1106.6666666666667</v>
      </c>
      <c r="T87" s="77">
        <f>AVERAGE('Apps Approved by Month'!HJ28:HU28)</f>
        <v>919.16666666666663</v>
      </c>
      <c r="U87" s="77">
        <f>AVERAGE('Apps Approved by Month'!HV28:IG28)</f>
        <v>875.58333333333337</v>
      </c>
      <c r="V87" s="77">
        <f>AVERAGE('Apps Approved by Month'!IH28:IS28)</f>
        <v>810.58333333333337</v>
      </c>
      <c r="W87" s="79">
        <f t="shared" si="7"/>
        <v>-0.62993096646942792</v>
      </c>
      <c r="X87" s="81">
        <f t="shared" si="8"/>
        <v>-0.72730811820887253</v>
      </c>
      <c r="Y87" s="81">
        <f t="shared" si="9"/>
        <v>-0.68783053063164767</v>
      </c>
    </row>
    <row r="88" spans="1:25" s="30" customFormat="1">
      <c r="A88" s="32" t="s">
        <v>46</v>
      </c>
      <c r="B88" s="33">
        <f>AVERAGE('Apps Approved by Month'!B29:M29)</f>
        <v>4554.583333333333</v>
      </c>
      <c r="C88" s="33">
        <f>AVERAGE('Apps Approved by Month'!N29:Y29)</f>
        <v>4933.5</v>
      </c>
      <c r="D88" s="33">
        <f>AVERAGE('Apps Approved by Month'!Z29:AK29)</f>
        <v>558.41666666666663</v>
      </c>
      <c r="E88" s="33">
        <f>AVERAGE('Apps Approved by Month'!AL29:AW29)</f>
        <v>639.16666666666663</v>
      </c>
      <c r="F88" s="33">
        <f>AVERAGE('Apps Approved by Month'!AX29:BI29)</f>
        <v>621.83333333333337</v>
      </c>
      <c r="G88" s="33">
        <f>AVERAGE('Apps Approved by Month'!BJ29:BU29)</f>
        <v>591.41666666666663</v>
      </c>
      <c r="H88" s="33">
        <f>AVERAGE('Apps Approved by Month'!BV29:CG29)</f>
        <v>511.25</v>
      </c>
      <c r="I88" s="33">
        <f>AVERAGE('Apps Approved by Month'!CH29:CS29)</f>
        <v>553.5</v>
      </c>
      <c r="J88" s="33">
        <f>AVERAGE('Apps Approved by Month'!CT29:DE29)</f>
        <v>491.66666666666669</v>
      </c>
      <c r="K88" s="33">
        <f>AVERAGE('Apps Approved by Month'!DF29:DQ29)</f>
        <v>491.58333333333331</v>
      </c>
      <c r="L88" s="33">
        <f>AVERAGE('Apps Approved by Month'!DR29:EC29)</f>
        <v>470.66666666666669</v>
      </c>
      <c r="M88" s="33">
        <f>AVERAGE('Apps Approved by Month'!ED29:EO29)</f>
        <v>406.5</v>
      </c>
      <c r="N88" s="33">
        <f>AVERAGE('Apps Approved by Month'!EP29:FA29)</f>
        <v>359.16666666666669</v>
      </c>
      <c r="O88" s="33">
        <f>AVERAGE('Apps Approved by Month'!FB29:FM29)</f>
        <v>385.08333333333331</v>
      </c>
      <c r="P88" s="33">
        <f>AVERAGE('Apps Approved by Month'!FN29:FY29)</f>
        <v>397.16666666666669</v>
      </c>
      <c r="Q88" s="63">
        <f>AVERAGE('Apps Approved by Month'!FZ29:GK29)</f>
        <v>372.91666666666669</v>
      </c>
      <c r="R88" s="77">
        <f>AVERAGE('Apps Approved by Month'!GL29:GW29)</f>
        <v>410.66666666666669</v>
      </c>
      <c r="S88" s="77">
        <f>AVERAGE('Apps Approved by Month'!GX29:HI29)</f>
        <v>573.33333333333337</v>
      </c>
      <c r="T88" s="77">
        <f>AVERAGE('Apps Approved by Month'!HJ29:HU29)</f>
        <v>459</v>
      </c>
      <c r="U88" s="77">
        <f>AVERAGE('Apps Approved by Month'!HV29:IG29)</f>
        <v>361.41666666666669</v>
      </c>
      <c r="V88" s="77">
        <f>AVERAGE('Apps Approved by Month'!IH29:IS29)</f>
        <v>281.75</v>
      </c>
      <c r="W88" s="79">
        <f t="shared" si="7"/>
        <v>-0.92064769920409839</v>
      </c>
      <c r="X88" s="81">
        <f t="shared" si="8"/>
        <v>-0.2930725346373268</v>
      </c>
      <c r="Y88" s="81">
        <f t="shared" si="9"/>
        <v>-0.23211756373937675</v>
      </c>
    </row>
    <row r="89" spans="1:25" s="30" customFormat="1">
      <c r="A89" s="32" t="s">
        <v>47</v>
      </c>
      <c r="B89" s="33">
        <f>AVERAGE('Apps Approved by Month'!B30:M30)</f>
        <v>1229.9166666666667</v>
      </c>
      <c r="C89" s="33">
        <f>AVERAGE('Apps Approved by Month'!N30:Y30)</f>
        <v>1100.1666666666667</v>
      </c>
      <c r="D89" s="33">
        <f>AVERAGE('Apps Approved by Month'!Z30:AK30)</f>
        <v>1364.25</v>
      </c>
      <c r="E89" s="33">
        <f>AVERAGE('Apps Approved by Month'!AL30:AW30)</f>
        <v>1185.1666666666667</v>
      </c>
      <c r="F89" s="33">
        <f>AVERAGE('Apps Approved by Month'!AX30:BI30)</f>
        <v>1199.5</v>
      </c>
      <c r="G89" s="33">
        <f>AVERAGE('Apps Approved by Month'!BJ30:BU30)</f>
        <v>3340.1666666666665</v>
      </c>
      <c r="H89" s="33">
        <f>AVERAGE('Apps Approved by Month'!BV30:CG30)</f>
        <v>892.16666666666663</v>
      </c>
      <c r="I89" s="33">
        <f>AVERAGE('Apps Approved by Month'!CH30:CS30)</f>
        <v>272.83333333333331</v>
      </c>
      <c r="J89" s="33">
        <f>AVERAGE('Apps Approved by Month'!CT30:DE30)</f>
        <v>363.75</v>
      </c>
      <c r="K89" s="33">
        <f>AVERAGE('Apps Approved by Month'!DF30:DQ30)</f>
        <v>586.5</v>
      </c>
      <c r="L89" s="33">
        <f>AVERAGE('Apps Approved by Month'!DR30:EC30)</f>
        <v>658.83333333333337</v>
      </c>
      <c r="M89" s="33">
        <f>AVERAGE('Apps Approved by Month'!ED30:EO30)</f>
        <v>590.83333333333337</v>
      </c>
      <c r="N89" s="33">
        <f>AVERAGE('Apps Approved by Month'!EP30:FA30)</f>
        <v>519.66666666666663</v>
      </c>
      <c r="O89" s="33">
        <f>AVERAGE('Apps Approved by Month'!FB30:FM30)</f>
        <v>446.91666666666669</v>
      </c>
      <c r="P89" s="33">
        <f>AVERAGE('Apps Approved by Month'!FN30:FY30)</f>
        <v>405.58333333333331</v>
      </c>
      <c r="Q89" s="63">
        <f>AVERAGE('Apps Approved by Month'!FZ30:GK30)</f>
        <v>343.41666666666669</v>
      </c>
      <c r="R89" s="77">
        <f>AVERAGE('Apps Approved by Month'!GL30:GW30)</f>
        <v>382</v>
      </c>
      <c r="S89" s="77">
        <f>AVERAGE('Apps Approved by Month'!GX30:HI30)</f>
        <v>355.16666666666669</v>
      </c>
      <c r="T89" s="77">
        <f>AVERAGE('Apps Approved by Month'!HJ30:HU30)</f>
        <v>340.16666666666669</v>
      </c>
      <c r="U89" s="77">
        <f>AVERAGE('Apps Approved by Month'!HV30:IG30)</f>
        <v>292.41666666666669</v>
      </c>
      <c r="V89" s="77">
        <f>AVERAGE('Apps Approved by Month'!IH30:IS30)</f>
        <v>112.5</v>
      </c>
      <c r="W89" s="79">
        <f t="shared" si="7"/>
        <v>-0.76224676468595431</v>
      </c>
      <c r="X89" s="81">
        <f t="shared" si="8"/>
        <v>-0.67223986549598358</v>
      </c>
      <c r="Y89" s="81">
        <f t="shared" si="9"/>
        <v>-0.55615987857323557</v>
      </c>
    </row>
    <row r="90" spans="1:25" s="30" customFormat="1">
      <c r="A90" s="32" t="s">
        <v>49</v>
      </c>
      <c r="B90" s="33">
        <f>AVERAGE('Apps Approved by Month'!B31:M31)</f>
        <v>861.33333333333337</v>
      </c>
      <c r="C90" s="33">
        <f>AVERAGE('Apps Approved by Month'!N31:Y31)</f>
        <v>1072.75</v>
      </c>
      <c r="D90" s="33">
        <f>AVERAGE('Apps Approved by Month'!Z31:AK31)</f>
        <v>1335.5</v>
      </c>
      <c r="E90" s="33">
        <f>AVERAGE('Apps Approved by Month'!AL31:AW31)</f>
        <v>1319.25</v>
      </c>
      <c r="F90" s="33">
        <f>AVERAGE('Apps Approved by Month'!AX31:BI31)</f>
        <v>1227.5</v>
      </c>
      <c r="G90" s="33">
        <f>AVERAGE('Apps Approved by Month'!BJ31:BU31)</f>
        <v>1055.3333333333333</v>
      </c>
      <c r="H90" s="33">
        <f>AVERAGE('Apps Approved by Month'!BV31:CG31)</f>
        <v>1026.1666666666667</v>
      </c>
      <c r="I90" s="33">
        <f>AVERAGE('Apps Approved by Month'!CH31:CS31)</f>
        <v>1274.0833333333333</v>
      </c>
      <c r="J90" s="33">
        <f>AVERAGE('Apps Approved by Month'!CT31:DE31)</f>
        <v>1204</v>
      </c>
      <c r="K90" s="33">
        <f>AVERAGE('Apps Approved by Month'!DF31:DQ31)</f>
        <v>1318.75</v>
      </c>
      <c r="L90" s="33">
        <f>AVERAGE('Apps Approved by Month'!DR31:EC31)</f>
        <v>1456.3333333333333</v>
      </c>
      <c r="M90" s="33">
        <f>AVERAGE('Apps Approved by Month'!ED31:EO31)</f>
        <v>1374.25</v>
      </c>
      <c r="N90" s="33">
        <f>AVERAGE('Apps Approved by Month'!EP31:FA31)</f>
        <v>1293.6666666666667</v>
      </c>
      <c r="O90" s="33">
        <f>AVERAGE('Apps Approved by Month'!FB31:FM31)</f>
        <v>1348.3333333333333</v>
      </c>
      <c r="P90" s="33">
        <f>AVERAGE('Apps Approved by Month'!FN31:FY31)</f>
        <v>1623.5833333333333</v>
      </c>
      <c r="Q90" s="63">
        <f>AVERAGE('Apps Approved by Month'!FZ31:GK31)</f>
        <v>1339.25</v>
      </c>
      <c r="R90" s="77">
        <f>AVERAGE('Apps Approved by Month'!GL31:GW31)</f>
        <v>1311.1666666666667</v>
      </c>
      <c r="S90" s="77">
        <f>AVERAGE('Apps Approved by Month'!GX31:HI31)</f>
        <v>1339.25</v>
      </c>
      <c r="T90" s="77">
        <f>AVERAGE('Apps Approved by Month'!HJ31:HU31)</f>
        <v>1325.3333333333333</v>
      </c>
      <c r="U90" s="77">
        <f>AVERAGE('Apps Approved by Month'!HV31:IG31)</f>
        <v>1173.75</v>
      </c>
      <c r="V90" s="77">
        <f>AVERAGE('Apps Approved by Month'!IH31:IS31)</f>
        <v>1025</v>
      </c>
      <c r="W90" s="79">
        <f t="shared" si="7"/>
        <v>0.36271284829721356</v>
      </c>
      <c r="X90" s="81">
        <f t="shared" si="8"/>
        <v>0.14382004222835787</v>
      </c>
      <c r="Y90" s="81">
        <f t="shared" si="9"/>
        <v>-0.19403753719386582</v>
      </c>
    </row>
    <row r="91" spans="1:25" s="30" customFormat="1">
      <c r="A91" s="32" t="s">
        <v>50</v>
      </c>
      <c r="B91" s="33" t="e">
        <f>AVERAGE('Apps Approved by Month'!B32:M32)</f>
        <v>#DIV/0!</v>
      </c>
      <c r="C91" s="33">
        <f>AVERAGE('Apps Approved by Month'!N32:Y32)</f>
        <v>657</v>
      </c>
      <c r="D91" s="33">
        <f>AVERAGE('Apps Approved by Month'!Z32:AK32)</f>
        <v>668.25</v>
      </c>
      <c r="E91" s="33">
        <f>AVERAGE('Apps Approved by Month'!AL32:AW32)</f>
        <v>681.33333333333337</v>
      </c>
      <c r="F91" s="33">
        <f>AVERAGE('Apps Approved by Month'!AX32:BI32)</f>
        <v>698.41666666666663</v>
      </c>
      <c r="G91" s="33">
        <f>AVERAGE('Apps Approved by Month'!BJ32:BU32)</f>
        <v>728.16666666666663</v>
      </c>
      <c r="H91" s="33">
        <f>AVERAGE('Apps Approved by Month'!BV32:CG32)</f>
        <v>721.41666666666663</v>
      </c>
      <c r="I91" s="33">
        <f>AVERAGE('Apps Approved by Month'!CH32:CS32)</f>
        <v>635.41666666666663</v>
      </c>
      <c r="J91" s="33">
        <f>AVERAGE('Apps Approved by Month'!CT32:DE32)</f>
        <v>653.91666666666663</v>
      </c>
      <c r="K91" s="33">
        <f>AVERAGE('Apps Approved by Month'!DF32:DQ32)</f>
        <v>728.75</v>
      </c>
      <c r="L91" s="33">
        <f>AVERAGE('Apps Approved by Month'!DR32:EC32)</f>
        <v>726.33333333333337</v>
      </c>
      <c r="M91" s="33">
        <f>AVERAGE('Apps Approved by Month'!ED32:EO32)</f>
        <v>650.16666666666663</v>
      </c>
      <c r="N91" s="33">
        <f>AVERAGE('Apps Approved by Month'!EP32:FA32)</f>
        <v>543.83333333333337</v>
      </c>
      <c r="O91" s="33">
        <f>AVERAGE('Apps Approved by Month'!FB32:FM32)</f>
        <v>456.41666666666669</v>
      </c>
      <c r="P91" s="33">
        <f>AVERAGE('Apps Approved by Month'!FN32:FY32)</f>
        <v>386.25</v>
      </c>
      <c r="Q91" s="63">
        <f>AVERAGE('Apps Approved by Month'!FZ32:GK32)</f>
        <v>512.91666666666663</v>
      </c>
      <c r="R91" s="77">
        <f>AVERAGE('Apps Approved by Month'!GL32:GW32)</f>
        <v>280.5</v>
      </c>
      <c r="S91" s="77">
        <f>AVERAGE('Apps Approved by Month'!GX32:HI32)</f>
        <v>306.41666666666669</v>
      </c>
      <c r="T91" s="77">
        <f>AVERAGE('Apps Approved by Month'!HJ32:HU32)</f>
        <v>352</v>
      </c>
      <c r="U91" s="77">
        <f>AVERAGE('Apps Approved by Month'!HV32:IG32)</f>
        <v>348.16666666666669</v>
      </c>
      <c r="V91" s="77">
        <f>AVERAGE('Apps Approved by Month'!IH32:IS32)</f>
        <v>244.25</v>
      </c>
      <c r="W91" s="79" t="e">
        <f t="shared" si="7"/>
        <v>#DIV/0!</v>
      </c>
      <c r="X91" s="81">
        <f t="shared" si="8"/>
        <v>-0.51738477532632543</v>
      </c>
      <c r="Y91" s="81">
        <f t="shared" si="9"/>
        <v>-0.52065167508031207</v>
      </c>
    </row>
    <row r="92" spans="1:25" s="30" customFormat="1">
      <c r="A92" s="32" t="s">
        <v>52</v>
      </c>
      <c r="B92" s="33">
        <f>AVERAGE('Apps Approved by Month'!B33:M33)</f>
        <v>2515.75</v>
      </c>
      <c r="C92" s="33">
        <f>AVERAGE('Apps Approved by Month'!N33:Y33)</f>
        <v>2969.5833333333335</v>
      </c>
      <c r="D92" s="33">
        <f>AVERAGE('Apps Approved by Month'!Z33:AK33)</f>
        <v>3329.5833333333335</v>
      </c>
      <c r="E92" s="33">
        <f>AVERAGE('Apps Approved by Month'!AL33:AW33)</f>
        <v>3559</v>
      </c>
      <c r="F92" s="33">
        <f>AVERAGE('Apps Approved by Month'!AX33:BI33)</f>
        <v>3662.9166666666665</v>
      </c>
      <c r="G92" s="33">
        <f>AVERAGE('Apps Approved by Month'!BJ33:BU33)</f>
        <v>3296.3333333333335</v>
      </c>
      <c r="H92" s="33">
        <f>AVERAGE('Apps Approved by Month'!BV33:CG33)</f>
        <v>3248</v>
      </c>
      <c r="I92" s="33">
        <f>AVERAGE('Apps Approved by Month'!CH33:CS33)</f>
        <v>3206.9166666666665</v>
      </c>
      <c r="J92" s="33">
        <f>AVERAGE('Apps Approved by Month'!CT33:DE33)</f>
        <v>3291.1666666666665</v>
      </c>
      <c r="K92" s="33">
        <f>AVERAGE('Apps Approved by Month'!DF33:DQ33)</f>
        <v>3367.1666666666665</v>
      </c>
      <c r="L92" s="33">
        <f>AVERAGE('Apps Approved by Month'!DR33:EC33)</f>
        <v>3213.9166666666665</v>
      </c>
      <c r="M92" s="33">
        <f>AVERAGE('Apps Approved by Month'!ED33:EO33)</f>
        <v>3227</v>
      </c>
      <c r="N92" s="33">
        <f>AVERAGE('Apps Approved by Month'!EP33:FA33)</f>
        <v>2984.25</v>
      </c>
      <c r="O92" s="33">
        <f>AVERAGE('Apps Approved by Month'!FB33:FM33)</f>
        <v>2659.0833333333335</v>
      </c>
      <c r="P92" s="33">
        <f>AVERAGE('Apps Approved by Month'!FN33:FY33)</f>
        <v>2691.9166666666665</v>
      </c>
      <c r="Q92" s="63">
        <f>AVERAGE('Apps Approved by Month'!FZ33:GK33)</f>
        <v>2229.1666666666665</v>
      </c>
      <c r="R92" s="77">
        <f>AVERAGE('Apps Approved by Month'!GL33:GW33)</f>
        <v>1818.0833333333333</v>
      </c>
      <c r="S92" s="77">
        <f>AVERAGE('Apps Approved by Month'!GX33:HI33)</f>
        <v>1483.0833333333333</v>
      </c>
      <c r="T92" s="77">
        <f>AVERAGE('Apps Approved by Month'!HJ33:HU33)</f>
        <v>1310.0833333333333</v>
      </c>
      <c r="U92" s="77">
        <f>AVERAGE('Apps Approved by Month'!HV33:IG33)</f>
        <v>1062.6666666666667</v>
      </c>
      <c r="V92" s="77">
        <f>AVERAGE('Apps Approved by Month'!IH33:IS33)</f>
        <v>922.58333333333337</v>
      </c>
      <c r="W92" s="79">
        <f t="shared" si="7"/>
        <v>-0.57759448805856439</v>
      </c>
      <c r="X92" s="81">
        <f t="shared" si="8"/>
        <v>-0.67282430213464683</v>
      </c>
      <c r="Y92" s="81">
        <f t="shared" si="9"/>
        <v>-0.66935462960562142</v>
      </c>
    </row>
    <row r="93" spans="1:25" s="30" customFormat="1">
      <c r="A93" s="32" t="s">
        <v>54</v>
      </c>
      <c r="B93" s="33">
        <f>AVERAGE('Apps Approved by Month'!B34:M34)</f>
        <v>1822.8333333333333</v>
      </c>
      <c r="C93" s="33">
        <f>AVERAGE('Apps Approved by Month'!N34:Y34)</f>
        <v>1718.1666666666667</v>
      </c>
      <c r="D93" s="33">
        <f>AVERAGE('Apps Approved by Month'!Z34:AK34)</f>
        <v>1867.6666666666667</v>
      </c>
      <c r="E93" s="33">
        <f>AVERAGE('Apps Approved by Month'!AL34:AW34)</f>
        <v>2109</v>
      </c>
      <c r="F93" s="33">
        <f>AVERAGE('Apps Approved by Month'!AX34:BI34)</f>
        <v>2104.4166666666665</v>
      </c>
      <c r="G93" s="33">
        <f>AVERAGE('Apps Approved by Month'!BJ34:BU34)</f>
        <v>2022.9166666666667</v>
      </c>
      <c r="H93" s="33">
        <f>AVERAGE('Apps Approved by Month'!BV34:CG34)</f>
        <v>1791.9166666666667</v>
      </c>
      <c r="I93" s="33">
        <f>AVERAGE('Apps Approved by Month'!CH34:CS34)</f>
        <v>1577.3333333333333</v>
      </c>
      <c r="J93" s="33">
        <f>AVERAGE('Apps Approved by Month'!CT34:DE34)</f>
        <v>1518.6666666666667</v>
      </c>
      <c r="K93" s="33">
        <f>AVERAGE('Apps Approved by Month'!DF34:DQ34)</f>
        <v>1657.8333333333333</v>
      </c>
      <c r="L93" s="33">
        <f>AVERAGE('Apps Approved by Month'!DR34:EC34)</f>
        <v>1790</v>
      </c>
      <c r="M93" s="33">
        <f>AVERAGE('Apps Approved by Month'!ED34:EO34)</f>
        <v>1688.1666666666667</v>
      </c>
      <c r="N93" s="33">
        <f>AVERAGE('Apps Approved by Month'!EP34:FA34)</f>
        <v>1618.1666666666667</v>
      </c>
      <c r="O93" s="33">
        <f>AVERAGE('Apps Approved by Month'!FB34:FM34)</f>
        <v>1441.6666666666667</v>
      </c>
      <c r="P93" s="33">
        <f>AVERAGE('Apps Approved by Month'!FN34:FY34)</f>
        <v>1545.3333333333333</v>
      </c>
      <c r="Q93" s="63">
        <f>AVERAGE('Apps Approved by Month'!FZ34:GK34)</f>
        <v>1343.0833333333333</v>
      </c>
      <c r="R93" s="77">
        <f>AVERAGE('Apps Approved by Month'!GL34:GW34)</f>
        <v>1334.5</v>
      </c>
      <c r="S93" s="77">
        <f>AVERAGE('Apps Approved by Month'!GX34:HI34)</f>
        <v>1242</v>
      </c>
      <c r="T93" s="77">
        <f>AVERAGE('Apps Approved by Month'!HJ34:HU34)</f>
        <v>1229.0833333333333</v>
      </c>
      <c r="U93" s="77">
        <f>AVERAGE('Apps Approved by Month'!HV34:IG34)</f>
        <v>1114.25</v>
      </c>
      <c r="V93" s="77">
        <f>AVERAGE('Apps Approved by Month'!IH34:IS34)</f>
        <v>1083.25</v>
      </c>
      <c r="W93" s="79">
        <f t="shared" ref="W93:W112" si="10">(U93-B93)/B93</f>
        <v>-0.38872634177562398</v>
      </c>
      <c r="X93" s="81">
        <f t="shared" ref="X93:X112" si="11">(U93-H93)/H93</f>
        <v>-0.37817978886666981</v>
      </c>
      <c r="Y93" s="81">
        <f t="shared" ref="Y93:Y112" si="12">(U93-L93)/L93</f>
        <v>-0.37751396648044694</v>
      </c>
    </row>
    <row r="94" spans="1:25" s="30" customFormat="1">
      <c r="A94" s="32" t="s">
        <v>56</v>
      </c>
      <c r="B94" s="33">
        <f>AVERAGE('Apps Approved by Month'!B35:M35)</f>
        <v>11112.166666666666</v>
      </c>
      <c r="C94" s="33">
        <f>AVERAGE('Apps Approved by Month'!N35:Y35)</f>
        <v>11568.5</v>
      </c>
      <c r="D94" s="33">
        <f>AVERAGE('Apps Approved by Month'!Z35:AK35)</f>
        <v>11758.416666666666</v>
      </c>
      <c r="E94" s="33">
        <f>AVERAGE('Apps Approved by Month'!AL35:AW35)</f>
        <v>11394.25</v>
      </c>
      <c r="F94" s="33">
        <f>AVERAGE('Apps Approved by Month'!AX35:BI35)</f>
        <v>11064.583333333334</v>
      </c>
      <c r="G94" s="33">
        <f>AVERAGE('Apps Approved by Month'!BJ35:BU35)</f>
        <v>9986.5</v>
      </c>
      <c r="H94" s="33">
        <f>AVERAGE('Apps Approved by Month'!BV35:CG35)</f>
        <v>9646.8333333333339</v>
      </c>
      <c r="I94" s="33">
        <f>AVERAGE('Apps Approved by Month'!CH35:CS35)</f>
        <v>9868.6666666666661</v>
      </c>
      <c r="J94" s="33">
        <f>AVERAGE('Apps Approved by Month'!CT35:DE35)</f>
        <v>10154.333333333334</v>
      </c>
      <c r="K94" s="33">
        <f>AVERAGE('Apps Approved by Month'!DF35:DQ35)</f>
        <v>10723.5</v>
      </c>
      <c r="L94" s="33">
        <f>AVERAGE('Apps Approved by Month'!DR35:EC35)</f>
        <v>10879.5</v>
      </c>
      <c r="M94" s="33">
        <f>AVERAGE('Apps Approved by Month'!ED35:EO35)</f>
        <v>11008.583333333334</v>
      </c>
      <c r="N94" s="33">
        <f>AVERAGE('Apps Approved by Month'!EP35:FA35)</f>
        <v>10517.416666666666</v>
      </c>
      <c r="O94" s="33">
        <f>AVERAGE('Apps Approved by Month'!FB35:FM35)</f>
        <v>9931.9166666666661</v>
      </c>
      <c r="P94" s="33">
        <f>AVERAGE('Apps Approved by Month'!FN35:FY35)</f>
        <v>10171.666666666666</v>
      </c>
      <c r="Q94" s="63">
        <f>AVERAGE('Apps Approved by Month'!FZ35:GK35)</f>
        <v>8855.8333333333339</v>
      </c>
      <c r="R94" s="77">
        <f>AVERAGE('Apps Approved by Month'!GL35:GW35)</f>
        <v>8277.75</v>
      </c>
      <c r="S94" s="77">
        <f>AVERAGE('Apps Approved by Month'!GX35:HI35)</f>
        <v>7930.75</v>
      </c>
      <c r="T94" s="77">
        <f>AVERAGE('Apps Approved by Month'!HJ35:HU35)</f>
        <v>7496.5</v>
      </c>
      <c r="U94" s="77">
        <f>AVERAGE('Apps Approved by Month'!HV35:IG35)</f>
        <v>6661.666666666667</v>
      </c>
      <c r="V94" s="77">
        <f>AVERAGE('Apps Approved by Month'!IH35:IS35)</f>
        <v>5687.333333333333</v>
      </c>
      <c r="W94" s="79">
        <f t="shared" si="10"/>
        <v>-0.40050695183957519</v>
      </c>
      <c r="X94" s="81">
        <f t="shared" si="11"/>
        <v>-0.30944524109811511</v>
      </c>
      <c r="Y94" s="81">
        <f t="shared" si="12"/>
        <v>-0.38768632136893544</v>
      </c>
    </row>
    <row r="95" spans="1:25" s="30" customFormat="1">
      <c r="A95" s="32" t="s">
        <v>57</v>
      </c>
      <c r="B95" s="33">
        <f>AVERAGE('Apps Approved by Month'!B36:M36)</f>
        <v>4538.25</v>
      </c>
      <c r="C95" s="33">
        <f>AVERAGE('Apps Approved by Month'!N36:Y36)</f>
        <v>4069.4166666666665</v>
      </c>
      <c r="D95" s="33">
        <f>AVERAGE('Apps Approved by Month'!Z36:AK36)</f>
        <v>4064.3333333333335</v>
      </c>
      <c r="E95" s="33">
        <f>AVERAGE('Apps Approved by Month'!AL36:AW36)</f>
        <v>3708.3333333333335</v>
      </c>
      <c r="F95" s="33">
        <f>AVERAGE('Apps Approved by Month'!AX36:BI36)</f>
        <v>3387.5</v>
      </c>
      <c r="G95" s="33">
        <f>AVERAGE('Apps Approved by Month'!BJ36:BU36)</f>
        <v>2932.5833333333335</v>
      </c>
      <c r="H95" s="33">
        <f>AVERAGE('Apps Approved by Month'!BV36:CG36)</f>
        <v>2584.0833333333335</v>
      </c>
      <c r="I95" s="33">
        <f>AVERAGE('Apps Approved by Month'!CH36:CS36)</f>
        <v>2251.9166666666665</v>
      </c>
      <c r="J95" s="33">
        <f>AVERAGE('Apps Approved by Month'!CT36:DE36)</f>
        <v>2269</v>
      </c>
      <c r="K95" s="33">
        <f>AVERAGE('Apps Approved by Month'!DF36:DQ36)</f>
        <v>2717.5833333333335</v>
      </c>
      <c r="L95" s="33">
        <f>AVERAGE('Apps Approved by Month'!DR36:EC36)</f>
        <v>2510.0833333333335</v>
      </c>
      <c r="M95" s="33">
        <f>AVERAGE('Apps Approved by Month'!ED36:EO36)</f>
        <v>2427.4166666666665</v>
      </c>
      <c r="N95" s="33">
        <f>AVERAGE('Apps Approved by Month'!EP36:FA36)</f>
        <v>2208.75</v>
      </c>
      <c r="O95" s="33">
        <f>AVERAGE('Apps Approved by Month'!FB36:FM36)</f>
        <v>1973</v>
      </c>
      <c r="P95" s="33">
        <f>AVERAGE('Apps Approved by Month'!FN36:FY36)</f>
        <v>1131.0833333333333</v>
      </c>
      <c r="Q95" s="63">
        <f>AVERAGE('Apps Approved by Month'!FZ36:GK36)</f>
        <v>1654.75</v>
      </c>
      <c r="R95" s="77">
        <f>AVERAGE('Apps Approved by Month'!GL36:GW36)</f>
        <v>1474.0833333333333</v>
      </c>
      <c r="S95" s="77">
        <f>AVERAGE('Apps Approved by Month'!GX36:HI36)</f>
        <v>1572.5</v>
      </c>
      <c r="T95" s="77">
        <f>AVERAGE('Apps Approved by Month'!HJ36:HU36)</f>
        <v>1357.5</v>
      </c>
      <c r="U95" s="77">
        <f>AVERAGE('Apps Approved by Month'!HV36:IG36)</f>
        <v>1136</v>
      </c>
      <c r="V95" s="77">
        <f>AVERAGE('Apps Approved by Month'!IH36:IS36)</f>
        <v>755.66666666666663</v>
      </c>
      <c r="W95" s="79">
        <f t="shared" si="10"/>
        <v>-0.74968324794799757</v>
      </c>
      <c r="X95" s="81">
        <f t="shared" si="11"/>
        <v>-0.56038569447579734</v>
      </c>
      <c r="Y95" s="81">
        <f t="shared" si="12"/>
        <v>-0.54742538428339038</v>
      </c>
    </row>
    <row r="96" spans="1:25" s="30" customFormat="1">
      <c r="A96" s="32" t="s">
        <v>59</v>
      </c>
      <c r="B96" s="33">
        <f>AVERAGE('Apps Approved by Month'!B37:M37)</f>
        <v>854.08333333333337</v>
      </c>
      <c r="C96" s="33">
        <f>AVERAGE('Apps Approved by Month'!N37:Y37)</f>
        <v>854.16666666666663</v>
      </c>
      <c r="D96" s="33">
        <f>AVERAGE('Apps Approved by Month'!Z37:AK37)</f>
        <v>911.16666666666663</v>
      </c>
      <c r="E96" s="33">
        <f>AVERAGE('Apps Approved by Month'!AL37:AW37)</f>
        <v>952.33333333333337</v>
      </c>
      <c r="F96" s="33">
        <f>AVERAGE('Apps Approved by Month'!AX37:BI37)</f>
        <v>949.83333333333337</v>
      </c>
      <c r="G96" s="33">
        <f>AVERAGE('Apps Approved by Month'!BJ37:BU37)</f>
        <v>353</v>
      </c>
      <c r="H96" s="33">
        <f>AVERAGE('Apps Approved by Month'!BV37:CG37)</f>
        <v>260.83333333333331</v>
      </c>
      <c r="I96" s="33">
        <f>AVERAGE('Apps Approved by Month'!CH37:CS37)</f>
        <v>215.66666666666666</v>
      </c>
      <c r="J96" s="33">
        <f>AVERAGE('Apps Approved by Month'!CT37:DE37)</f>
        <v>215.5</v>
      </c>
      <c r="K96" s="33">
        <f>AVERAGE('Apps Approved by Month'!DF37:DQ37)</f>
        <v>285.41666666666669</v>
      </c>
      <c r="L96" s="33">
        <f>AVERAGE('Apps Approved by Month'!DR37:EC37)</f>
        <v>232.5</v>
      </c>
      <c r="M96" s="33">
        <f>AVERAGE('Apps Approved by Month'!ED37:EO37)</f>
        <v>194.25</v>
      </c>
      <c r="N96" s="33">
        <f>AVERAGE('Apps Approved by Month'!EP37:FA37)</f>
        <v>179.25</v>
      </c>
      <c r="O96" s="33">
        <f>AVERAGE('Apps Approved by Month'!FB37:FM37)</f>
        <v>165.25</v>
      </c>
      <c r="P96" s="33">
        <f>AVERAGE('Apps Approved by Month'!FN37:FY37)</f>
        <v>146.75</v>
      </c>
      <c r="Q96" s="63">
        <f>AVERAGE('Apps Approved by Month'!FZ37:GK37)</f>
        <v>142.83333333333334</v>
      </c>
      <c r="R96" s="77">
        <f>AVERAGE('Apps Approved by Month'!GL37:GW37)</f>
        <v>143.5</v>
      </c>
      <c r="S96" s="77">
        <f>AVERAGE('Apps Approved by Month'!GX37:HI37)</f>
        <v>135.75</v>
      </c>
      <c r="T96" s="77">
        <f>AVERAGE('Apps Approved by Month'!HJ37:HU37)</f>
        <v>118.41666666666667</v>
      </c>
      <c r="U96" s="77">
        <f>AVERAGE('Apps Approved by Month'!HV37:IG37)</f>
        <v>104.75</v>
      </c>
      <c r="V96" s="77">
        <f>AVERAGE('Apps Approved by Month'!IH37:IS37)</f>
        <v>117.16666666666667</v>
      </c>
      <c r="W96" s="79">
        <f t="shared" si="10"/>
        <v>-0.87735388818421312</v>
      </c>
      <c r="X96" s="81">
        <f t="shared" si="11"/>
        <v>-0.59840255591054314</v>
      </c>
      <c r="Y96" s="81">
        <f t="shared" si="12"/>
        <v>-0.54946236559139783</v>
      </c>
    </row>
    <row r="97" spans="1:26" s="30" customFormat="1">
      <c r="A97" s="32" t="s">
        <v>61</v>
      </c>
      <c r="B97" s="33">
        <f>AVERAGE('Apps Approved by Month'!B38:M38)</f>
        <v>103.25</v>
      </c>
      <c r="C97" s="33">
        <f>AVERAGE('Apps Approved by Month'!N38:Y38)</f>
        <v>7162.583333333333</v>
      </c>
      <c r="D97" s="33">
        <f>AVERAGE('Apps Approved by Month'!Z38:AK38)</f>
        <v>7319.666666666667</v>
      </c>
      <c r="E97" s="33">
        <f>AVERAGE('Apps Approved by Month'!AL38:AW38)</f>
        <v>6405.416666666667</v>
      </c>
      <c r="F97" s="33">
        <f>AVERAGE('Apps Approved by Month'!AX38:BI38)</f>
        <v>6739</v>
      </c>
      <c r="G97" s="33">
        <f>AVERAGE('Apps Approved by Month'!BJ38:BU38)</f>
        <v>6567.166666666667</v>
      </c>
      <c r="H97" s="33">
        <f>AVERAGE('Apps Approved by Month'!BV38:CG38)</f>
        <v>6334.5</v>
      </c>
      <c r="I97" s="33">
        <f>AVERAGE('Apps Approved by Month'!CH38:CS38)</f>
        <v>6129.916666666667</v>
      </c>
      <c r="J97" s="33">
        <f>AVERAGE('Apps Approved by Month'!CT38:DE38)</f>
        <v>6896</v>
      </c>
      <c r="K97" s="33">
        <f>AVERAGE('Apps Approved by Month'!DF38:DQ38)</f>
        <v>8327.25</v>
      </c>
      <c r="L97" s="33">
        <f>AVERAGE('Apps Approved by Month'!DR38:EC38)</f>
        <v>8708.8333333333339</v>
      </c>
      <c r="M97" s="33">
        <f>AVERAGE('Apps Approved by Month'!ED38:EO38)</f>
        <v>7465.666666666667</v>
      </c>
      <c r="N97" s="33">
        <f>AVERAGE('Apps Approved by Month'!EP38:FA38)</f>
        <v>5067.416666666667</v>
      </c>
      <c r="O97" s="33">
        <f>AVERAGE('Apps Approved by Month'!FB38:FM38)</f>
        <v>4028.1666666666665</v>
      </c>
      <c r="P97" s="33">
        <f>AVERAGE('Apps Approved by Month'!FN38:FY38)</f>
        <v>3461</v>
      </c>
      <c r="Q97" s="63">
        <f>AVERAGE('Apps Approved by Month'!FZ38:GK38)</f>
        <v>3001.3333333333335</v>
      </c>
      <c r="R97" s="77">
        <f>AVERAGE('Apps Approved by Month'!GL38:GW38)</f>
        <v>2870.1666666666665</v>
      </c>
      <c r="S97" s="77">
        <f>AVERAGE('Apps Approved by Month'!GX38:HI38)</f>
        <v>2401.0833333333335</v>
      </c>
      <c r="T97" s="77">
        <f>AVERAGE('Apps Approved by Month'!HJ38:HU38)</f>
        <v>2155.4545454545455</v>
      </c>
      <c r="U97" s="77">
        <f>AVERAGE('Apps Approved by Month'!HV38:IG38)</f>
        <v>1923.1666666666667</v>
      </c>
      <c r="V97" s="77">
        <f>AVERAGE('Apps Approved by Month'!IH38:IS38)</f>
        <v>2030.5</v>
      </c>
      <c r="W97" s="79">
        <f t="shared" si="10"/>
        <v>17.62631154156578</v>
      </c>
      <c r="X97" s="81">
        <f t="shared" si="11"/>
        <v>-0.69639803194148442</v>
      </c>
      <c r="Y97" s="81">
        <f t="shared" si="12"/>
        <v>-0.77917057393833844</v>
      </c>
    </row>
    <row r="98" spans="1:26" s="30" customFormat="1">
      <c r="A98" s="32" t="s">
        <v>62</v>
      </c>
      <c r="B98" s="33">
        <f>AVERAGE('Apps Approved by Month'!B39:M39)</f>
        <v>1929.9166666666667</v>
      </c>
      <c r="C98" s="33">
        <f>AVERAGE('Apps Approved by Month'!N39:Y39)</f>
        <v>1923.4166666666667</v>
      </c>
      <c r="D98" s="33">
        <f>AVERAGE('Apps Approved by Month'!Z39:AK39)</f>
        <v>1713.3333333333333</v>
      </c>
      <c r="E98" s="33">
        <f>AVERAGE('Apps Approved by Month'!AL39:AW39)</f>
        <v>1692.5</v>
      </c>
      <c r="F98" s="33">
        <f>AVERAGE('Apps Approved by Month'!AX39:BI39)</f>
        <v>1587.3333333333333</v>
      </c>
      <c r="G98" s="33">
        <f>AVERAGE('Apps Approved by Month'!BJ39:BU39)</f>
        <v>1350</v>
      </c>
      <c r="H98" s="33">
        <f>AVERAGE('Apps Approved by Month'!BV39:CG39)</f>
        <v>1045.9166666666667</v>
      </c>
      <c r="I98" s="33">
        <f>AVERAGE('Apps Approved by Month'!CH39:CS39)</f>
        <v>927.58333333333337</v>
      </c>
      <c r="J98" s="33">
        <f>AVERAGE('Apps Approved by Month'!CT39:DE39)</f>
        <v>689.41666666666663</v>
      </c>
      <c r="K98" s="33">
        <f>AVERAGE('Apps Approved by Month'!DF39:DQ39)</f>
        <v>920</v>
      </c>
      <c r="L98" s="33">
        <f>AVERAGE('Apps Approved by Month'!DR39:EC39)</f>
        <v>919.41666666666663</v>
      </c>
      <c r="M98" s="33">
        <f>AVERAGE('Apps Approved by Month'!ED39:EO39)</f>
        <v>807.58333333333337</v>
      </c>
      <c r="N98" s="33">
        <f>AVERAGE('Apps Approved by Month'!EP39:FA39)</f>
        <v>737.66666666666663</v>
      </c>
      <c r="O98" s="33">
        <f>AVERAGE('Apps Approved by Month'!FB39:FM39)</f>
        <v>550.5</v>
      </c>
      <c r="P98" s="33">
        <f>AVERAGE('Apps Approved by Month'!FN39:FY39)</f>
        <v>504.83333333333331</v>
      </c>
      <c r="Q98" s="63">
        <f>AVERAGE('Apps Approved by Month'!FZ39:GK39)</f>
        <v>502</v>
      </c>
      <c r="R98" s="77">
        <f>AVERAGE('Apps Approved by Month'!GL39:GW39)</f>
        <v>458.66666666666669</v>
      </c>
      <c r="S98" s="77">
        <f>AVERAGE('Apps Approved by Month'!GX39:HI39)</f>
        <v>415.5</v>
      </c>
      <c r="T98" s="77">
        <f>AVERAGE('Apps Approved by Month'!HJ39:HU39)</f>
        <v>358.91666666666669</v>
      </c>
      <c r="U98" s="77">
        <f>AVERAGE('Apps Approved by Month'!HV39:IG39)</f>
        <v>336.5</v>
      </c>
      <c r="V98" s="77">
        <f>AVERAGE('Apps Approved by Month'!IH39:IS39)</f>
        <v>287.33333333333331</v>
      </c>
      <c r="W98" s="79">
        <f t="shared" si="10"/>
        <v>-0.82564013990241381</v>
      </c>
      <c r="X98" s="81">
        <f t="shared" si="11"/>
        <v>-0.67827264759780104</v>
      </c>
      <c r="Y98" s="81">
        <f t="shared" si="12"/>
        <v>-0.63400706969999088</v>
      </c>
    </row>
    <row r="99" spans="1:26" s="30" customFormat="1">
      <c r="A99" s="32" t="s">
        <v>63</v>
      </c>
      <c r="B99" s="33">
        <f>AVERAGE('Apps Approved by Month'!B40:M40)</f>
        <v>1234.4166666666667</v>
      </c>
      <c r="C99" s="33">
        <f>AVERAGE('Apps Approved by Month'!N40:Y40)</f>
        <v>1388.9166666666667</v>
      </c>
      <c r="D99" s="33">
        <f>AVERAGE('Apps Approved by Month'!Z40:AK40)</f>
        <v>1620.4166666666667</v>
      </c>
      <c r="E99" s="33">
        <f>AVERAGE('Apps Approved by Month'!AL40:AW40)</f>
        <v>1748.3333333333333</v>
      </c>
      <c r="F99" s="33">
        <f>AVERAGE('Apps Approved by Month'!AX40:BI40)</f>
        <v>2126.6666666666665</v>
      </c>
      <c r="G99" s="33">
        <f>AVERAGE('Apps Approved by Month'!BJ40:BU40)</f>
        <v>2245.3333333333335</v>
      </c>
      <c r="H99" s="33">
        <f>AVERAGE('Apps Approved by Month'!BV40:CG40)</f>
        <v>2368.3333333333335</v>
      </c>
      <c r="I99" s="33">
        <f>AVERAGE('Apps Approved by Month'!CH40:CS40)</f>
        <v>2662.8333333333335</v>
      </c>
      <c r="J99" s="33">
        <f>AVERAGE('Apps Approved by Month'!CT40:DE40)</f>
        <v>2422.6666666666665</v>
      </c>
      <c r="K99" s="33">
        <f>AVERAGE('Apps Approved by Month'!DF40:DQ40)</f>
        <v>2630.25</v>
      </c>
      <c r="L99" s="33">
        <f>AVERAGE('Apps Approved by Month'!DR40:EC40)</f>
        <v>2704.4166666666665</v>
      </c>
      <c r="M99" s="33">
        <f>AVERAGE('Apps Approved by Month'!ED40:EO40)</f>
        <v>4048.25</v>
      </c>
      <c r="N99" s="33">
        <f>AVERAGE('Apps Approved by Month'!EP40:FA40)</f>
        <v>1701.6666666666667</v>
      </c>
      <c r="O99" s="33">
        <f>AVERAGE('Apps Approved by Month'!FB40:FM40)</f>
        <v>2135.0833333333335</v>
      </c>
      <c r="P99" s="33">
        <f>AVERAGE('Apps Approved by Month'!FN40:FY40)</f>
        <v>3482.4166666666665</v>
      </c>
      <c r="Q99" s="63">
        <f>AVERAGE('Apps Approved by Month'!FZ40:GK40)</f>
        <v>3517.0833333333335</v>
      </c>
      <c r="R99" s="77">
        <f>AVERAGE('Apps Approved by Month'!GL40:GW40)</f>
        <v>2986.1666666666665</v>
      </c>
      <c r="S99" s="77">
        <f>AVERAGE('Apps Approved by Month'!GX40:HI40)</f>
        <v>2935.4166666666665</v>
      </c>
      <c r="T99" s="77">
        <f>AVERAGE('Apps Approved by Month'!HJ40:HU40)</f>
        <v>2771.5</v>
      </c>
      <c r="U99" s="77">
        <f>AVERAGE('Apps Approved by Month'!HV40:IG40)</f>
        <v>2579.75</v>
      </c>
      <c r="V99" s="77">
        <f>AVERAGE('Apps Approved by Month'!IH40:IS40)</f>
        <v>2359.9166666666665</v>
      </c>
      <c r="W99" s="79">
        <f t="shared" si="10"/>
        <v>1.089853507054614</v>
      </c>
      <c r="X99" s="81">
        <f t="shared" si="11"/>
        <v>8.9268121041519988E-2</v>
      </c>
      <c r="Y99" s="81">
        <f t="shared" si="12"/>
        <v>-4.6097433211105238E-2</v>
      </c>
    </row>
    <row r="100" spans="1:26" s="30" customFormat="1">
      <c r="A100" s="32" t="s">
        <v>65</v>
      </c>
      <c r="B100" s="33">
        <f>AVERAGE('Apps Approved by Month'!B41:M41)</f>
        <v>9306.1666666666661</v>
      </c>
      <c r="C100" s="33">
        <f>AVERAGE('Apps Approved by Month'!N41:Y41)</f>
        <v>9196.5</v>
      </c>
      <c r="D100" s="33">
        <f>AVERAGE('Apps Approved by Month'!Z41:AK41)</f>
        <v>9227.5833333333339</v>
      </c>
      <c r="E100" s="33">
        <f>AVERAGE('Apps Approved by Month'!AL41:AW41)</f>
        <v>9235.0833333333339</v>
      </c>
      <c r="F100" s="33">
        <f>AVERAGE('Apps Approved by Month'!AX41:BI41)</f>
        <v>9405.9166666666661</v>
      </c>
      <c r="G100" s="33">
        <f>AVERAGE('Apps Approved by Month'!BJ41:BU41)</f>
        <v>9831.4444444444453</v>
      </c>
      <c r="H100" s="33">
        <f>AVERAGE('Apps Approved by Month'!BV41:CG41)</f>
        <v>8619.1666666666661</v>
      </c>
      <c r="I100" s="33">
        <f>AVERAGE('Apps Approved by Month'!CH41:CS41)</f>
        <v>8282.4166666666661</v>
      </c>
      <c r="J100" s="33">
        <f>AVERAGE('Apps Approved by Month'!CT41:DE41)</f>
        <v>8314.1</v>
      </c>
      <c r="K100" s="33">
        <f>AVERAGE('Apps Approved by Month'!DF41:DQ41)</f>
        <v>8568.5833333333339</v>
      </c>
      <c r="L100" s="33">
        <f>AVERAGE('Apps Approved by Month'!DR41:EC41)</f>
        <v>8910.1666666666661</v>
      </c>
      <c r="M100" s="33">
        <f>AVERAGE('Apps Approved by Month'!ED41:EO41)</f>
        <v>8703.9166666666661</v>
      </c>
      <c r="N100" s="33">
        <f>AVERAGE('Apps Approved by Month'!EP41:FA41)</f>
        <v>7923.583333333333</v>
      </c>
      <c r="O100" s="33">
        <f>AVERAGE('Apps Approved by Month'!FB41:FM41)</f>
        <v>6509.666666666667</v>
      </c>
      <c r="P100" s="33">
        <f>AVERAGE('Apps Approved by Month'!FN41:FY41)</f>
        <v>6420.083333333333</v>
      </c>
      <c r="Q100" s="63">
        <f>AVERAGE('Apps Approved by Month'!FZ41:GK41)</f>
        <v>5810.583333333333</v>
      </c>
      <c r="R100" s="77">
        <f>AVERAGE('Apps Approved by Month'!GL41:GW41)</f>
        <v>5426.083333333333</v>
      </c>
      <c r="S100" s="77">
        <f>AVERAGE('Apps Approved by Month'!GX41:HI41)</f>
        <v>5284.5</v>
      </c>
      <c r="T100" s="77">
        <f>AVERAGE('Apps Approved by Month'!HJ41:HU41)</f>
        <v>5050.25</v>
      </c>
      <c r="U100" s="77">
        <f>AVERAGE('Apps Approved by Month'!HV41:IG41)</f>
        <v>4662.833333333333</v>
      </c>
      <c r="V100" s="77">
        <f>AVERAGE('Apps Approved by Month'!IH41:IS41)</f>
        <v>3014.3333333333335</v>
      </c>
      <c r="W100" s="79">
        <f t="shared" si="10"/>
        <v>-0.49895230760964954</v>
      </c>
      <c r="X100" s="81">
        <f t="shared" si="11"/>
        <v>-0.45901575945083634</v>
      </c>
      <c r="Y100" s="81">
        <f t="shared" si="12"/>
        <v>-0.47668393782383417</v>
      </c>
    </row>
    <row r="101" spans="1:26" s="30" customFormat="1">
      <c r="A101" s="32" t="s">
        <v>67</v>
      </c>
      <c r="B101" s="33">
        <f>AVERAGE('Apps Approved by Month'!B42:M42)</f>
        <v>251</v>
      </c>
      <c r="C101" s="33">
        <f>AVERAGE('Apps Approved by Month'!N42:Y42)</f>
        <v>264.91666666666669</v>
      </c>
      <c r="D101" s="33">
        <f>AVERAGE('Apps Approved by Month'!Z42:AK42)</f>
        <v>267.83333333333331</v>
      </c>
      <c r="E101" s="33">
        <f>AVERAGE('Apps Approved by Month'!AL42:AW42)</f>
        <v>262.25</v>
      </c>
      <c r="F101" s="33">
        <f>AVERAGE('Apps Approved by Month'!AX42:BI42)</f>
        <v>228.41666666666666</v>
      </c>
      <c r="G101" s="33">
        <f>AVERAGE('Apps Approved by Month'!BJ42:BU42)</f>
        <v>211.08333333333334</v>
      </c>
      <c r="H101" s="33">
        <f>AVERAGE('Apps Approved by Month'!BV42:CG42)</f>
        <v>203.33333333333334</v>
      </c>
      <c r="I101" s="33">
        <f>AVERAGE('Apps Approved by Month'!CH42:CS42)</f>
        <v>174.83333333333334</v>
      </c>
      <c r="J101" s="33">
        <f>AVERAGE('Apps Approved by Month'!CT42:DE42)</f>
        <v>189.83333333333334</v>
      </c>
      <c r="K101" s="33">
        <f>AVERAGE('Apps Approved by Month'!DF42:DQ42)</f>
        <v>145.5</v>
      </c>
      <c r="L101" s="33">
        <f>AVERAGE('Apps Approved by Month'!DR42:EC42)</f>
        <v>231.16666666666666</v>
      </c>
      <c r="M101" s="33">
        <f>AVERAGE('Apps Approved by Month'!ED42:EO42)</f>
        <v>215.83333333333334</v>
      </c>
      <c r="N101" s="33">
        <f>AVERAGE('Apps Approved by Month'!EP42:FA42)</f>
        <v>204.5</v>
      </c>
      <c r="O101" s="33">
        <f>AVERAGE('Apps Approved by Month'!FB42:FM42)</f>
        <v>247.58333333333334</v>
      </c>
      <c r="P101" s="33">
        <f>AVERAGE('Apps Approved by Month'!FN42:FY42)</f>
        <v>217.75</v>
      </c>
      <c r="Q101" s="63">
        <f>AVERAGE('Apps Approved by Month'!FZ42:GK42)</f>
        <v>213.41666666666666</v>
      </c>
      <c r="R101" s="77">
        <f>AVERAGE('Apps Approved by Month'!GL42:GW42)</f>
        <v>195.5</v>
      </c>
      <c r="S101" s="77">
        <f>AVERAGE('Apps Approved by Month'!GX42:HI42)</f>
        <v>407</v>
      </c>
      <c r="T101" s="77">
        <f>AVERAGE('Apps Approved by Month'!HJ42:HU42)</f>
        <v>348.83333333333331</v>
      </c>
      <c r="U101" s="77">
        <f>AVERAGE('Apps Approved by Month'!HV42:IG42)</f>
        <v>423.58333333333331</v>
      </c>
      <c r="V101" s="77">
        <f>AVERAGE('Apps Approved by Month'!IH42:IS42)</f>
        <v>249.41666666666666</v>
      </c>
      <c r="W101" s="79">
        <f t="shared" si="10"/>
        <v>0.68758300132802119</v>
      </c>
      <c r="X101" s="81">
        <f t="shared" si="11"/>
        <v>1.0831967213114753</v>
      </c>
      <c r="Y101" s="81">
        <f t="shared" si="12"/>
        <v>0.83237202595529924</v>
      </c>
    </row>
    <row r="102" spans="1:26" s="30" customFormat="1">
      <c r="A102" s="32" t="s">
        <v>68</v>
      </c>
      <c r="B102" s="33">
        <f>AVERAGE('Apps Approved by Month'!B43:M43)</f>
        <v>1577.5</v>
      </c>
      <c r="C102" s="33">
        <f>AVERAGE('Apps Approved by Month'!N43:Y43)</f>
        <v>1873.5</v>
      </c>
      <c r="D102" s="33">
        <f>AVERAGE('Apps Approved by Month'!Z43:AK43)</f>
        <v>2037.1666666666667</v>
      </c>
      <c r="E102" s="33">
        <f>AVERAGE('Apps Approved by Month'!AL43:AW43)</f>
        <v>1967</v>
      </c>
      <c r="F102" s="33">
        <f>AVERAGE('Apps Approved by Month'!AX43:BI43)</f>
        <v>1753.0833333333333</v>
      </c>
      <c r="G102" s="33">
        <f>AVERAGE('Apps Approved by Month'!BJ43:BU43)</f>
        <v>1658.25</v>
      </c>
      <c r="H102" s="33">
        <f>AVERAGE('Apps Approved by Month'!BV43:CG43)</f>
        <v>1536.5833333333333</v>
      </c>
      <c r="I102" s="33">
        <f>AVERAGE('Apps Approved by Month'!CH43:CS43)</f>
        <v>1505.4166666666667</v>
      </c>
      <c r="J102" s="33">
        <f>AVERAGE('Apps Approved by Month'!CT43:DE43)</f>
        <v>1888.0833333333333</v>
      </c>
      <c r="K102" s="33">
        <f>AVERAGE('Apps Approved by Month'!DF43:DQ43)</f>
        <v>2860.4166666666665</v>
      </c>
      <c r="L102" s="33">
        <f>AVERAGE('Apps Approved by Month'!DR43:EC43)</f>
        <v>3033.5833333333335</v>
      </c>
      <c r="M102" s="33">
        <f>AVERAGE('Apps Approved by Month'!ED43:EO43)</f>
        <v>2619.8333333333335</v>
      </c>
      <c r="N102" s="33">
        <f>AVERAGE('Apps Approved by Month'!EP43:FA43)</f>
        <v>1622.3333333333333</v>
      </c>
      <c r="O102" s="33">
        <f>AVERAGE('Apps Approved by Month'!FB43:FM43)</f>
        <v>1588.3333333333333</v>
      </c>
      <c r="P102" s="33">
        <f>AVERAGE('Apps Approved by Month'!FN43:FY43)</f>
        <v>1163.75</v>
      </c>
      <c r="Q102" s="63">
        <f>AVERAGE('Apps Approved by Month'!FZ43:GK43)</f>
        <v>1115.5833333333333</v>
      </c>
      <c r="R102" s="77">
        <f>AVERAGE('Apps Approved by Month'!GL43:GW43)</f>
        <v>1698.75</v>
      </c>
      <c r="S102" s="77">
        <f>AVERAGE('Apps Approved by Month'!GX43:HI43)</f>
        <v>869.16666666666663</v>
      </c>
      <c r="T102" s="77">
        <f>AVERAGE('Apps Approved by Month'!HJ43:HU43)</f>
        <v>778.58333333333337</v>
      </c>
      <c r="U102" s="77">
        <f>AVERAGE('Apps Approved by Month'!HV43:IG43)</f>
        <v>992.58333333333337</v>
      </c>
      <c r="V102" s="77">
        <f>AVERAGE('Apps Approved by Month'!IH43:IS43)</f>
        <v>684.75</v>
      </c>
      <c r="W102" s="79">
        <f t="shared" si="10"/>
        <v>-0.37078711040676171</v>
      </c>
      <c r="X102" s="81">
        <f t="shared" si="11"/>
        <v>-0.35403221432832577</v>
      </c>
      <c r="Y102" s="81">
        <f t="shared" si="12"/>
        <v>-0.67280169216822783</v>
      </c>
    </row>
    <row r="103" spans="1:26" s="30" customFormat="1">
      <c r="A103" s="32" t="s">
        <v>69</v>
      </c>
      <c r="B103" s="33">
        <f>AVERAGE('Apps Approved by Month'!B44:M44)</f>
        <v>305.75</v>
      </c>
      <c r="C103" s="33">
        <f>AVERAGE('Apps Approved by Month'!N44:Y44)</f>
        <v>299.33333333333331</v>
      </c>
      <c r="D103" s="33">
        <f>AVERAGE('Apps Approved by Month'!Z44:AK44)</f>
        <v>304.83333333333331</v>
      </c>
      <c r="E103" s="33">
        <f>AVERAGE('Apps Approved by Month'!AL44:AW44)</f>
        <v>311.83333333333331</v>
      </c>
      <c r="F103" s="33">
        <f>AVERAGE('Apps Approved by Month'!AX44:BI44)</f>
        <v>296.16666666666669</v>
      </c>
      <c r="G103" s="33">
        <f>AVERAGE('Apps Approved by Month'!BJ44:BU44)</f>
        <v>266.5</v>
      </c>
      <c r="H103" s="33">
        <f>AVERAGE('Apps Approved by Month'!BV44:CG44)</f>
        <v>315.16666666666669</v>
      </c>
      <c r="I103" s="33">
        <f>AVERAGE('Apps Approved by Month'!CH44:CS44)</f>
        <v>307.75</v>
      </c>
      <c r="J103" s="33">
        <f>AVERAGE('Apps Approved by Month'!CT44:DE44)</f>
        <v>291.5</v>
      </c>
      <c r="K103" s="33">
        <f>AVERAGE('Apps Approved by Month'!DF44:DQ44)</f>
        <v>314.41666666666669</v>
      </c>
      <c r="L103" s="33">
        <f>AVERAGE('Apps Approved by Month'!DR44:EC44)</f>
        <v>328.58333333333331</v>
      </c>
      <c r="M103" s="33">
        <f>AVERAGE('Apps Approved by Month'!ED44:EO44)</f>
        <v>329.58333333333331</v>
      </c>
      <c r="N103" s="33">
        <f>AVERAGE('Apps Approved by Month'!EP44:FA44)</f>
        <v>314.16666666666669</v>
      </c>
      <c r="O103" s="33">
        <f>AVERAGE('Apps Approved by Month'!FB44:FM44)</f>
        <v>288.5</v>
      </c>
      <c r="P103" s="33">
        <f>AVERAGE('Apps Approved by Month'!FN44:FY44)</f>
        <v>274.33333333333331</v>
      </c>
      <c r="Q103" s="63">
        <f>AVERAGE('Apps Approved by Month'!FZ44:GK44)</f>
        <v>264.33333333333331</v>
      </c>
      <c r="R103" s="77">
        <f>AVERAGE('Apps Approved by Month'!GL44:GW44)</f>
        <v>252.25</v>
      </c>
      <c r="S103" s="77">
        <f>AVERAGE('Apps Approved by Month'!GX44:HI44)</f>
        <v>227.16666666666666</v>
      </c>
      <c r="T103" s="77">
        <f>AVERAGE('Apps Approved by Month'!HJ44:HU44)</f>
        <v>238.08333333333334</v>
      </c>
      <c r="U103" s="77">
        <f>AVERAGE('Apps Approved by Month'!HV44:IG44)</f>
        <v>213.33333333333334</v>
      </c>
      <c r="V103" s="77">
        <f>AVERAGE('Apps Approved by Month'!IH44:IS44)</f>
        <v>172.5</v>
      </c>
      <c r="W103" s="79">
        <f t="shared" si="10"/>
        <v>-0.30226219678386479</v>
      </c>
      <c r="X103" s="81">
        <f t="shared" si="11"/>
        <v>-0.32310946589106293</v>
      </c>
      <c r="Y103" s="81">
        <f t="shared" si="12"/>
        <v>-0.35074816129850361</v>
      </c>
    </row>
    <row r="104" spans="1:26" s="30" customFormat="1">
      <c r="A104" s="32" t="s">
        <v>70</v>
      </c>
      <c r="B104" s="33">
        <f>AVERAGE('Apps Approved by Month'!B45:M45)</f>
        <v>5576.416666666667</v>
      </c>
      <c r="C104" s="33">
        <f>AVERAGE('Apps Approved by Month'!N45:Y45)</f>
        <v>6526.333333333333</v>
      </c>
      <c r="D104" s="33">
        <f>AVERAGE('Apps Approved by Month'!Z45:AK45)</f>
        <v>5978.083333333333</v>
      </c>
      <c r="E104" s="33">
        <f>AVERAGE('Apps Approved by Month'!AL45:AW45)</f>
        <v>6055</v>
      </c>
      <c r="F104" s="33">
        <f>AVERAGE('Apps Approved by Month'!AX45:BI45)</f>
        <v>7069.166666666667</v>
      </c>
      <c r="G104" s="33">
        <f>AVERAGE('Apps Approved by Month'!BJ45:BU45)</f>
        <v>7829.666666666667</v>
      </c>
      <c r="H104" s="33">
        <f>AVERAGE('Apps Approved by Month'!BV45:CG45)</f>
        <v>9367.1666666666661</v>
      </c>
      <c r="I104" s="33">
        <f>AVERAGE('Apps Approved by Month'!CH45:CS45)</f>
        <v>9340.3333333333339</v>
      </c>
      <c r="J104" s="33">
        <f>AVERAGE('Apps Approved by Month'!CT45:DE45)</f>
        <v>8576.25</v>
      </c>
      <c r="K104" s="33">
        <f>AVERAGE('Apps Approved by Month'!DF45:DQ45)</f>
        <v>7979.583333333333</v>
      </c>
      <c r="L104" s="33">
        <f>AVERAGE('Apps Approved by Month'!DR45:EC45)</f>
        <v>7864.916666666667</v>
      </c>
      <c r="M104" s="33">
        <f>AVERAGE('Apps Approved by Month'!ED45:EO45)</f>
        <v>7650.5</v>
      </c>
      <c r="N104" s="33">
        <f>AVERAGE('Apps Approved by Month'!EP45:FA45)</f>
        <v>7267</v>
      </c>
      <c r="O104" s="33">
        <f>AVERAGE('Apps Approved by Month'!FB45:FM45)</f>
        <v>5336.083333333333</v>
      </c>
      <c r="P104" s="33">
        <f>AVERAGE('Apps Approved by Month'!FN45:FY45)</f>
        <v>5121.083333333333</v>
      </c>
      <c r="Q104" s="63">
        <f>AVERAGE('Apps Approved by Month'!FZ45:GK45)</f>
        <v>4120</v>
      </c>
      <c r="R104" s="77">
        <f>AVERAGE('Apps Approved by Month'!GL45:GW45)</f>
        <v>3243</v>
      </c>
      <c r="S104" s="77">
        <f>AVERAGE('Apps Approved by Month'!GX45:HI45)</f>
        <v>2605.75</v>
      </c>
      <c r="T104" s="77">
        <f>AVERAGE('Apps Approved by Month'!HJ45:HU45)</f>
        <v>2274.25</v>
      </c>
      <c r="U104" s="77">
        <f>AVERAGE('Apps Approved by Month'!HV45:IG45)</f>
        <v>1839.8333333333333</v>
      </c>
      <c r="V104" s="77">
        <f>AVERAGE('Apps Approved by Month'!IH45:IS45)</f>
        <v>1416.4166666666667</v>
      </c>
      <c r="W104" s="79">
        <f t="shared" si="10"/>
        <v>-0.67006889131311931</v>
      </c>
      <c r="X104" s="81">
        <f t="shared" si="11"/>
        <v>-0.80358699713538428</v>
      </c>
      <c r="Y104" s="81">
        <f t="shared" si="12"/>
        <v>-0.76607084203053655</v>
      </c>
    </row>
    <row r="105" spans="1:26" s="30" customFormat="1">
      <c r="A105" s="32" t="s">
        <v>72</v>
      </c>
      <c r="B105" s="33">
        <f>AVERAGE('Apps Approved by Month'!B46:M46)</f>
        <v>11200.666666666666</v>
      </c>
      <c r="C105" s="33">
        <f>AVERAGE('Apps Approved by Month'!N46:Y46)</f>
        <v>11629.5</v>
      </c>
      <c r="D105" s="33">
        <f>AVERAGE('Apps Approved by Month'!Z46:AK46)</f>
        <v>11867.583333333334</v>
      </c>
      <c r="E105" s="33">
        <f>AVERAGE('Apps Approved by Month'!AL46:AW46)</f>
        <v>12276.083333333334</v>
      </c>
      <c r="F105" s="33">
        <f>AVERAGE('Apps Approved by Month'!AX46:BI46)</f>
        <v>10687.583333333334</v>
      </c>
      <c r="G105" s="33">
        <f>AVERAGE('Apps Approved by Month'!BJ46:BU46)</f>
        <v>7960.666666666667</v>
      </c>
      <c r="H105" s="33">
        <f>AVERAGE('Apps Approved by Month'!BV46:CG46)</f>
        <v>7258.833333333333</v>
      </c>
      <c r="I105" s="33">
        <f>AVERAGE('Apps Approved by Month'!CH46:CS46)</f>
        <v>7002.416666666667</v>
      </c>
      <c r="J105" s="33">
        <f>AVERAGE('Apps Approved by Month'!CT46:DE46)</f>
        <v>6874.666666666667</v>
      </c>
      <c r="K105" s="33">
        <f>AVERAGE('Apps Approved by Month'!DF46:DQ46)</f>
        <v>8035.25</v>
      </c>
      <c r="L105" s="33">
        <f>AVERAGE('Apps Approved by Month'!DR46:EC46)</f>
        <v>7787.916666666667</v>
      </c>
      <c r="M105" s="33">
        <f>AVERAGE('Apps Approved by Month'!ED46:EO46)</f>
        <v>8595.9166666666661</v>
      </c>
      <c r="N105" s="33">
        <f>AVERAGE('Apps Approved by Month'!EP46:FA46)</f>
        <v>5528</v>
      </c>
      <c r="O105" s="33">
        <f>AVERAGE('Apps Approved by Month'!FB46:FM46)</f>
        <v>3505</v>
      </c>
      <c r="P105" s="33">
        <f>AVERAGE('Apps Approved by Month'!FN46:FY46)</f>
        <v>2961.8333333333335</v>
      </c>
      <c r="Q105" s="63">
        <f>AVERAGE('Apps Approved by Month'!FZ46:GK46)</f>
        <v>2737.6666666666665</v>
      </c>
      <c r="R105" s="77">
        <f>AVERAGE('Apps Approved by Month'!GL46:GW46)</f>
        <v>2638.75</v>
      </c>
      <c r="S105" s="77">
        <f>AVERAGE('Apps Approved by Month'!GX46:HI46)</f>
        <v>2743.5</v>
      </c>
      <c r="T105" s="77">
        <f>AVERAGE('Apps Approved by Month'!HJ46:HU46)</f>
        <v>2546.6666666666665</v>
      </c>
      <c r="U105" s="77">
        <f>AVERAGE('Apps Approved by Month'!HV46:IG46)</f>
        <v>2164</v>
      </c>
      <c r="V105" s="77">
        <f>AVERAGE('Apps Approved by Month'!IH46:IS46)</f>
        <v>1791.75</v>
      </c>
      <c r="W105" s="79">
        <f t="shared" si="10"/>
        <v>-0.80679721445152075</v>
      </c>
      <c r="X105" s="81">
        <f t="shared" si="11"/>
        <v>-0.70188046747640809</v>
      </c>
      <c r="Y105" s="81">
        <f t="shared" si="12"/>
        <v>-0.72213364720988715</v>
      </c>
    </row>
    <row r="106" spans="1:26" s="30" customFormat="1">
      <c r="A106" s="32" t="s">
        <v>74</v>
      </c>
      <c r="B106" s="33">
        <f>AVERAGE('Apps Approved by Month'!B47:M47)</f>
        <v>910.41666666666663</v>
      </c>
      <c r="C106" s="33">
        <f>AVERAGE('Apps Approved by Month'!N47:Y47)</f>
        <v>371.16666666666669</v>
      </c>
      <c r="D106" s="33">
        <f>AVERAGE('Apps Approved by Month'!Z47:AK47)</f>
        <v>326.75</v>
      </c>
      <c r="E106" s="33">
        <f>AVERAGE('Apps Approved by Month'!AL47:AW47)</f>
        <v>798.58333333333337</v>
      </c>
      <c r="F106" s="33">
        <f>AVERAGE('Apps Approved by Month'!AX47:BI47)</f>
        <v>871.83333333333337</v>
      </c>
      <c r="G106" s="33">
        <f>AVERAGE('Apps Approved by Month'!BJ47:BU47)</f>
        <v>773.16666666666663</v>
      </c>
      <c r="H106" s="33">
        <f>AVERAGE('Apps Approved by Month'!BV47:CG47)</f>
        <v>607</v>
      </c>
      <c r="I106" s="33">
        <f>AVERAGE('Apps Approved by Month'!CH47:CS47)</f>
        <v>578</v>
      </c>
      <c r="J106" s="33">
        <f>AVERAGE('Apps Approved by Month'!CT47:DE47)</f>
        <v>617.83333333333337</v>
      </c>
      <c r="K106" s="33">
        <f>AVERAGE('Apps Approved by Month'!DF47:DQ47)</f>
        <v>1180.1666666666667</v>
      </c>
      <c r="L106" s="33">
        <f>AVERAGE('Apps Approved by Month'!DR47:EC47)</f>
        <v>1253.25</v>
      </c>
      <c r="M106" s="33">
        <f>AVERAGE('Apps Approved by Month'!ED47:EO47)</f>
        <v>558</v>
      </c>
      <c r="N106" s="33">
        <f>AVERAGE('Apps Approved by Month'!EP47:FA47)</f>
        <v>471.58333333333331</v>
      </c>
      <c r="O106" s="33">
        <f>AVERAGE('Apps Approved by Month'!FB47:FM47)</f>
        <v>48.75</v>
      </c>
      <c r="P106" s="33">
        <f>AVERAGE('Apps Approved by Month'!FN47:FY47)</f>
        <v>371.5</v>
      </c>
      <c r="Q106" s="63">
        <f>AVERAGE('Apps Approved by Month'!FZ47:GK47)</f>
        <v>330.83333333333331</v>
      </c>
      <c r="R106" s="77">
        <f>AVERAGE('Apps Approved by Month'!GL47:GW47)</f>
        <v>335.16666666666669</v>
      </c>
      <c r="S106" s="77">
        <f>AVERAGE('Apps Approved by Month'!GX47:HI47)</f>
        <v>304.16666666666669</v>
      </c>
      <c r="T106" s="77">
        <f>AVERAGE('Apps Approved by Month'!HJ47:HU47)</f>
        <v>274.33333333333331</v>
      </c>
      <c r="U106" s="77">
        <f>AVERAGE('Apps Approved by Month'!HV47:IG47)</f>
        <v>216.33333333333334</v>
      </c>
      <c r="V106" s="77">
        <f>AVERAGE('Apps Approved by Month'!IH47:IS47)</f>
        <v>185.58333333333334</v>
      </c>
      <c r="W106" s="79">
        <f t="shared" si="10"/>
        <v>-0.76237986270022873</v>
      </c>
      <c r="X106" s="81">
        <f t="shared" si="11"/>
        <v>-0.64360241625480497</v>
      </c>
      <c r="Y106" s="81">
        <f t="shared" si="12"/>
        <v>-0.82738213976993158</v>
      </c>
    </row>
    <row r="107" spans="1:26" s="30" customFormat="1">
      <c r="A107" s="32" t="s">
        <v>76</v>
      </c>
      <c r="B107" s="33">
        <f>AVERAGE('Apps Approved by Month'!B48:M48)</f>
        <v>648.66666666666663</v>
      </c>
      <c r="C107" s="33">
        <f>AVERAGE('Apps Approved by Month'!N48:Y48)</f>
        <v>644</v>
      </c>
      <c r="D107" s="33">
        <f>AVERAGE('Apps Approved by Month'!Z48:AK48)</f>
        <v>646.08333333333337</v>
      </c>
      <c r="E107" s="33">
        <f>AVERAGE('Apps Approved by Month'!AL48:AW48)</f>
        <v>654.58333333333337</v>
      </c>
      <c r="F107" s="33">
        <f>AVERAGE('Apps Approved by Month'!AX48:BI48)</f>
        <v>657.16666666666663</v>
      </c>
      <c r="G107" s="33">
        <f>AVERAGE('Apps Approved by Month'!BJ48:BU48)</f>
        <v>639.25</v>
      </c>
      <c r="H107" s="33">
        <f>AVERAGE('Apps Approved by Month'!BV48:CG48)</f>
        <v>601.58333333333337</v>
      </c>
      <c r="I107" s="33">
        <f>AVERAGE('Apps Approved by Month'!CH48:CS48)</f>
        <v>604.83333333333337</v>
      </c>
      <c r="J107" s="33">
        <f>AVERAGE('Apps Approved by Month'!CT48:DE48)</f>
        <v>689.08333333333337</v>
      </c>
      <c r="K107" s="33">
        <f>AVERAGE('Apps Approved by Month'!DF48:DQ48)</f>
        <v>750.66666666666663</v>
      </c>
      <c r="L107" s="33">
        <f>AVERAGE('Apps Approved by Month'!DR48:EC48)</f>
        <v>749</v>
      </c>
      <c r="M107" s="33">
        <f>AVERAGE('Apps Approved by Month'!ED48:EO48)</f>
        <v>787.25</v>
      </c>
      <c r="N107" s="33">
        <f>AVERAGE('Apps Approved by Month'!EP48:FA48)</f>
        <v>828.66666666666663</v>
      </c>
      <c r="O107" s="33">
        <f>AVERAGE('Apps Approved by Month'!FB48:FM48)</f>
        <v>851.16666666666663</v>
      </c>
      <c r="P107" s="33">
        <f>AVERAGE('Apps Approved by Month'!FN48:FY48)</f>
        <v>844.83333333333337</v>
      </c>
      <c r="Q107" s="63">
        <f>AVERAGE('Apps Approved by Month'!FZ48:GK48)</f>
        <v>782.08333333333337</v>
      </c>
      <c r="R107" s="77">
        <f>AVERAGE('Apps Approved by Month'!GL48:GW48)</f>
        <v>804.41666666666663</v>
      </c>
      <c r="S107" s="77">
        <f>AVERAGE('Apps Approved by Month'!GX48:HI48)</f>
        <v>768</v>
      </c>
      <c r="T107" s="77">
        <f>AVERAGE('Apps Approved by Month'!HJ48:HU48)</f>
        <v>674.58333333333337</v>
      </c>
      <c r="U107" s="77">
        <f>AVERAGE('Apps Approved by Month'!HV48:IG48)</f>
        <v>618</v>
      </c>
      <c r="V107" s="77">
        <f>AVERAGE('Apps Approved by Month'!IH48:IS48)</f>
        <v>507.91666666666669</v>
      </c>
      <c r="W107" s="79">
        <f t="shared" si="10"/>
        <v>-4.7276464542651539E-2</v>
      </c>
      <c r="X107" s="81">
        <f t="shared" si="11"/>
        <v>2.7289098213048833E-2</v>
      </c>
      <c r="Y107" s="81">
        <f t="shared" si="12"/>
        <v>-0.17489986648865152</v>
      </c>
    </row>
    <row r="108" spans="1:26" s="30" customFormat="1">
      <c r="A108" s="32" t="s">
        <v>77</v>
      </c>
      <c r="B108" s="33">
        <f>AVERAGE('Apps Approved by Month'!B49:M49)</f>
        <v>2097.4166666666665</v>
      </c>
      <c r="C108" s="33">
        <f>AVERAGE('Apps Approved by Month'!N49:Y49)</f>
        <v>2017.6666666666667</v>
      </c>
      <c r="D108" s="33">
        <f>AVERAGE('Apps Approved by Month'!Z49:AK49)</f>
        <v>2262.25</v>
      </c>
      <c r="E108" s="33">
        <f>AVERAGE('Apps Approved by Month'!AL49:AW49)</f>
        <v>2449.25</v>
      </c>
      <c r="F108" s="33">
        <f>AVERAGE('Apps Approved by Month'!AX49:BI49)</f>
        <v>2605.5833333333335</v>
      </c>
      <c r="G108" s="33">
        <f>AVERAGE('Apps Approved by Month'!BJ49:BU49)</f>
        <v>2510.0833333333335</v>
      </c>
      <c r="H108" s="33">
        <f>AVERAGE('Apps Approved by Month'!BV49:CG49)</f>
        <v>2301.5</v>
      </c>
      <c r="I108" s="33">
        <f>AVERAGE('Apps Approved by Month'!CH49:CS49)</f>
        <v>1996.5</v>
      </c>
      <c r="J108" s="33">
        <f>AVERAGE('Apps Approved by Month'!CT49:DE49)</f>
        <v>1929.75</v>
      </c>
      <c r="K108" s="33">
        <f>AVERAGE('Apps Approved by Month'!DF49:DQ49)</f>
        <v>2268.9166666666665</v>
      </c>
      <c r="L108" s="33">
        <f>AVERAGE('Apps Approved by Month'!DR49:EC49)</f>
        <v>2143.1666666666665</v>
      </c>
      <c r="M108" s="33">
        <f>AVERAGE('Apps Approved by Month'!ED49:EO49)</f>
        <v>1928.5833333333333</v>
      </c>
      <c r="N108" s="33">
        <f>AVERAGE('Apps Approved by Month'!EP49:FA49)</f>
        <v>1759.5</v>
      </c>
      <c r="O108" s="33">
        <f>AVERAGE('Apps Approved by Month'!FB49:FM49)</f>
        <v>1631.5833333333333</v>
      </c>
      <c r="P108" s="33">
        <f>AVERAGE('Apps Approved by Month'!FN49:FY49)</f>
        <v>1444.25</v>
      </c>
      <c r="Q108" s="63">
        <f>AVERAGE('Apps Approved by Month'!FZ49:GK49)</f>
        <v>1349.25</v>
      </c>
      <c r="R108" s="77">
        <f>AVERAGE('Apps Approved by Month'!GL49:GW49)</f>
        <v>1187</v>
      </c>
      <c r="S108" s="77">
        <f>AVERAGE('Apps Approved by Month'!GX49:HI49)</f>
        <v>1120</v>
      </c>
      <c r="T108" s="77">
        <f>AVERAGE('Apps Approved by Month'!HJ49:HU49)</f>
        <v>1203.6666666666667</v>
      </c>
      <c r="U108" s="77">
        <f>AVERAGE('Apps Approved by Month'!HV49:IG49)</f>
        <v>1083.25</v>
      </c>
      <c r="V108" s="77">
        <f>AVERAGE('Apps Approved by Month'!IH49:IS49)</f>
        <v>891.08333333333337</v>
      </c>
      <c r="W108" s="79">
        <f t="shared" si="10"/>
        <v>-0.48353132822122447</v>
      </c>
      <c r="X108" s="81">
        <f t="shared" si="11"/>
        <v>-0.52932869867477728</v>
      </c>
      <c r="Y108" s="81">
        <f t="shared" si="12"/>
        <v>-0.49455634186173103</v>
      </c>
    </row>
    <row r="109" spans="1:26" s="30" customFormat="1">
      <c r="A109" s="32" t="s">
        <v>78</v>
      </c>
      <c r="B109" s="33">
        <f>AVERAGE('Apps Approved by Month'!B50:M50)</f>
        <v>5448.416666666667</v>
      </c>
      <c r="C109" s="33">
        <f>AVERAGE('Apps Approved by Month'!N50:Y50)</f>
        <v>5697.833333333333</v>
      </c>
      <c r="D109" s="33">
        <f>AVERAGE('Apps Approved by Month'!Z50:AK50)</f>
        <v>5652.416666666667</v>
      </c>
      <c r="E109" s="33">
        <f>AVERAGE('Apps Approved by Month'!AL50:AW50)</f>
        <v>5603.166666666667</v>
      </c>
      <c r="F109" s="33">
        <f>AVERAGE('Apps Approved by Month'!AX50:BI50)</f>
        <v>5828.416666666667</v>
      </c>
      <c r="G109" s="33">
        <f>AVERAGE('Apps Approved by Month'!BJ50:BU50)</f>
        <v>5274.75</v>
      </c>
      <c r="H109" s="33">
        <f>AVERAGE('Apps Approved by Month'!BV50:CG50)</f>
        <v>4712.583333333333</v>
      </c>
      <c r="I109" s="33">
        <f>AVERAGE('Apps Approved by Month'!CH50:CS50)</f>
        <v>4531.75</v>
      </c>
      <c r="J109" s="33">
        <f>AVERAGE('Apps Approved by Month'!CT50:DE50)</f>
        <v>4434.916666666667</v>
      </c>
      <c r="K109" s="33">
        <f>AVERAGE('Apps Approved by Month'!DF50:DQ50)</f>
        <v>5211.083333333333</v>
      </c>
      <c r="L109" s="33">
        <f>AVERAGE('Apps Approved by Month'!DR50:EC50)</f>
        <v>5066.75</v>
      </c>
      <c r="M109" s="33">
        <f>AVERAGE('Apps Approved by Month'!ED50:EO50)</f>
        <v>4704.166666666667</v>
      </c>
      <c r="N109" s="33">
        <f>AVERAGE('Apps Approved by Month'!EP50:FA50)</f>
        <v>3983.5833333333335</v>
      </c>
      <c r="O109" s="33">
        <f>AVERAGE('Apps Approved by Month'!FB50:FM50)</f>
        <v>3680.0833333333335</v>
      </c>
      <c r="P109" s="33">
        <f>AVERAGE('Apps Approved by Month'!FN50:FY50)</f>
        <v>3305.5833333333335</v>
      </c>
      <c r="Q109" s="63">
        <f>AVERAGE('Apps Approved by Month'!FZ50:GK50)</f>
        <v>2810.8333333333335</v>
      </c>
      <c r="R109" s="77">
        <f>AVERAGE('Apps Approved by Month'!GL50:GW50)</f>
        <v>2658.3333333333335</v>
      </c>
      <c r="S109" s="77">
        <f>AVERAGE('Apps Approved by Month'!GX50:HI50)</f>
        <v>2396.75</v>
      </c>
      <c r="T109" s="77">
        <f>AVERAGE('Apps Approved by Month'!HJ50:HU50)</f>
        <v>2177.5833333333335</v>
      </c>
      <c r="U109" s="77">
        <f>AVERAGE('Apps Approved by Month'!HV50:IG50)</f>
        <v>2063.5833333333335</v>
      </c>
      <c r="V109" s="77">
        <f>AVERAGE('Apps Approved by Month'!IH50:IS50)</f>
        <v>2406.5</v>
      </c>
      <c r="W109" s="79">
        <f t="shared" si="10"/>
        <v>-0.62125082210428106</v>
      </c>
      <c r="X109" s="81">
        <f t="shared" si="11"/>
        <v>-0.56211207582536116</v>
      </c>
      <c r="Y109" s="81">
        <f t="shared" si="12"/>
        <v>-0.59272051446522256</v>
      </c>
    </row>
    <row r="110" spans="1:26" s="30" customFormat="1">
      <c r="A110" s="32" t="s">
        <v>79</v>
      </c>
      <c r="B110" s="33">
        <f>AVERAGE('Apps Approved by Month'!B51:M51)</f>
        <v>1202</v>
      </c>
      <c r="C110" s="33">
        <f>AVERAGE('Apps Approved by Month'!N51:Y51)</f>
        <v>1293.8333333333333</v>
      </c>
      <c r="D110" s="33">
        <f>AVERAGE('Apps Approved by Month'!Z51:AK51)</f>
        <v>1297.0833333333333</v>
      </c>
      <c r="E110" s="33">
        <f>AVERAGE('Apps Approved by Month'!AL51:AW51)</f>
        <v>1367.5</v>
      </c>
      <c r="F110" s="33">
        <f>AVERAGE('Apps Approved by Month'!AX51:BI51)</f>
        <v>1108</v>
      </c>
      <c r="G110" s="33">
        <f>AVERAGE('Apps Approved by Month'!BJ51:BU51)</f>
        <v>990.5</v>
      </c>
      <c r="H110" s="33">
        <f>AVERAGE('Apps Approved by Month'!BV51:CG51)</f>
        <v>930</v>
      </c>
      <c r="I110" s="33">
        <f>AVERAGE('Apps Approved by Month'!CH51:CS51)</f>
        <v>930.25</v>
      </c>
      <c r="J110" s="33">
        <f>AVERAGE('Apps Approved by Month'!CT51:DE51)</f>
        <v>817.83333333333337</v>
      </c>
      <c r="K110" s="33">
        <f>AVERAGE('Apps Approved by Month'!DF51:DQ51)</f>
        <v>856.25</v>
      </c>
      <c r="L110" s="33">
        <f>AVERAGE('Apps Approved by Month'!DR51:EC51)</f>
        <v>895.08333333333337</v>
      </c>
      <c r="M110" s="33">
        <f>AVERAGE('Apps Approved by Month'!ED51:EO51)</f>
        <v>964.83333333333337</v>
      </c>
      <c r="N110" s="33">
        <f>AVERAGE('Apps Approved by Month'!EP51:FA51)</f>
        <v>812.25</v>
      </c>
      <c r="O110" s="33">
        <f>AVERAGE('Apps Approved by Month'!FB51:FM51)</f>
        <v>789.33333333333337</v>
      </c>
      <c r="P110" s="33">
        <f>AVERAGE('Apps Approved by Month'!FN51:FY51)</f>
        <v>728.75</v>
      </c>
      <c r="Q110" s="63">
        <f>AVERAGE('Apps Approved by Month'!FZ51:GK51)</f>
        <v>614.91666666666663</v>
      </c>
      <c r="R110" s="77">
        <f>AVERAGE('Apps Approved by Month'!GL51:GW51)</f>
        <v>609.33333333333337</v>
      </c>
      <c r="S110" s="77">
        <f>AVERAGE('Apps Approved by Month'!GX51:HI51)</f>
        <v>569.41666666666663</v>
      </c>
      <c r="T110" s="77">
        <f>AVERAGE('Apps Approved by Month'!HJ51:HU51)</f>
        <v>456.91666666666669</v>
      </c>
      <c r="U110" s="77">
        <f>AVERAGE('Apps Approved by Month'!HV51:IG51)</f>
        <v>417.75</v>
      </c>
      <c r="V110" s="77">
        <f>AVERAGE('Apps Approved by Month'!IH51:IS51)</f>
        <v>325.41666666666669</v>
      </c>
      <c r="W110" s="79">
        <f t="shared" si="10"/>
        <v>-0.65245424292845255</v>
      </c>
      <c r="X110" s="81">
        <f t="shared" si="11"/>
        <v>-0.5508064516129032</v>
      </c>
      <c r="Y110" s="81">
        <f t="shared" si="12"/>
        <v>-0.53328367935946375</v>
      </c>
    </row>
    <row r="111" spans="1:26" s="30" customFormat="1">
      <c r="A111" s="32" t="s">
        <v>80</v>
      </c>
      <c r="B111" s="33">
        <f>AVERAGE('Apps Approved by Month'!B52:M52)</f>
        <v>1278.3333333333333</v>
      </c>
      <c r="C111" s="33">
        <f>AVERAGE('Apps Approved by Month'!N52:Y52)</f>
        <v>1320.75</v>
      </c>
      <c r="D111" s="33">
        <f>AVERAGE('Apps Approved by Month'!Z52:AK52)</f>
        <v>1900.3333333333333</v>
      </c>
      <c r="E111" s="33">
        <f>AVERAGE('Apps Approved by Month'!AL52:AW52)</f>
        <v>1802.5</v>
      </c>
      <c r="F111" s="33">
        <f>AVERAGE('Apps Approved by Month'!AX52:BI52)</f>
        <v>1735.3333333333333</v>
      </c>
      <c r="G111" s="33">
        <f>AVERAGE('Apps Approved by Month'!BJ52:BU52)</f>
        <v>1253.75</v>
      </c>
      <c r="H111" s="33">
        <f>AVERAGE('Apps Approved by Month'!BV52:CG52)</f>
        <v>1093.3333333333333</v>
      </c>
      <c r="I111" s="33">
        <f>AVERAGE('Apps Approved by Month'!CH52:CS52)</f>
        <v>1107.6666666666667</v>
      </c>
      <c r="J111" s="33">
        <f>AVERAGE('Apps Approved by Month'!CT52:DE52)</f>
        <v>1111.75</v>
      </c>
      <c r="K111" s="33">
        <f>AVERAGE('Apps Approved by Month'!DF52:DQ52)</f>
        <v>1261.1666666666667</v>
      </c>
      <c r="L111" s="33">
        <f>AVERAGE('Apps Approved by Month'!DR52:EC52)</f>
        <v>1684.75</v>
      </c>
      <c r="M111" s="33">
        <f>AVERAGE('Apps Approved by Month'!ED52:EO52)</f>
        <v>1875.8333333333333</v>
      </c>
      <c r="N111" s="33">
        <f>AVERAGE('Apps Approved by Month'!EP52:FA52)</f>
        <v>1782.5</v>
      </c>
      <c r="O111" s="33">
        <f>AVERAGE('Apps Approved by Month'!FB52:FM52)</f>
        <v>1924.4166666666667</v>
      </c>
      <c r="P111" s="33">
        <f>AVERAGE('Apps Approved by Month'!FN52:FY52)</f>
        <v>2059.1666666666665</v>
      </c>
      <c r="Q111" s="63">
        <f>AVERAGE('Apps Approved by Month'!FZ52:GK52)</f>
        <v>1681.75</v>
      </c>
      <c r="R111" s="77">
        <f>AVERAGE('Apps Approved by Month'!GL52:GW52)</f>
        <v>1479.4166666666667</v>
      </c>
      <c r="S111" s="77">
        <f>AVERAGE('Apps Approved by Month'!GX52:HI52)</f>
        <v>1390</v>
      </c>
      <c r="T111" s="77">
        <f>AVERAGE('Apps Approved by Month'!HJ52:HU52)</f>
        <v>1309.5</v>
      </c>
      <c r="U111" s="77">
        <f>AVERAGE('Apps Approved by Month'!HV52:IG52)</f>
        <v>1090.25</v>
      </c>
      <c r="V111" s="77">
        <f>AVERAGE('Apps Approved by Month'!IH52:IS52)</f>
        <v>995.91666666666663</v>
      </c>
      <c r="W111" s="79">
        <f t="shared" si="10"/>
        <v>-0.14713168187744455</v>
      </c>
      <c r="X111" s="81">
        <f t="shared" si="11"/>
        <v>-2.8201219512194431E-3</v>
      </c>
      <c r="Y111" s="81">
        <f t="shared" si="12"/>
        <v>-0.35287134589701735</v>
      </c>
    </row>
    <row r="112" spans="1:26" s="30" customFormat="1">
      <c r="A112" s="36" t="s">
        <v>81</v>
      </c>
      <c r="B112" s="33">
        <f>AVERAGE('Apps Approved by Month'!B53:M53)</f>
        <v>74.583333333333329</v>
      </c>
      <c r="C112" s="33">
        <f>AVERAGE('Apps Approved by Month'!N53:Y53)</f>
        <v>76.25</v>
      </c>
      <c r="D112" s="33">
        <f>AVERAGE('Apps Approved by Month'!Z53:AK53)</f>
        <v>64.75</v>
      </c>
      <c r="E112" s="33">
        <f>AVERAGE('Apps Approved by Month'!AL53:AW53)</f>
        <v>56.666666666666664</v>
      </c>
      <c r="F112" s="33">
        <f>AVERAGE('Apps Approved by Month'!AX53:BI53)</f>
        <v>45</v>
      </c>
      <c r="G112" s="33">
        <f>AVERAGE('Apps Approved by Month'!BJ53:BU53)</f>
        <v>44.333333333333336</v>
      </c>
      <c r="H112" s="33">
        <f>SUM('Apps Approved by Month'!BV53:CG53)/12</f>
        <v>32.25</v>
      </c>
      <c r="I112" s="33">
        <f>AVERAGE('Apps Approved by Month'!CH53:CS53)</f>
        <v>30.916666666666668</v>
      </c>
      <c r="J112" s="33">
        <f>AVERAGE('Apps Approved by Month'!CT53:DE53)</f>
        <v>38.833333333333336</v>
      </c>
      <c r="K112" s="33">
        <f>AVERAGE('Apps Approved by Month'!DF53:DQ53)</f>
        <v>44.333333333333336</v>
      </c>
      <c r="L112" s="33">
        <f>AVERAGE('Apps Approved by Month'!DR53:EC53)</f>
        <v>49.166666666666664</v>
      </c>
      <c r="M112" s="33">
        <f>AVERAGE('Apps Approved by Month'!ED53:EO53)</f>
        <v>42</v>
      </c>
      <c r="N112" s="33">
        <f>AVERAGE('Apps Approved by Month'!EP53:FA53)</f>
        <v>42.333333333333336</v>
      </c>
      <c r="O112" s="33">
        <f>AVERAGE('Apps Approved by Month'!FB53:FM53)</f>
        <v>51.166666666666664</v>
      </c>
      <c r="P112" s="33">
        <f>AVERAGE('Apps Approved by Month'!FN53:FY53)</f>
        <v>51.166666666666664</v>
      </c>
      <c r="Q112" s="63">
        <f>AVERAGE('Apps Approved by Month'!FZ53:GK53)</f>
        <v>52.25</v>
      </c>
      <c r="R112" s="77">
        <f>AVERAGE('Apps Approved by Month'!GL53:GW53)</f>
        <v>93.833333333333329</v>
      </c>
      <c r="S112" s="77">
        <f>AVERAGE('Apps Approved by Month'!GX53:HI53)</f>
        <v>134.58333333333334</v>
      </c>
      <c r="T112" s="77">
        <f>AVERAGE('Apps Approved by Month'!HJ53:HU53)</f>
        <v>131.83333333333334</v>
      </c>
      <c r="U112" s="77">
        <f>AVERAGE('Apps Approved by Month'!HV53:IG53)</f>
        <v>118.33333333333333</v>
      </c>
      <c r="V112" s="77">
        <f>AVERAGE('Apps Approved by Month'!IH53:IS53)</f>
        <v>110.58333333333333</v>
      </c>
      <c r="W112" s="79">
        <f t="shared" si="10"/>
        <v>0.58659217877094971</v>
      </c>
      <c r="X112" s="81">
        <f t="shared" si="11"/>
        <v>2.6692506459948317</v>
      </c>
      <c r="Y112" s="81">
        <f t="shared" si="12"/>
        <v>1.406779661016949</v>
      </c>
      <c r="Z112"/>
    </row>
    <row r="113" spans="1:11">
      <c r="A113" s="123" t="s">
        <v>144</v>
      </c>
      <c r="B113" s="124"/>
      <c r="C113" s="124"/>
      <c r="D113" s="124"/>
      <c r="E113" s="124"/>
      <c r="F113" s="124"/>
      <c r="G113" s="124"/>
      <c r="H113" s="124"/>
      <c r="I113" s="124"/>
      <c r="J113" s="124"/>
      <c r="K113" s="124"/>
    </row>
    <row r="114" spans="1:11">
      <c r="A114" s="120" t="s">
        <v>145</v>
      </c>
      <c r="B114" s="120"/>
      <c r="C114" s="120"/>
      <c r="D114" s="120"/>
      <c r="E114" s="120"/>
      <c r="F114" s="120"/>
      <c r="G114" s="120"/>
      <c r="H114" s="120"/>
      <c r="I114" s="120"/>
      <c r="J114" s="120"/>
      <c r="K114" s="120"/>
    </row>
    <row r="115" spans="1:11">
      <c r="A115" s="64"/>
    </row>
    <row r="135" spans="2:2">
      <c r="B135">
        <v>63</v>
      </c>
    </row>
    <row r="136" spans="2:2">
      <c r="B136">
        <v>60</v>
      </c>
    </row>
    <row r="137" spans="2:2">
      <c r="B137">
        <v>77</v>
      </c>
    </row>
    <row r="138" spans="2:2">
      <c r="B138">
        <v>67</v>
      </c>
    </row>
    <row r="139" spans="2:2">
      <c r="B139">
        <v>64</v>
      </c>
    </row>
    <row r="140" spans="2:2">
      <c r="B140">
        <v>68</v>
      </c>
    </row>
    <row r="141" spans="2:2">
      <c r="B141">
        <v>64</v>
      </c>
    </row>
    <row r="142" spans="2:2">
      <c r="B142">
        <v>74</v>
      </c>
    </row>
    <row r="143" spans="2:2">
      <c r="B143">
        <v>245</v>
      </c>
    </row>
    <row r="144" spans="2:2">
      <c r="B144">
        <v>236</v>
      </c>
    </row>
    <row r="145" spans="2:2">
      <c r="B145">
        <v>259</v>
      </c>
    </row>
    <row r="146" spans="2:2">
      <c r="B146">
        <v>258</v>
      </c>
    </row>
    <row r="147" spans="2:2">
      <c r="B147">
        <f>COUNT(B135:B146)</f>
        <v>12</v>
      </c>
    </row>
    <row r="148" spans="2:2">
      <c r="B148">
        <f>SUM(B135:B146)</f>
        <v>1535</v>
      </c>
    </row>
    <row r="149" spans="2:2">
      <c r="B149">
        <f>B148/12</f>
        <v>127.91666666666667</v>
      </c>
    </row>
  </sheetData>
  <mergeCells count="6">
    <mergeCell ref="A57:K57"/>
    <mergeCell ref="A58:K58"/>
    <mergeCell ref="A113:K113"/>
    <mergeCell ref="A114:K114"/>
    <mergeCell ref="A1:K1"/>
    <mergeCell ref="A2:K2"/>
  </mergeCells>
  <phoneticPr fontId="30" type="noConversion"/>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50"/>
  <sheetViews>
    <sheetView topLeftCell="H3" workbookViewId="0">
      <selection activeCell="U3" sqref="U3:V3"/>
    </sheetView>
  </sheetViews>
  <sheetFormatPr defaultColWidth="8.85546875" defaultRowHeight="15"/>
  <cols>
    <col min="1" max="1" width="18.42578125" customWidth="1"/>
    <col min="2" max="11" width="13.140625" customWidth="1"/>
    <col min="12" max="13" width="12" customWidth="1"/>
    <col min="14" max="15" width="11.42578125" customWidth="1"/>
    <col min="16" max="16" width="12" customWidth="1"/>
    <col min="17" max="17" width="12.140625" customWidth="1"/>
    <col min="18" max="18" width="13.42578125" customWidth="1"/>
    <col min="19" max="19" width="15" customWidth="1"/>
    <col min="20" max="22" width="17.140625" customWidth="1"/>
  </cols>
  <sheetData>
    <row r="1" spans="1:26" ht="15.95">
      <c r="A1" s="121" t="s">
        <v>171</v>
      </c>
      <c r="B1" s="121"/>
      <c r="C1" s="121"/>
      <c r="D1" s="121"/>
      <c r="E1" s="121"/>
      <c r="F1" s="121"/>
      <c r="G1" s="121"/>
      <c r="H1" s="121"/>
      <c r="I1" s="121"/>
      <c r="J1" s="121"/>
      <c r="K1" s="121"/>
    </row>
    <row r="2" spans="1:26">
      <c r="A2" s="122" t="s">
        <v>93</v>
      </c>
      <c r="B2" s="122"/>
      <c r="C2" s="122"/>
      <c r="D2" s="122"/>
      <c r="E2" s="122"/>
      <c r="F2" s="122"/>
      <c r="G2" s="122"/>
      <c r="H2" s="122"/>
      <c r="I2" s="122"/>
      <c r="J2" s="122"/>
      <c r="K2" s="122"/>
    </row>
    <row r="3" spans="1:26" s="30" customFormat="1" ht="15.95">
      <c r="A3" s="42" t="s">
        <v>84</v>
      </c>
      <c r="B3" s="63">
        <f>AVERAGE('Apps Denied by Month'!E2:P2)</f>
        <v>122634.75</v>
      </c>
      <c r="C3" s="63">
        <f>AVERAGE('Apps Denied by Month'!Q2:AB2)</f>
        <v>127054.41666666667</v>
      </c>
      <c r="D3" s="63">
        <f>AVERAGE('Apps Denied by Month'!AC2:AN2)</f>
        <v>140500</v>
      </c>
      <c r="E3" s="63">
        <f>AVERAGE('Apps Denied by Month'!AO2:AZ2)</f>
        <v>151538.58333333334</v>
      </c>
      <c r="F3" s="63">
        <f>AVERAGE('Apps Denied by Month'!BA2:BL2)</f>
        <v>155602</v>
      </c>
      <c r="G3" s="63">
        <f>AVERAGE('Apps Denied by Month'!BM2:BX2)</f>
        <v>151734.83333333334</v>
      </c>
      <c r="H3" s="63">
        <f>AVERAGE('Apps Denied by Month'!BY2:CJ2)</f>
        <v>158790.66666666666</v>
      </c>
      <c r="I3" s="63">
        <f>AVERAGE('Apps Denied by Month'!CK2:CV2)</f>
        <v>161130.16666666666</v>
      </c>
      <c r="J3" s="63">
        <f>AVERAGE('Apps Denied by Month'!CW2:DH2)</f>
        <v>165972.66666666666</v>
      </c>
      <c r="K3" s="63">
        <f>AVERAGE('Apps Denied by Month'!DI2:DT2)</f>
        <v>186922.08333333334</v>
      </c>
      <c r="L3" s="63">
        <f>AVERAGE('Apps Denied by Month'!DU2:EF2)</f>
        <v>188306.08333333334</v>
      </c>
      <c r="M3" s="63">
        <f>AVERAGE('Apps Denied by Month'!EG2:ER2)</f>
        <v>170853.66666666666</v>
      </c>
      <c r="N3" s="63">
        <f>AVERAGE('Apps Denied by Month'!ES2:FD2)</f>
        <v>199152.41666666666</v>
      </c>
      <c r="O3" s="63">
        <f>AVERAGE('Apps Denied by Month'!FE2:FP2)</f>
        <v>175727.75</v>
      </c>
      <c r="P3" s="63">
        <f>AVERAGE('Apps Denied by Month'!FQ2:GB2)</f>
        <v>165625.25</v>
      </c>
      <c r="Q3" s="63">
        <f>AVERAGE('Apps Denied by Month'!GC2:GN2)</f>
        <v>171774.66666666666</v>
      </c>
      <c r="R3" s="63">
        <f>AVERAGE('Apps Denied by Month'!GO2:GZ2)</f>
        <v>162705.16666666666</v>
      </c>
      <c r="S3" s="63">
        <f>AVERAGE('Apps Denied by Month'!HA2:HL2)</f>
        <v>153951.41666666666</v>
      </c>
      <c r="T3" s="63">
        <f>AVERAGE('Apps Denied by Month'!HM2:HX2)</f>
        <v>147818.25</v>
      </c>
      <c r="U3" s="63">
        <f>AVERAGE('Apps Denied by Month'!HY2:IJ2)</f>
        <v>135335</v>
      </c>
      <c r="V3" s="63">
        <f>AVERAGE('Apps Denied by Month'!HZ2:IK2)</f>
        <v>133239.58333333334</v>
      </c>
      <c r="W3" s="79">
        <f>(U3-B3)/B3</f>
        <v>0.10356159245238401</v>
      </c>
      <c r="X3" s="81">
        <f>(U3-H3)/H3</f>
        <v>-0.14771439127404629</v>
      </c>
      <c r="Y3" s="81">
        <f>(U3-L3)/L3</f>
        <v>-0.28130309119947888</v>
      </c>
    </row>
    <row r="4" spans="1:26" ht="60.95">
      <c r="A4" s="1" t="s">
        <v>0</v>
      </c>
      <c r="B4" s="1" t="s">
        <v>94</v>
      </c>
      <c r="C4" s="1" t="s">
        <v>95</v>
      </c>
      <c r="D4" s="1" t="s">
        <v>96</v>
      </c>
      <c r="E4" s="1" t="s">
        <v>97</v>
      </c>
      <c r="F4" s="1" t="s">
        <v>98</v>
      </c>
      <c r="G4" s="1" t="s">
        <v>99</v>
      </c>
      <c r="H4" s="1" t="s">
        <v>100</v>
      </c>
      <c r="I4" s="1" t="s">
        <v>101</v>
      </c>
      <c r="J4" s="1" t="s">
        <v>102</v>
      </c>
      <c r="K4" s="1" t="s">
        <v>103</v>
      </c>
      <c r="L4" s="1" t="s">
        <v>104</v>
      </c>
      <c r="M4" s="1" t="s">
        <v>105</v>
      </c>
      <c r="N4" s="1" t="s">
        <v>106</v>
      </c>
      <c r="O4" s="1" t="s">
        <v>107</v>
      </c>
      <c r="P4" s="1" t="s">
        <v>108</v>
      </c>
      <c r="Q4" s="1" t="s">
        <v>109</v>
      </c>
      <c r="R4" s="1" t="s">
        <v>110</v>
      </c>
      <c r="S4" s="1" t="s">
        <v>111</v>
      </c>
      <c r="T4" s="1" t="s">
        <v>112</v>
      </c>
      <c r="U4" s="1" t="s">
        <v>113</v>
      </c>
      <c r="V4" s="1" t="s">
        <v>114</v>
      </c>
      <c r="W4" s="27" t="s">
        <v>115</v>
      </c>
      <c r="X4" s="4" t="s">
        <v>116</v>
      </c>
      <c r="Y4" s="4" t="s">
        <v>117</v>
      </c>
      <c r="Z4" s="4" t="s">
        <v>118</v>
      </c>
    </row>
    <row r="5" spans="1:26" s="31" customFormat="1" ht="14.1">
      <c r="A5" s="83"/>
      <c r="W5" s="79"/>
      <c r="X5" s="81"/>
      <c r="Y5" s="81"/>
    </row>
    <row r="6" spans="1:26" s="30" customFormat="1">
      <c r="A6" s="32" t="s">
        <v>3</v>
      </c>
      <c r="B6" s="63">
        <f>AVERAGE('Apps Denied by Month'!E3:P3)</f>
        <v>160.5</v>
      </c>
      <c r="C6" s="63">
        <f>AVERAGE('Apps Denied by Month'!Q3:AB3)</f>
        <v>127.83333333333333</v>
      </c>
      <c r="D6" s="63">
        <f>AVERAGE('Apps Denied by Month'!AC3:AN3)</f>
        <v>56.916666666666664</v>
      </c>
      <c r="E6" s="63">
        <f>AVERAGE('Apps Denied by Month'!AO3:AZ3)</f>
        <v>54.416666666666664</v>
      </c>
      <c r="F6" s="63">
        <f>AVERAGE('Apps Denied by Month'!BA3:BL3)</f>
        <v>49.666666666666664</v>
      </c>
      <c r="G6" s="63">
        <f>AVERAGE('Apps Denied by Month'!BM3:BX3)</f>
        <v>34.75</v>
      </c>
      <c r="H6" s="63">
        <f>AVERAGE('Apps Denied by Month'!BY3:CJ3)</f>
        <v>38.75</v>
      </c>
      <c r="I6" s="63">
        <f>AVERAGE('Apps Denied by Month'!CK3:CV3)</f>
        <v>48.333333333333336</v>
      </c>
      <c r="J6" s="63">
        <f>AVERAGE('Apps Denied by Month'!CW3:DH3)</f>
        <v>47.166666666666664</v>
      </c>
      <c r="K6" s="63">
        <f>AVERAGE('Apps Denied by Month'!DI3:DT3)</f>
        <v>52.083333333333336</v>
      </c>
      <c r="L6" s="63">
        <f>AVERAGE('Apps Denied by Month'!DU3:EF3)</f>
        <v>62.666666666666664</v>
      </c>
      <c r="M6" s="63">
        <f>AVERAGE('Apps Denied by Month'!EG3:ER3)</f>
        <v>44.75</v>
      </c>
      <c r="N6" s="63">
        <f>AVERAGE('Apps Denied by Month'!ES3:FD3)</f>
        <v>1321.0833333333333</v>
      </c>
      <c r="O6" s="63">
        <f>AVERAGE('Apps Denied by Month'!FE3:FP3)</f>
        <v>1278.9166666666667</v>
      </c>
      <c r="P6" s="63">
        <f>AVERAGE('Apps Denied by Month'!FQ3:GB3)</f>
        <v>1238.75</v>
      </c>
      <c r="Q6" s="63">
        <f>AVERAGE('Apps Denied by Month'!GC3:GN3)</f>
        <v>1222</v>
      </c>
      <c r="R6" s="63">
        <f>AVERAGE('Apps Denied by Month'!GO3:GZ3)</f>
        <v>1149.9166666666667</v>
      </c>
      <c r="S6" s="63">
        <f>AVERAGE('Apps Denied by Month'!HA3:HL3)</f>
        <v>962.5</v>
      </c>
      <c r="T6" s="63">
        <f>AVERAGE('Apps Denied by Month'!HM3:HX3)</f>
        <v>895.5</v>
      </c>
      <c r="U6" s="63">
        <f>AVERAGE('Apps Denied by Month'!HY3:IJ3)</f>
        <v>792.91666666666663</v>
      </c>
      <c r="V6" s="63">
        <f>AVERAGE('Apps Denied by Month'!IK3:IV3)</f>
        <v>582.58333333333337</v>
      </c>
      <c r="W6" s="79">
        <f>(U6-B6)/B6</f>
        <v>3.9402907580477673</v>
      </c>
      <c r="X6" s="81">
        <f>(U6-H6)/H6</f>
        <v>19.462365591397848</v>
      </c>
      <c r="Y6" s="81">
        <f>(U6-L6)/L6</f>
        <v>11.652925531914894</v>
      </c>
      <c r="Z6" s="99" t="s">
        <v>119</v>
      </c>
    </row>
    <row r="7" spans="1:26" s="30" customFormat="1">
      <c r="A7" s="32" t="s">
        <v>5</v>
      </c>
      <c r="B7" s="63">
        <f>AVERAGE('Apps Denied by Month'!E4:P4)</f>
        <v>350</v>
      </c>
      <c r="C7" s="63">
        <f>AVERAGE('Apps Denied by Month'!Q4:AB4)</f>
        <v>334.16666666666669</v>
      </c>
      <c r="D7" s="63">
        <f>AVERAGE('Apps Denied by Month'!AC4:AN4)</f>
        <v>532.83333333333337</v>
      </c>
      <c r="E7" s="63">
        <f>AVERAGE('Apps Denied by Month'!AO4:AZ4)</f>
        <v>509.33333333333331</v>
      </c>
      <c r="F7" s="63">
        <f>AVERAGE('Apps Denied by Month'!BA4:BL4)</f>
        <v>518.33333333333337</v>
      </c>
      <c r="G7" s="63">
        <f>AVERAGE('Apps Denied by Month'!BM4:BX4)</f>
        <v>506.5</v>
      </c>
      <c r="H7" s="63">
        <f>AVERAGE('Apps Denied by Month'!BY4:CJ4)</f>
        <v>447.08333333333331</v>
      </c>
      <c r="I7" s="63">
        <f>AVERAGE('Apps Denied by Month'!CK4:CV4)</f>
        <v>454.58333333333331</v>
      </c>
      <c r="J7" s="63">
        <f>AVERAGE('Apps Denied by Month'!CW4:DH4)</f>
        <v>463.75</v>
      </c>
      <c r="K7" s="63">
        <f>AVERAGE('Apps Denied by Month'!DI4:DT4)</f>
        <v>461.91666666666669</v>
      </c>
      <c r="L7" s="63">
        <f>AVERAGE('Apps Denied by Month'!DU4:EF4)</f>
        <v>474.5</v>
      </c>
      <c r="M7" s="63">
        <f>AVERAGE('Apps Denied by Month'!EG4:ER4)</f>
        <v>559.66666666666663</v>
      </c>
      <c r="N7" s="63">
        <f>AVERAGE('Apps Denied by Month'!ES4:FD4)</f>
        <v>636.75</v>
      </c>
      <c r="O7" s="63">
        <f>AVERAGE('Apps Denied by Month'!FE4:FP4)</f>
        <v>550.41666666666663</v>
      </c>
      <c r="P7" s="63">
        <f>AVERAGE('Apps Denied by Month'!FQ4:GB4)</f>
        <v>448.58333333333331</v>
      </c>
      <c r="Q7" s="63">
        <f>AVERAGE('Apps Denied by Month'!GC4:GN4)</f>
        <v>406</v>
      </c>
      <c r="R7" s="63">
        <f>AVERAGE('Apps Denied by Month'!GO4:GZ4)</f>
        <v>385</v>
      </c>
      <c r="S7" s="63">
        <f>AVERAGE('Apps Denied by Month'!HA4:HL4)</f>
        <v>418.5</v>
      </c>
      <c r="T7" s="63">
        <f>AVERAGE('Apps Denied by Month'!HM4:HX4)</f>
        <v>428.66666666666669</v>
      </c>
      <c r="U7" s="63">
        <f>AVERAGE('Apps Denied by Month'!HY4:IJ4)</f>
        <v>431.58333333333331</v>
      </c>
      <c r="V7" s="63">
        <f>AVERAGE('Apps Denied by Month'!IK4:IV4)</f>
        <v>426.75</v>
      </c>
      <c r="W7" s="79">
        <f t="shared" ref="W7:W10" si="0">(U7-B7)/B7</f>
        <v>0.23309523809523805</v>
      </c>
      <c r="X7" s="81">
        <f t="shared" ref="X7:X10" si="1">(U7-H7)/H7</f>
        <v>-3.4669151910531222E-2</v>
      </c>
      <c r="Y7" s="81">
        <f t="shared" ref="Y7:Y10" si="2">(U7-L7)/L7</f>
        <v>-9.0446083596768562E-2</v>
      </c>
      <c r="Z7" s="99" t="s">
        <v>119</v>
      </c>
    </row>
    <row r="8" spans="1:26" s="30" customFormat="1">
      <c r="A8" s="32" t="s">
        <v>6</v>
      </c>
      <c r="B8" s="63">
        <f>AVERAGE('Apps Denied by Month'!E5:P5)</f>
        <v>3605.5833333333335</v>
      </c>
      <c r="C8" s="63">
        <f>AVERAGE('Apps Denied by Month'!Q5:AB5)</f>
        <v>4546.416666666667</v>
      </c>
      <c r="D8" s="63">
        <f>AVERAGE('Apps Denied by Month'!AC5:AN5)</f>
        <v>5357.166666666667</v>
      </c>
      <c r="E8" s="63">
        <f>AVERAGE('Apps Denied by Month'!AO5:AZ5)</f>
        <v>4960.083333333333</v>
      </c>
      <c r="F8" s="63">
        <f>AVERAGE('Apps Denied by Month'!BA5:BL5)</f>
        <v>6037.75</v>
      </c>
      <c r="G8" s="63">
        <f>AVERAGE('Apps Denied by Month'!BM5:BX5)</f>
        <v>6439.583333333333</v>
      </c>
      <c r="H8" s="63">
        <f>AVERAGE('Apps Denied by Month'!BY5:CJ5)</f>
        <v>7033.583333333333</v>
      </c>
      <c r="I8" s="63">
        <f>AVERAGE('Apps Denied by Month'!CK5:CV5)</f>
        <v>6293.25</v>
      </c>
      <c r="J8" s="63">
        <f>AVERAGE('Apps Denied by Month'!CW5:DH5)</f>
        <v>3859.5</v>
      </c>
      <c r="K8" s="63">
        <f>AVERAGE('Apps Denied by Month'!DI5:DT5)</f>
        <v>4273.083333333333</v>
      </c>
      <c r="L8" s="63">
        <f>AVERAGE('Apps Denied by Month'!DU5:EF5)</f>
        <v>4266.583333333333</v>
      </c>
      <c r="M8" s="63">
        <f>AVERAGE('Apps Denied by Month'!EG5:ER5)</f>
        <v>5483</v>
      </c>
      <c r="N8" s="63">
        <f>AVERAGE('Apps Denied by Month'!ES5:FD5)</f>
        <v>6384.75</v>
      </c>
      <c r="O8" s="63">
        <f>AVERAGE('Apps Denied by Month'!FE5:FP5)</f>
        <v>6106.666666666667</v>
      </c>
      <c r="P8" s="63">
        <f>AVERAGE('Apps Denied by Month'!FQ5:GB5)</f>
        <v>4924.583333333333</v>
      </c>
      <c r="Q8" s="63">
        <f>AVERAGE('Apps Denied by Month'!GC5:GN5)</f>
        <v>4523.75</v>
      </c>
      <c r="R8" s="63">
        <f>AVERAGE('Apps Denied by Month'!GO5:GZ5)</f>
        <v>3994.0833333333335</v>
      </c>
      <c r="S8" s="63">
        <f>AVERAGE('Apps Denied by Month'!HA5:HL5)</f>
        <v>3665.9166666666665</v>
      </c>
      <c r="T8" s="63">
        <f>AVERAGE('Apps Denied by Month'!HM5:HX5)</f>
        <v>3281.1666666666665</v>
      </c>
      <c r="U8" s="63">
        <f>AVERAGE('Apps Denied by Month'!HY5:IJ5)</f>
        <v>3151.5</v>
      </c>
      <c r="V8" s="63">
        <f>AVERAGE('Apps Denied by Month'!IK5:IV5)</f>
        <v>3937.25</v>
      </c>
      <c r="W8" s="79">
        <f t="shared" si="0"/>
        <v>-0.12593893729632286</v>
      </c>
      <c r="X8" s="81">
        <f t="shared" si="1"/>
        <v>-0.55193535774794733</v>
      </c>
      <c r="Y8" s="81">
        <f t="shared" si="2"/>
        <v>-0.26135276079610925</v>
      </c>
      <c r="Z8" s="99" t="s">
        <v>120</v>
      </c>
    </row>
    <row r="9" spans="1:26" s="30" customFormat="1">
      <c r="A9" s="32" t="s">
        <v>8</v>
      </c>
      <c r="B9" s="63">
        <f>AVERAGE('Apps Denied by Month'!E6:P6)</f>
        <v>2182.4166666666665</v>
      </c>
      <c r="C9" s="63">
        <f>AVERAGE('Apps Denied by Month'!Q6:AB6)</f>
        <v>2082.25</v>
      </c>
      <c r="D9" s="63">
        <f>AVERAGE('Apps Denied by Month'!AC6:AN6)</f>
        <v>2014.0833333333333</v>
      </c>
      <c r="E9" s="63">
        <f>AVERAGE('Apps Denied by Month'!AO6:AZ6)</f>
        <v>2105.6666666666665</v>
      </c>
      <c r="F9" s="63">
        <f>AVERAGE('Apps Denied by Month'!BA6:BL6)</f>
        <v>2023.6666666666667</v>
      </c>
      <c r="G9" s="63">
        <f>AVERAGE('Apps Denied by Month'!BM6:BX6)</f>
        <v>1871.3333333333333</v>
      </c>
      <c r="H9" s="63">
        <f>AVERAGE('Apps Denied by Month'!BY6:CJ6)</f>
        <v>1716.0833333333333</v>
      </c>
      <c r="I9" s="63">
        <f>AVERAGE('Apps Denied by Month'!CK6:CV6)</f>
        <v>1712.8333333333333</v>
      </c>
      <c r="J9" s="63">
        <f>AVERAGE('Apps Denied by Month'!CW6:DH6)</f>
        <v>1809.4166666666667</v>
      </c>
      <c r="K9" s="63">
        <f>AVERAGE('Apps Denied by Month'!DI6:DT6)</f>
        <v>1948.5833333333333</v>
      </c>
      <c r="L9" s="63">
        <f>AVERAGE('Apps Denied by Month'!DU6:EF6)</f>
        <v>2066.25</v>
      </c>
      <c r="M9" s="63">
        <f>AVERAGE('Apps Denied by Month'!EG6:ER6)</f>
        <v>2107.0833333333335</v>
      </c>
      <c r="N9" s="63">
        <f>AVERAGE('Apps Denied by Month'!ES6:FD6)</f>
        <v>1795</v>
      </c>
      <c r="O9" s="63">
        <f>AVERAGE('Apps Denied by Month'!FE6:FP6)</f>
        <v>1606.3333333333333</v>
      </c>
      <c r="P9" s="63">
        <f>AVERAGE('Apps Denied by Month'!FQ6:GB6)</f>
        <v>1512.75</v>
      </c>
      <c r="Q9" s="63">
        <f>AVERAGE('Apps Denied by Month'!GC6:GN6)</f>
        <v>1342.75</v>
      </c>
      <c r="R9" s="63">
        <f>AVERAGE('Apps Denied by Month'!GO6:GZ6)</f>
        <v>1272.75</v>
      </c>
      <c r="S9" s="63">
        <f>AVERAGE('Apps Denied by Month'!HA6:HL6)</f>
        <v>1127.6666666666667</v>
      </c>
      <c r="T9" s="63">
        <f>AVERAGE('Apps Denied by Month'!HM6:HX6)</f>
        <v>1175.3333333333333</v>
      </c>
      <c r="U9" s="63">
        <f>AVERAGE('Apps Denied by Month'!HY6:IJ6)</f>
        <v>1483.75</v>
      </c>
      <c r="V9" s="63">
        <f>AVERAGE('Apps Denied by Month'!IK6:IV6)</f>
        <v>1586.6666666666667</v>
      </c>
      <c r="W9" s="79">
        <f t="shared" si="0"/>
        <v>-0.32013440757569966</v>
      </c>
      <c r="X9" s="81">
        <f t="shared" si="1"/>
        <v>-0.13538581071237796</v>
      </c>
      <c r="Y9" s="81">
        <f t="shared" si="2"/>
        <v>-0.28191167574107684</v>
      </c>
      <c r="Z9" s="99" t="s">
        <v>120</v>
      </c>
    </row>
    <row r="10" spans="1:26" s="30" customFormat="1">
      <c r="A10" s="94" t="s">
        <v>10</v>
      </c>
      <c r="B10" s="63">
        <f>AVERAGE('Apps Denied by Month'!E7:P7)</f>
        <v>10844.5</v>
      </c>
      <c r="C10" s="63">
        <f>AVERAGE('Apps Denied by Month'!Q7:AB7)</f>
        <v>13381.833333333334</v>
      </c>
      <c r="D10" s="63">
        <f>AVERAGE('Apps Denied by Month'!AC7:AN7)</f>
        <v>14744.583333333334</v>
      </c>
      <c r="E10" s="63">
        <f>AVERAGE('Apps Denied by Month'!AO7:AZ7)</f>
        <v>15520.833333333334</v>
      </c>
      <c r="F10" s="63">
        <f>AVERAGE('Apps Denied by Month'!BA7:BL7)</f>
        <v>14358.166666666666</v>
      </c>
      <c r="G10" s="63">
        <f>AVERAGE('Apps Denied by Month'!BM7:BX7)</f>
        <v>13949.916666666666</v>
      </c>
      <c r="H10" s="63">
        <f>AVERAGE('Apps Denied by Month'!BY7:CJ7)</f>
        <v>15409.666666666666</v>
      </c>
      <c r="I10" s="63">
        <f>AVERAGE('Apps Denied by Month'!CK7:CV7)</f>
        <v>17422.583333333332</v>
      </c>
      <c r="J10" s="63">
        <f>AVERAGE('Apps Denied by Month'!CW7:DH7)</f>
        <v>20201.75</v>
      </c>
      <c r="K10" s="63">
        <f>AVERAGE('Apps Denied by Month'!DI7:DT7)</f>
        <v>21649.333333333332</v>
      </c>
      <c r="L10" s="63">
        <f>AVERAGE('Apps Denied by Month'!DU7:EF7)</f>
        <v>20683</v>
      </c>
      <c r="M10" s="63">
        <f>AVERAGE('Apps Denied by Month'!EG7:ER7)</f>
        <v>20972.333333333332</v>
      </c>
      <c r="N10" s="63">
        <f>AVERAGE('Apps Denied by Month'!ES7:FD7)</f>
        <v>22417.083333333332</v>
      </c>
      <c r="O10" s="63">
        <f>AVERAGE('Apps Denied by Month'!FE7:FP7)</f>
        <v>21063.666666666668</v>
      </c>
      <c r="P10" s="63">
        <f>AVERAGE('Apps Denied by Month'!FQ7:GB7)</f>
        <v>19023.083333333332</v>
      </c>
      <c r="Q10" s="63">
        <f>AVERAGE('Apps Denied by Month'!GC7:GN7)</f>
        <v>17816.333333333332</v>
      </c>
      <c r="R10" s="63">
        <f>AVERAGE('Apps Denied by Month'!GO7:GZ7)</f>
        <v>14954.166666666666</v>
      </c>
      <c r="S10" s="63">
        <f>AVERAGE('Apps Denied by Month'!HA7:HL7)</f>
        <v>16457.5</v>
      </c>
      <c r="T10" s="63">
        <f>AVERAGE('Apps Denied by Month'!HM7:HX7)</f>
        <v>15448.666666666666</v>
      </c>
      <c r="U10" s="63">
        <f>AVERAGE('Apps Denied by Month'!HY7:IJ7)</f>
        <v>14751</v>
      </c>
      <c r="V10" s="63">
        <f>AVERAGE('Apps Denied by Month'!IK7:IV7)</f>
        <v>15365.416666666666</v>
      </c>
      <c r="W10" s="79">
        <f t="shared" si="0"/>
        <v>0.36022868735303609</v>
      </c>
      <c r="X10" s="81">
        <f t="shared" si="1"/>
        <v>-4.2743732289255626E-2</v>
      </c>
      <c r="Y10" s="81">
        <f t="shared" si="2"/>
        <v>-0.28680558913117055</v>
      </c>
      <c r="Z10" s="99" t="s">
        <v>120</v>
      </c>
    </row>
    <row r="11" spans="1:26" s="30" customFormat="1">
      <c r="A11" s="94" t="s">
        <v>12</v>
      </c>
      <c r="B11" s="63">
        <f>AVERAGE('Apps Denied by Month'!E8:P8)</f>
        <v>874.83333333333337</v>
      </c>
      <c r="C11" s="63">
        <f>AVERAGE('Apps Denied by Month'!Q8:AB8)</f>
        <v>1031.5</v>
      </c>
      <c r="D11" s="63">
        <f>AVERAGE('Apps Denied by Month'!AC8:AN8)</f>
        <v>1154.25</v>
      </c>
      <c r="E11" s="63">
        <f>AVERAGE('Apps Denied by Month'!AO8:AZ8)</f>
        <v>1282.5833333333333</v>
      </c>
      <c r="F11" s="63">
        <f>AVERAGE('Apps Denied by Month'!BA8:BL8)</f>
        <v>778</v>
      </c>
      <c r="G11" s="63">
        <f>AVERAGE('Apps Denied by Month'!BM8:BX8)</f>
        <v>156.58333333333334</v>
      </c>
      <c r="H11" s="63">
        <f>AVERAGE('Apps Denied by Month'!BY8:CJ8)</f>
        <v>740.5</v>
      </c>
      <c r="I11" s="63">
        <f>AVERAGE('Apps Denied by Month'!CK8:CV8)</f>
        <v>1375</v>
      </c>
      <c r="J11" s="63">
        <f>AVERAGE('Apps Denied by Month'!CW8:DH8)</f>
        <v>1455.75</v>
      </c>
      <c r="K11" s="63">
        <f>AVERAGE('Apps Denied by Month'!DI8:DT8)</f>
        <v>1745.8333333333333</v>
      </c>
      <c r="L11" s="63">
        <f>AVERAGE('Apps Denied by Month'!DU8:EF8)</f>
        <v>1710.3333333333333</v>
      </c>
      <c r="M11" s="63">
        <f>AVERAGE('Apps Denied by Month'!EG8:ER8)</f>
        <v>1788.6666666666667</v>
      </c>
      <c r="N11" s="63">
        <f>AVERAGE('Apps Denied by Month'!ES8:FD8)</f>
        <v>2057.4166666666665</v>
      </c>
      <c r="O11" s="63">
        <f>AVERAGE('Apps Denied by Month'!FE8:FP8)</f>
        <v>1890.5</v>
      </c>
      <c r="P11" s="63">
        <f>AVERAGE('Apps Denied by Month'!FQ8:GB8)</f>
        <v>1998.8333333333333</v>
      </c>
      <c r="Q11" s="63">
        <f>AVERAGE('Apps Denied by Month'!GC8:GN8)</f>
        <v>1608.0833333333333</v>
      </c>
      <c r="R11" s="63">
        <f>AVERAGE('Apps Denied by Month'!GO8:GZ8)</f>
        <v>1701.6666666666667</v>
      </c>
      <c r="S11" s="63">
        <f>AVERAGE('Apps Denied by Month'!HA8:HL8)</f>
        <v>1720.9166666666667</v>
      </c>
      <c r="T11" s="63">
        <f>AVERAGE('Apps Denied by Month'!HM8:HX8)</f>
        <v>1730.0833333333333</v>
      </c>
      <c r="U11" s="63">
        <f>AVERAGE('Apps Denied by Month'!HY8:IJ8)</f>
        <v>1698.3333333333333</v>
      </c>
      <c r="V11" s="63">
        <f>AVERAGE('Apps Denied by Month'!IK8:IV8)</f>
        <v>2154.5833333333335</v>
      </c>
      <c r="W11" s="79">
        <f t="shared" ref="W11:W56" si="3">(U11-B11)/B11</f>
        <v>0.94132215660125718</v>
      </c>
      <c r="X11" s="81">
        <f t="shared" ref="X11:X56" si="4">(U11-H11)/H11</f>
        <v>1.2934953860004501</v>
      </c>
      <c r="Y11" s="81">
        <f t="shared" ref="Y11:Y56" si="5">(U11-L11)/L11</f>
        <v>-7.0161761839797315E-3</v>
      </c>
      <c r="Z11" s="99" t="s">
        <v>120</v>
      </c>
    </row>
    <row r="12" spans="1:26" s="30" customFormat="1">
      <c r="A12" s="32" t="s">
        <v>15</v>
      </c>
      <c r="B12" s="63">
        <f>AVERAGE('Apps Denied by Month'!E9:P9)</f>
        <v>833.83333333333337</v>
      </c>
      <c r="C12" s="63">
        <f>AVERAGE('Apps Denied by Month'!Q9:AB9)</f>
        <v>851.08333333333337</v>
      </c>
      <c r="D12" s="63">
        <f>AVERAGE('Apps Denied by Month'!AC9:AN9)</f>
        <v>842.91666666666663</v>
      </c>
      <c r="E12" s="63">
        <f>AVERAGE('Apps Denied by Month'!AO9:AZ9)</f>
        <v>695.16666666666663</v>
      </c>
      <c r="F12" s="63">
        <f>AVERAGE('Apps Denied by Month'!BA9:BL9)</f>
        <v>658.33333333333337</v>
      </c>
      <c r="G12" s="63">
        <f>AVERAGE('Apps Denied by Month'!BM9:BX9)</f>
        <v>620.83333333333337</v>
      </c>
      <c r="H12" s="63">
        <f>AVERAGE('Apps Denied by Month'!BY9:CJ9)</f>
        <v>671.33333333333337</v>
      </c>
      <c r="I12" s="63">
        <f>AVERAGE('Apps Denied by Month'!CK9:CV9)</f>
        <v>742.16666666666663</v>
      </c>
      <c r="J12" s="63">
        <f>AVERAGE('Apps Denied by Month'!CW9:DH9)</f>
        <v>1103.0833333333333</v>
      </c>
      <c r="K12" s="63">
        <f>AVERAGE('Apps Denied by Month'!DI9:DT9)</f>
        <v>1174.4166666666667</v>
      </c>
      <c r="L12" s="63">
        <f>AVERAGE('Apps Denied by Month'!DU9:EF9)</f>
        <v>933.41666666666663</v>
      </c>
      <c r="M12" s="63">
        <f>AVERAGE('Apps Denied by Month'!EG9:ER9)</f>
        <v>937.75</v>
      </c>
      <c r="N12" s="63">
        <f>AVERAGE('Apps Denied by Month'!ES9:FD9)</f>
        <v>965.91666666666663</v>
      </c>
      <c r="O12" s="63">
        <f>AVERAGE('Apps Denied by Month'!FE9:FP9)</f>
        <v>811.58333333333337</v>
      </c>
      <c r="P12" s="63">
        <f>AVERAGE('Apps Denied by Month'!FQ9:GB9)</f>
        <v>829.66666666666663</v>
      </c>
      <c r="Q12" s="63">
        <f>AVERAGE('Apps Denied by Month'!GC9:GN9)</f>
        <v>797.41666666666663</v>
      </c>
      <c r="R12" s="63">
        <f>AVERAGE('Apps Denied by Month'!GO9:GZ9)</f>
        <v>728.16666666666663</v>
      </c>
      <c r="S12" s="63">
        <f>AVERAGE('Apps Denied by Month'!HA9:HL9)</f>
        <v>804.58333333333337</v>
      </c>
      <c r="T12" s="63">
        <f>AVERAGE('Apps Denied by Month'!HM9:HX9)</f>
        <v>1122.4166666666667</v>
      </c>
      <c r="U12" s="63">
        <f>AVERAGE('Apps Denied by Month'!HY9:IJ9)</f>
        <v>1014.0833333333334</v>
      </c>
      <c r="V12" s="63">
        <f>AVERAGE('Apps Denied by Month'!IK9:IV9)</f>
        <v>1234.75</v>
      </c>
      <c r="W12" s="79">
        <f t="shared" si="3"/>
        <v>0.2161702978213072</v>
      </c>
      <c r="X12" s="81">
        <f t="shared" si="4"/>
        <v>0.5105511420059583</v>
      </c>
      <c r="Y12" s="81">
        <f t="shared" si="5"/>
        <v>8.6420855280778586E-2</v>
      </c>
      <c r="Z12" s="99" t="s">
        <v>120</v>
      </c>
    </row>
    <row r="13" spans="1:26" s="30" customFormat="1">
      <c r="A13" s="32" t="s">
        <v>16</v>
      </c>
      <c r="B13" s="63">
        <f>AVERAGE('Apps Denied by Month'!E10:P10)</f>
        <v>347.91666666666669</v>
      </c>
      <c r="C13" s="63">
        <f>AVERAGE('Apps Denied by Month'!Q10:AB10)</f>
        <v>403.08333333333331</v>
      </c>
      <c r="D13" s="63">
        <f>AVERAGE('Apps Denied by Month'!AC10:AN10)</f>
        <v>328.66666666666669</v>
      </c>
      <c r="E13" s="63">
        <f>AVERAGE('Apps Denied by Month'!AO10:AZ10)</f>
        <v>300.75</v>
      </c>
      <c r="F13" s="63">
        <f>AVERAGE('Apps Denied by Month'!BA10:BL10)</f>
        <v>295.5</v>
      </c>
      <c r="G13" s="63">
        <f>AVERAGE('Apps Denied by Month'!BM10:BX10)</f>
        <v>331.41666666666669</v>
      </c>
      <c r="H13" s="63">
        <f>AVERAGE('Apps Denied by Month'!BY10:CJ10)</f>
        <v>356.58333333333331</v>
      </c>
      <c r="I13" s="63">
        <f>AVERAGE('Apps Denied by Month'!CK10:CV10)</f>
        <v>378.08333333333331</v>
      </c>
      <c r="J13" s="63">
        <f>AVERAGE('Apps Denied by Month'!CW10:DH10)</f>
        <v>431.25</v>
      </c>
      <c r="K13" s="63">
        <f>AVERAGE('Apps Denied by Month'!DI10:DT10)</f>
        <v>491.41666666666669</v>
      </c>
      <c r="L13" s="63">
        <f>AVERAGE('Apps Denied by Month'!DU10:EF10)</f>
        <v>601.25</v>
      </c>
      <c r="M13" s="63">
        <f>AVERAGE('Apps Denied by Month'!EG10:ER10)</f>
        <v>610.08333333333337</v>
      </c>
      <c r="N13" s="63">
        <f>AVERAGE('Apps Denied by Month'!ES10:FD10)</f>
        <v>661.5</v>
      </c>
      <c r="O13" s="63">
        <f>AVERAGE('Apps Denied by Month'!FE10:FP10)</f>
        <v>537.25</v>
      </c>
      <c r="P13" s="63">
        <f>AVERAGE('Apps Denied by Month'!FQ10:GB10)</f>
        <v>503.33333333333331</v>
      </c>
      <c r="Q13" s="63">
        <f>AVERAGE('Apps Denied by Month'!GC10:GN10)</f>
        <v>447.11111111111109</v>
      </c>
      <c r="R13" s="63">
        <f>AVERAGE('Apps Denied by Month'!GO10:GZ10)</f>
        <v>431.33333333333331</v>
      </c>
      <c r="S13" s="63">
        <f>AVERAGE('Apps Denied by Month'!HA10:HL10)</f>
        <v>454.41666666666669</v>
      </c>
      <c r="T13" s="63">
        <f>AVERAGE('Apps Denied by Month'!HM10:HX10)</f>
        <v>418.83333333333331</v>
      </c>
      <c r="U13" s="63">
        <f>AVERAGE('Apps Denied by Month'!HY10:IJ10)</f>
        <v>346</v>
      </c>
      <c r="V13" s="63">
        <f>AVERAGE('Apps Denied by Month'!IK10:IV10)</f>
        <v>342.5</v>
      </c>
      <c r="W13" s="79">
        <f t="shared" si="3"/>
        <v>-5.5089820359281979E-3</v>
      </c>
      <c r="X13" s="81">
        <f t="shared" si="4"/>
        <v>-2.9679831736386955E-2</v>
      </c>
      <c r="Y13" s="81">
        <f t="shared" si="5"/>
        <v>-0.42453222453222456</v>
      </c>
      <c r="Z13" s="99" t="s">
        <v>120</v>
      </c>
    </row>
    <row r="14" spans="1:26" s="30" customFormat="1">
      <c r="A14" s="32" t="s">
        <v>17</v>
      </c>
      <c r="B14" s="63">
        <f>AVERAGE('Apps Denied by Month'!E11:P11)</f>
        <v>205.33333333333334</v>
      </c>
      <c r="C14" s="63">
        <f>AVERAGE('Apps Denied by Month'!Q11:AB11)</f>
        <v>193.08333333333334</v>
      </c>
      <c r="D14" s="63">
        <f>AVERAGE('Apps Denied by Month'!AC11:AN11)</f>
        <v>186.58333333333334</v>
      </c>
      <c r="E14" s="63">
        <f>AVERAGE('Apps Denied by Month'!AO11:AZ11)</f>
        <v>206.66666666666666</v>
      </c>
      <c r="F14" s="63">
        <f>AVERAGE('Apps Denied by Month'!BA11:BL11)</f>
        <v>219.25</v>
      </c>
      <c r="G14" s="63">
        <f>AVERAGE('Apps Denied by Month'!BM11:BX11)</f>
        <v>234.83333333333334</v>
      </c>
      <c r="H14" s="63">
        <f>AVERAGE('Apps Denied by Month'!BY11:CJ11)</f>
        <v>328.91666666666669</v>
      </c>
      <c r="I14" s="63">
        <f>AVERAGE('Apps Denied by Month'!CK11:CV11)</f>
        <v>386.16666666666669</v>
      </c>
      <c r="J14" s="63">
        <f>AVERAGE('Apps Denied by Month'!CW11:DH11)</f>
        <v>404.83333333333331</v>
      </c>
      <c r="K14" s="63">
        <f>AVERAGE('Apps Denied by Month'!DI11:DT11)</f>
        <v>290.54545454545456</v>
      </c>
      <c r="L14" s="63">
        <f>AVERAGE('Apps Denied by Month'!DU11:EF11)</f>
        <v>193</v>
      </c>
      <c r="M14" s="63">
        <f>AVERAGE('Apps Denied by Month'!EG11:ER11)</f>
        <v>294.58333333333331</v>
      </c>
      <c r="N14" s="63">
        <f>AVERAGE('Apps Denied by Month'!ES11:FD11)</f>
        <v>342.83333333333331</v>
      </c>
      <c r="O14" s="63">
        <f>AVERAGE('Apps Denied by Month'!FE11:FP11)</f>
        <v>321</v>
      </c>
      <c r="P14" s="63">
        <f>AVERAGE('Apps Denied by Month'!FQ11:GB11)</f>
        <v>260.41666666666669</v>
      </c>
      <c r="Q14" s="63">
        <f>AVERAGE('Apps Denied by Month'!GC11:GN11)</f>
        <v>200.66666666666666</v>
      </c>
      <c r="R14" s="63">
        <f>AVERAGE('Apps Denied by Month'!GO11:GZ11)</f>
        <v>942.91666666666663</v>
      </c>
      <c r="S14" s="63">
        <f>AVERAGE('Apps Denied by Month'!HA11:HL11)</f>
        <v>282.33333333333331</v>
      </c>
      <c r="T14" s="63">
        <f>AVERAGE('Apps Denied by Month'!HM11:HX11)</f>
        <v>342.83333333333331</v>
      </c>
      <c r="U14" s="63">
        <f>AVERAGE('Apps Denied by Month'!HY11:IJ11)</f>
        <v>377.5</v>
      </c>
      <c r="V14" s="63">
        <f>AVERAGE('Apps Denied by Month'!IK11:IV11)</f>
        <v>221.58333333333334</v>
      </c>
      <c r="W14" s="79">
        <f t="shared" si="3"/>
        <v>0.83847402597402587</v>
      </c>
      <c r="X14" s="81">
        <f t="shared" si="4"/>
        <v>0.1477071193311375</v>
      </c>
      <c r="Y14" s="81">
        <f t="shared" si="5"/>
        <v>0.95595854922279788</v>
      </c>
      <c r="Z14" s="99" t="s">
        <v>120</v>
      </c>
    </row>
    <row r="15" spans="1:26" s="30" customFormat="1">
      <c r="A15" s="32" t="s">
        <v>19</v>
      </c>
      <c r="B15" s="63">
        <f>AVERAGE('Apps Denied by Month'!E12:P12)</f>
        <v>12474.083333333334</v>
      </c>
      <c r="C15" s="63">
        <f>AVERAGE('Apps Denied by Month'!Q12:AB12)</f>
        <v>11279.583333333334</v>
      </c>
      <c r="D15" s="63">
        <f>AVERAGE('Apps Denied by Month'!AC12:AN12)</f>
        <v>12716.5</v>
      </c>
      <c r="E15" s="63">
        <f>AVERAGE('Apps Denied by Month'!AO12:AZ12)</f>
        <v>15026.833333333334</v>
      </c>
      <c r="F15" s="63">
        <f>AVERAGE('Apps Denied by Month'!BA12:BL12)</f>
        <v>14313.416666666666</v>
      </c>
      <c r="G15" s="63">
        <f>AVERAGE('Apps Denied by Month'!BM12:BX12)</f>
        <v>14651.916666666666</v>
      </c>
      <c r="H15" s="63">
        <f>AVERAGE('Apps Denied by Month'!BY12:CJ12)</f>
        <v>16858.333333333332</v>
      </c>
      <c r="I15" s="63">
        <f>AVERAGE('Apps Denied by Month'!CK12:CV12)</f>
        <v>19100.916666666668</v>
      </c>
      <c r="J15" s="63">
        <f>AVERAGE('Apps Denied by Month'!CW12:DH12)</f>
        <v>24384.416666666668</v>
      </c>
      <c r="K15" s="63">
        <f>AVERAGE('Apps Denied by Month'!DI12:DT12)</f>
        <v>33348.333333333336</v>
      </c>
      <c r="L15" s="63">
        <f>AVERAGE('Apps Denied by Month'!DU12:EF12)</f>
        <v>32615.083333333332</v>
      </c>
      <c r="M15" s="63">
        <f>AVERAGE('Apps Denied by Month'!EG12:ER12)</f>
        <v>28599.916666666668</v>
      </c>
      <c r="N15" s="63">
        <f>AVERAGE('Apps Denied by Month'!ES12:FD12)</f>
        <v>27523</v>
      </c>
      <c r="O15" s="63">
        <f>AVERAGE('Apps Denied by Month'!FE12:FP12)</f>
        <v>21688.166666666668</v>
      </c>
      <c r="P15" s="63">
        <f>AVERAGE('Apps Denied by Month'!FQ12:GB12)</f>
        <v>21256.25</v>
      </c>
      <c r="Q15" s="63">
        <f>AVERAGE('Apps Denied by Month'!GC12:GN12)</f>
        <v>36430.25</v>
      </c>
      <c r="R15" s="63">
        <f>AVERAGE('Apps Denied by Month'!GO12:GZ12)</f>
        <v>37664.416666666664</v>
      </c>
      <c r="S15" s="63">
        <f>AVERAGE('Apps Denied by Month'!HA12:HL12)</f>
        <v>35804.25</v>
      </c>
      <c r="T15" s="63">
        <f>AVERAGE('Apps Denied by Month'!HM12:HX12)</f>
        <v>35350.583333333336</v>
      </c>
      <c r="U15" s="63">
        <f>AVERAGE('Apps Denied by Month'!HY12:IJ12)</f>
        <v>23635.416666666668</v>
      </c>
      <c r="V15" s="63">
        <f>AVERAGE('Apps Denied by Month'!IK12:IV12)</f>
        <v>20423</v>
      </c>
      <c r="W15" s="79">
        <f t="shared" si="3"/>
        <v>0.8947618061447401</v>
      </c>
      <c r="X15" s="81">
        <f t="shared" si="4"/>
        <v>0.402001977261493</v>
      </c>
      <c r="Y15" s="81">
        <f t="shared" si="5"/>
        <v>-0.27532251182351719</v>
      </c>
      <c r="Z15" s="99" t="s">
        <v>120</v>
      </c>
    </row>
    <row r="16" spans="1:26" s="30" customFormat="1">
      <c r="A16" s="32" t="s">
        <v>21</v>
      </c>
      <c r="B16" s="63">
        <f>AVERAGE('Apps Denied by Month'!E13:P13)</f>
        <v>5636.416666666667</v>
      </c>
      <c r="C16" s="63">
        <f>AVERAGE('Apps Denied by Month'!Q13:AB13)</f>
        <v>6438.583333333333</v>
      </c>
      <c r="D16" s="63">
        <f>AVERAGE('Apps Denied by Month'!AC13:AN13)</f>
        <v>6781.583333333333</v>
      </c>
      <c r="E16" s="63">
        <f>AVERAGE('Apps Denied by Month'!AO13:AZ13)</f>
        <v>7355.333333333333</v>
      </c>
      <c r="F16" s="63">
        <f>AVERAGE('Apps Denied by Month'!BA13:BL13)</f>
        <v>8054.5</v>
      </c>
      <c r="G16" s="63">
        <f>AVERAGE('Apps Denied by Month'!BM13:BX13)</f>
        <v>7763.416666666667</v>
      </c>
      <c r="H16" s="63">
        <f>AVERAGE('Apps Denied by Month'!BY13:CJ13)</f>
        <v>7251.333333333333</v>
      </c>
      <c r="I16" s="63">
        <f>AVERAGE('Apps Denied by Month'!CK13:CV13)</f>
        <v>6502</v>
      </c>
      <c r="J16" s="63">
        <f>AVERAGE('Apps Denied by Month'!CW13:DH13)</f>
        <v>6600.25</v>
      </c>
      <c r="K16" s="63">
        <f>AVERAGE('Apps Denied by Month'!DI13:DT13)</f>
        <v>6664.416666666667</v>
      </c>
      <c r="L16" s="63">
        <f>AVERAGE('Apps Denied by Month'!DU13:EF13)</f>
        <v>5786.083333333333</v>
      </c>
      <c r="M16" s="63">
        <f>AVERAGE('Apps Denied by Month'!EG13:ER13)</f>
        <v>4969.916666666667</v>
      </c>
      <c r="N16" s="63">
        <f>AVERAGE('Apps Denied by Month'!ES13:FD13)</f>
        <v>4620.833333333333</v>
      </c>
      <c r="O16" s="63">
        <f>AVERAGE('Apps Denied by Month'!FE13:FP13)</f>
        <v>3774.0833333333335</v>
      </c>
      <c r="P16" s="63">
        <f>AVERAGE('Apps Denied by Month'!FQ13:GB13)</f>
        <v>3031.25</v>
      </c>
      <c r="Q16" s="63">
        <f>AVERAGE('Apps Denied by Month'!GC13:GN13)</f>
        <v>2703.8333333333335</v>
      </c>
      <c r="R16" s="63">
        <f>AVERAGE('Apps Denied by Month'!GO13:GZ13)</f>
        <v>3237.9166666666665</v>
      </c>
      <c r="S16" s="63">
        <f>AVERAGE('Apps Denied by Month'!HA13:HL13)</f>
        <v>2891.5833333333335</v>
      </c>
      <c r="T16" s="63">
        <f>AVERAGE('Apps Denied by Month'!HM13:HX13)</f>
        <v>2504.75</v>
      </c>
      <c r="U16" s="63">
        <f>AVERAGE('Apps Denied by Month'!HY13:IJ13)</f>
        <v>2027.75</v>
      </c>
      <c r="V16" s="63">
        <f>AVERAGE('Apps Denied by Month'!IK13:IV13)</f>
        <v>2180.25</v>
      </c>
      <c r="W16" s="79">
        <f t="shared" si="3"/>
        <v>-0.64024128805239733</v>
      </c>
      <c r="X16" s="81">
        <f t="shared" si="4"/>
        <v>-0.72036177254757749</v>
      </c>
      <c r="Y16" s="81">
        <f t="shared" si="5"/>
        <v>-0.64954704535307417</v>
      </c>
      <c r="Z16" s="99" t="s">
        <v>119</v>
      </c>
    </row>
    <row r="17" spans="1:26" s="30" customFormat="1">
      <c r="A17" s="94" t="s">
        <v>22</v>
      </c>
      <c r="B17" s="63">
        <f>AVERAGE('Apps Denied by Month'!E14:P14)</f>
        <v>518.16666666666663</v>
      </c>
      <c r="C17" s="63">
        <f>AVERAGE('Apps Denied by Month'!Q14:AB14)</f>
        <v>589.58333333333337</v>
      </c>
      <c r="D17" s="63">
        <f>AVERAGE('Apps Denied by Month'!AC14:AN14)</f>
        <v>604.66666666666663</v>
      </c>
      <c r="E17" s="63">
        <f>AVERAGE('Apps Denied by Month'!AO14:AZ14)</f>
        <v>646.16666666666663</v>
      </c>
      <c r="F17" s="63">
        <f>AVERAGE('Apps Denied by Month'!BA14:BL14)</f>
        <v>568.91666666666663</v>
      </c>
      <c r="G17" s="63">
        <f>AVERAGE('Apps Denied by Month'!BM14:BX14)</f>
        <v>451.33333333333331</v>
      </c>
      <c r="H17" s="63">
        <f>AVERAGE('Apps Denied by Month'!BY14:CJ14)</f>
        <v>478.66666666666669</v>
      </c>
      <c r="I17" s="63">
        <f>AVERAGE('Apps Denied by Month'!CK14:CV14)</f>
        <v>522.58333333333337</v>
      </c>
      <c r="J17" s="63">
        <f>AVERAGE('Apps Denied by Month'!CW14:DH14)</f>
        <v>504.25</v>
      </c>
      <c r="K17" s="63">
        <f>AVERAGE('Apps Denied by Month'!DI14:DT14)</f>
        <v>929.75</v>
      </c>
      <c r="L17" s="63">
        <f>AVERAGE('Apps Denied by Month'!DU14:EF14)</f>
        <v>810.75</v>
      </c>
      <c r="M17" s="63">
        <f>AVERAGE('Apps Denied by Month'!EG14:ER14)</f>
        <v>712.83333333333337</v>
      </c>
      <c r="N17" s="63">
        <f>AVERAGE('Apps Denied by Month'!ES14:FD14)</f>
        <v>761.08333333333337</v>
      </c>
      <c r="O17" s="63">
        <f>AVERAGE('Apps Denied by Month'!FE14:FP14)</f>
        <v>726.33333333333337</v>
      </c>
      <c r="P17" s="63">
        <f>AVERAGE('Apps Denied by Month'!FQ14:GB14)</f>
        <v>729.66666666666663</v>
      </c>
      <c r="Q17" s="63">
        <f>AVERAGE('Apps Denied by Month'!GC14:GN14)</f>
        <v>607.66666666666663</v>
      </c>
      <c r="R17" s="63">
        <f>AVERAGE('Apps Denied by Month'!GO14:GZ14)</f>
        <v>559.5</v>
      </c>
      <c r="S17" s="63">
        <f>AVERAGE('Apps Denied by Month'!HA14:HL14)</f>
        <v>549.75</v>
      </c>
      <c r="T17" s="63">
        <f>AVERAGE('Apps Denied by Month'!HM14:HX14)</f>
        <v>506.33333333333331</v>
      </c>
      <c r="U17" s="63">
        <f>AVERAGE('Apps Denied by Month'!HY14:IJ14)</f>
        <v>466.25</v>
      </c>
      <c r="V17" s="63">
        <f>AVERAGE('Apps Denied by Month'!IK14:IV14)</f>
        <v>594.91666666666663</v>
      </c>
      <c r="W17" s="79">
        <f t="shared" si="3"/>
        <v>-0.10019298809906715</v>
      </c>
      <c r="X17" s="81">
        <f t="shared" si="4"/>
        <v>-2.5940111420612852E-2</v>
      </c>
      <c r="Y17" s="81">
        <f t="shared" si="5"/>
        <v>-0.42491520197348137</v>
      </c>
      <c r="Z17" s="99" t="s">
        <v>119</v>
      </c>
    </row>
    <row r="18" spans="1:26" s="30" customFormat="1">
      <c r="A18" s="32" t="s">
        <v>24</v>
      </c>
      <c r="B18" s="63">
        <f>AVERAGE('Apps Denied by Month'!E15:P15)</f>
        <v>985.41666666666663</v>
      </c>
      <c r="C18" s="63">
        <f>AVERAGE('Apps Denied by Month'!Q15:AB15)</f>
        <v>1056.8333333333333</v>
      </c>
      <c r="D18" s="63">
        <f>AVERAGE('Apps Denied by Month'!AC15:AN15)</f>
        <v>1258.8333333333333</v>
      </c>
      <c r="E18" s="63">
        <f>AVERAGE('Apps Denied by Month'!AO15:AZ15)</f>
        <v>1570.1666666666667</v>
      </c>
      <c r="F18" s="63">
        <f>AVERAGE('Apps Denied by Month'!BA15:BL15)</f>
        <v>1615.1666666666667</v>
      </c>
      <c r="G18" s="63">
        <f>AVERAGE('Apps Denied by Month'!BM15:BX15)</f>
        <v>1431.5</v>
      </c>
      <c r="H18" s="63">
        <f>AVERAGE('Apps Denied by Month'!BY15:CJ15)</f>
        <v>1122.0833333333333</v>
      </c>
      <c r="I18" s="63">
        <f>AVERAGE('Apps Denied by Month'!CK15:CV15)</f>
        <v>838.91666666666663</v>
      </c>
      <c r="J18" s="63">
        <f>AVERAGE('Apps Denied by Month'!CW15:DH15)</f>
        <v>798.33333333333337</v>
      </c>
      <c r="K18" s="63">
        <f>AVERAGE('Apps Denied by Month'!DI15:DT15)</f>
        <v>693.75</v>
      </c>
      <c r="L18" s="63">
        <f>AVERAGE('Apps Denied by Month'!DU15:EF15)</f>
        <v>495.16666666666669</v>
      </c>
      <c r="M18" s="63">
        <f>AVERAGE('Apps Denied by Month'!EG15:ER15)</f>
        <v>499.66666666666669</v>
      </c>
      <c r="N18" s="63">
        <f>AVERAGE('Apps Denied by Month'!ES15:FD15)</f>
        <v>490</v>
      </c>
      <c r="O18" s="63">
        <f>AVERAGE('Apps Denied by Month'!FE15:FP15)</f>
        <v>427</v>
      </c>
      <c r="P18" s="63">
        <f>AVERAGE('Apps Denied by Month'!FQ15:GB15)</f>
        <v>374.83333333333331</v>
      </c>
      <c r="Q18" s="63">
        <f>AVERAGE('Apps Denied by Month'!GC15:GN15)</f>
        <v>290.41666666666669</v>
      </c>
      <c r="R18" s="63">
        <f>AVERAGE('Apps Denied by Month'!GO15:GZ15)</f>
        <v>275.75</v>
      </c>
      <c r="S18" s="63">
        <f>AVERAGE('Apps Denied by Month'!HA15:HL15)</f>
        <v>300.08333333333331</v>
      </c>
      <c r="T18" s="63">
        <f>AVERAGE('Apps Denied by Month'!HM15:HX15)</f>
        <v>323.08333333333331</v>
      </c>
      <c r="U18" s="63">
        <f>AVERAGE('Apps Denied by Month'!HY15:IJ15)</f>
        <v>311.75</v>
      </c>
      <c r="V18" s="63">
        <f>AVERAGE('Apps Denied by Month'!IK15:IV15)</f>
        <v>297.66666666666669</v>
      </c>
      <c r="W18" s="79">
        <f t="shared" si="3"/>
        <v>-0.6836363636363636</v>
      </c>
      <c r="X18" s="81">
        <f t="shared" si="4"/>
        <v>-0.72216858522094318</v>
      </c>
      <c r="Y18" s="81">
        <f t="shared" si="5"/>
        <v>-0.37041400201952207</v>
      </c>
      <c r="Z18" s="99" t="s">
        <v>119</v>
      </c>
    </row>
    <row r="19" spans="1:26" s="30" customFormat="1">
      <c r="A19" s="32" t="s">
        <v>26</v>
      </c>
      <c r="B19" s="63">
        <f>AVERAGE('Apps Denied by Month'!E16:P16)</f>
        <v>1823.25</v>
      </c>
      <c r="C19" s="63">
        <f>AVERAGE('Apps Denied by Month'!Q16:AB16)</f>
        <v>1479.75</v>
      </c>
      <c r="D19" s="63">
        <f>AVERAGE('Apps Denied by Month'!AC16:AN16)</f>
        <v>5547.727272727273</v>
      </c>
      <c r="E19" s="63">
        <f>AVERAGE('Apps Denied by Month'!AO16:AZ16)</f>
        <v>980.16666666666663</v>
      </c>
      <c r="F19" s="63">
        <f>AVERAGE('Apps Denied by Month'!BA16:BL16)</f>
        <v>937.16666666666663</v>
      </c>
      <c r="G19" s="63">
        <f>AVERAGE('Apps Denied by Month'!BM16:BX16)</f>
        <v>771.41666666666663</v>
      </c>
      <c r="H19" s="63">
        <f>AVERAGE('Apps Denied by Month'!BY16:CJ16)</f>
        <v>526.33333333333337</v>
      </c>
      <c r="I19" s="63">
        <f>AVERAGE('Apps Denied by Month'!CK16:CV16)</f>
        <v>473.75</v>
      </c>
      <c r="J19" s="63">
        <f>AVERAGE('Apps Denied by Month'!CW16:DH16)</f>
        <v>691.83333333333337</v>
      </c>
      <c r="K19" s="63">
        <f>AVERAGE('Apps Denied by Month'!DI16:DT16)</f>
        <v>1172.9166666666667</v>
      </c>
      <c r="L19" s="63">
        <f>AVERAGE('Apps Denied by Month'!DU16:EF16)</f>
        <v>1272.6666666666667</v>
      </c>
      <c r="M19" s="63">
        <f>AVERAGE('Apps Denied by Month'!EG16:ER16)</f>
        <v>2883.9166666666665</v>
      </c>
      <c r="N19" s="63">
        <f>AVERAGE('Apps Denied by Month'!ES16:FD16)</f>
        <v>2928.25</v>
      </c>
      <c r="O19" s="63">
        <f>AVERAGE('Apps Denied by Month'!FE16:FP16)</f>
        <v>0</v>
      </c>
      <c r="P19" s="63">
        <f>AVERAGE('Apps Denied by Month'!FQ16:GB16)</f>
        <v>0</v>
      </c>
      <c r="Q19" s="63">
        <f>AVERAGE('Apps Denied by Month'!GC16:GN16)</f>
        <v>0</v>
      </c>
      <c r="R19" s="63">
        <f>AVERAGE('Apps Denied by Month'!GO16:GZ16)</f>
        <v>0</v>
      </c>
      <c r="S19" s="63">
        <f>AVERAGE('Apps Denied by Month'!HA16:HL16)</f>
        <v>0</v>
      </c>
      <c r="T19" s="63">
        <f>AVERAGE('Apps Denied by Month'!HM16:HX16)</f>
        <v>0</v>
      </c>
      <c r="U19" s="63">
        <f>AVERAGE('Apps Denied by Month'!HY16:IJ16)</f>
        <v>0</v>
      </c>
      <c r="V19" s="63">
        <f>AVERAGE('Apps Denied by Month'!IK16:IV16)</f>
        <v>0</v>
      </c>
      <c r="W19" s="79">
        <f t="shared" si="3"/>
        <v>-1</v>
      </c>
      <c r="X19" s="81">
        <f t="shared" si="4"/>
        <v>-1</v>
      </c>
      <c r="Y19" s="81">
        <f t="shared" si="5"/>
        <v>-1</v>
      </c>
      <c r="Z19" s="99" t="s">
        <v>120</v>
      </c>
    </row>
    <row r="20" spans="1:26" s="30" customFormat="1">
      <c r="A20" s="32" t="s">
        <v>28</v>
      </c>
      <c r="B20" s="63">
        <f>AVERAGE('Apps Denied by Month'!E17:P17)</f>
        <v>1826.9166666666667</v>
      </c>
      <c r="C20" s="63">
        <f>AVERAGE('Apps Denied by Month'!Q17:AB17)</f>
        <v>2262.5833333333335</v>
      </c>
      <c r="D20" s="63">
        <f>AVERAGE('Apps Denied by Month'!AC17:AN17)</f>
        <v>3026.0833333333335</v>
      </c>
      <c r="E20" s="63">
        <f>AVERAGE('Apps Denied by Month'!AO17:AZ17)</f>
        <v>4801.666666666667</v>
      </c>
      <c r="F20" s="63">
        <f>AVERAGE('Apps Denied by Month'!BA17:BL17)</f>
        <v>5543.833333333333</v>
      </c>
      <c r="G20" s="63">
        <f>AVERAGE('Apps Denied by Month'!BM17:BX17)</f>
        <v>5395</v>
      </c>
      <c r="H20" s="63">
        <f>AVERAGE('Apps Denied by Month'!BY17:CJ17)</f>
        <v>6718.083333333333</v>
      </c>
      <c r="I20" s="63">
        <f>AVERAGE('Apps Denied by Month'!CK17:CV17)</f>
        <v>7777.666666666667</v>
      </c>
      <c r="J20" s="63">
        <f>AVERAGE('Apps Denied by Month'!CW17:DH17)</f>
        <v>7848.5</v>
      </c>
      <c r="K20" s="63">
        <f>AVERAGE('Apps Denied by Month'!DI17:DT17)</f>
        <v>11267.583333333334</v>
      </c>
      <c r="L20" s="63">
        <f>AVERAGE('Apps Denied by Month'!DU17:EF17)</f>
        <v>11150.916666666666</v>
      </c>
      <c r="M20" s="63">
        <f>AVERAGE('Apps Denied by Month'!EG17:ER17)</f>
        <v>11686.083333333334</v>
      </c>
      <c r="N20" s="63">
        <f>AVERAGE('Apps Denied by Month'!ES17:FD17)</f>
        <v>12115.75</v>
      </c>
      <c r="O20" s="63">
        <f>AVERAGE('Apps Denied by Month'!FE17:FP17)</f>
        <v>5638.666666666667</v>
      </c>
      <c r="P20" s="63">
        <f>AVERAGE('Apps Denied by Month'!FQ17:GB17)</f>
        <v>4202.833333333333</v>
      </c>
      <c r="Q20" s="63">
        <f>AVERAGE('Apps Denied by Month'!GC17:GN17)</f>
        <v>3746.5</v>
      </c>
      <c r="R20" s="63">
        <f>AVERAGE('Apps Denied by Month'!GO17:GZ17)</f>
        <v>3612.5</v>
      </c>
      <c r="S20" s="63">
        <f>AVERAGE('Apps Denied by Month'!HA17:HL17)</f>
        <v>3387.5</v>
      </c>
      <c r="T20" s="63">
        <f>AVERAGE('Apps Denied by Month'!HM17:HX17)</f>
        <v>3397.1666666666665</v>
      </c>
      <c r="U20" s="63">
        <f>AVERAGE('Apps Denied by Month'!HY17:IJ17)</f>
        <v>3386</v>
      </c>
      <c r="V20" s="63">
        <f>AVERAGE('Apps Denied by Month'!IK17:IV17)</f>
        <v>4176.416666666667</v>
      </c>
      <c r="W20" s="79">
        <f t="shared" si="3"/>
        <v>0.85339597682798884</v>
      </c>
      <c r="X20" s="81">
        <f t="shared" si="4"/>
        <v>-0.49598719872979641</v>
      </c>
      <c r="Y20" s="81">
        <f t="shared" si="5"/>
        <v>-0.69634783388510657</v>
      </c>
      <c r="Z20" s="99" t="s">
        <v>119</v>
      </c>
    </row>
    <row r="21" spans="1:26" s="30" customFormat="1">
      <c r="A21" s="32" t="s">
        <v>30</v>
      </c>
      <c r="B21" s="63">
        <f>AVERAGE('Apps Denied by Month'!E18:P18)</f>
        <v>579.5</v>
      </c>
      <c r="C21" s="63">
        <f>AVERAGE('Apps Denied by Month'!Q18:AB18)</f>
        <v>82.166666666666671</v>
      </c>
      <c r="D21" s="63">
        <f>AVERAGE('Apps Denied by Month'!AC18:AN18)</f>
        <v>104.16666666666667</v>
      </c>
      <c r="E21" s="63">
        <f>AVERAGE('Apps Denied by Month'!AO18:AZ18)</f>
        <v>91.833333333333329</v>
      </c>
      <c r="F21" s="63">
        <f>AVERAGE('Apps Denied by Month'!BA18:BL18)</f>
        <v>73.25</v>
      </c>
      <c r="G21" s="63">
        <f>AVERAGE('Apps Denied by Month'!BM18:BX18)</f>
        <v>67</v>
      </c>
      <c r="H21" s="63">
        <f>AVERAGE('Apps Denied by Month'!BY18:CJ18)</f>
        <v>71.75</v>
      </c>
      <c r="I21" s="63">
        <f>AVERAGE('Apps Denied by Month'!CK18:CV18)</f>
        <v>66.416666666666671</v>
      </c>
      <c r="J21" s="63">
        <f>AVERAGE('Apps Denied by Month'!CW18:DH18)</f>
        <v>55.25</v>
      </c>
      <c r="K21" s="63">
        <f>AVERAGE('Apps Denied by Month'!DI18:DT18)</f>
        <v>75.166666666666671</v>
      </c>
      <c r="L21" s="63">
        <f>AVERAGE('Apps Denied by Month'!DU18:EF18)</f>
        <v>89.666666666666671</v>
      </c>
      <c r="M21" s="63">
        <f>AVERAGE('Apps Denied by Month'!EG18:ER18)</f>
        <v>103.83333333333333</v>
      </c>
      <c r="N21" s="63">
        <f>AVERAGE('Apps Denied by Month'!ES18:FD18)</f>
        <v>100.75</v>
      </c>
      <c r="O21" s="63">
        <f>AVERAGE('Apps Denied by Month'!FE18:FP18)</f>
        <v>98.833333333333329</v>
      </c>
      <c r="P21" s="63">
        <f>AVERAGE('Apps Denied by Month'!FQ18:GB18)</f>
        <v>87.333333333333329</v>
      </c>
      <c r="Q21" s="63">
        <f>AVERAGE('Apps Denied by Month'!GC18:GN18)</f>
        <v>83</v>
      </c>
      <c r="R21" s="63">
        <f>AVERAGE('Apps Denied by Month'!GO18:GZ18)</f>
        <v>72.166666666666671</v>
      </c>
      <c r="S21" s="63">
        <f>AVERAGE('Apps Denied by Month'!HA18:HL18)</f>
        <v>67.416666666666671</v>
      </c>
      <c r="T21" s="63">
        <f>AVERAGE('Apps Denied by Month'!HM18:HX18)</f>
        <v>62.666666666666664</v>
      </c>
      <c r="U21" s="63">
        <f>AVERAGE('Apps Denied by Month'!HY18:IJ18)</f>
        <v>57.416666666666664</v>
      </c>
      <c r="V21" s="63">
        <f>AVERAGE('Apps Denied by Month'!IK18:IV18)</f>
        <v>46.916666666666664</v>
      </c>
      <c r="W21" s="79">
        <f t="shared" si="3"/>
        <v>-0.90092033362093771</v>
      </c>
      <c r="X21" s="81">
        <f t="shared" si="4"/>
        <v>-0.19976771196283394</v>
      </c>
      <c r="Y21" s="81">
        <f t="shared" si="5"/>
        <v>-0.35966542750929376</v>
      </c>
      <c r="Z21" s="99" t="s">
        <v>120</v>
      </c>
    </row>
    <row r="22" spans="1:26" s="30" customFormat="1">
      <c r="A22" s="32" t="s">
        <v>31</v>
      </c>
      <c r="B22" s="63">
        <f>AVERAGE('Apps Denied by Month'!E19:P19)</f>
        <v>1244</v>
      </c>
      <c r="C22" s="63">
        <f>AVERAGE('Apps Denied by Month'!Q19:AB19)</f>
        <v>1363.8333333333333</v>
      </c>
      <c r="D22" s="63">
        <f>AVERAGE('Apps Denied by Month'!AC19:AN19)</f>
        <v>1483</v>
      </c>
      <c r="E22" s="63">
        <f>AVERAGE('Apps Denied by Month'!AO19:AZ19)</f>
        <v>1559.4166666666667</v>
      </c>
      <c r="F22" s="63">
        <f>AVERAGE('Apps Denied by Month'!BA19:BL19)</f>
        <v>1594.3333333333333</v>
      </c>
      <c r="G22" s="63">
        <f>AVERAGE('Apps Denied by Month'!BM19:BX19)</f>
        <v>1517.5833333333333</v>
      </c>
      <c r="H22" s="63">
        <f>AVERAGE('Apps Denied by Month'!BY19:CJ19)</f>
        <v>1782</v>
      </c>
      <c r="I22" s="63">
        <f>AVERAGE('Apps Denied by Month'!CK19:CV19)</f>
        <v>1779.25</v>
      </c>
      <c r="J22" s="63">
        <f>AVERAGE('Apps Denied by Month'!CW19:DH19)</f>
        <v>2073.8333333333335</v>
      </c>
      <c r="K22" s="63">
        <f>AVERAGE('Apps Denied by Month'!DI19:DT19)</f>
        <v>2551.8333333333335</v>
      </c>
      <c r="L22" s="63">
        <f>AVERAGE('Apps Denied by Month'!DU19:EF19)</f>
        <v>2598.5833333333335</v>
      </c>
      <c r="M22" s="63">
        <f>AVERAGE('Apps Denied by Month'!EG19:ER19)</f>
        <v>2471.8333333333335</v>
      </c>
      <c r="N22" s="63">
        <f>AVERAGE('Apps Denied by Month'!ES19:FD19)</f>
        <v>2460.25</v>
      </c>
      <c r="O22" s="63">
        <f>AVERAGE('Apps Denied by Month'!FE19:FP19)</f>
        <v>2170.5833333333335</v>
      </c>
      <c r="P22" s="63">
        <f>AVERAGE('Apps Denied by Month'!FQ19:GB19)</f>
        <v>2092.0833333333335</v>
      </c>
      <c r="Q22" s="63">
        <f>AVERAGE('Apps Denied by Month'!GC19:GN19)</f>
        <v>1882.9166666666667</v>
      </c>
      <c r="R22" s="63">
        <f>AVERAGE('Apps Denied by Month'!GO19:GZ19)</f>
        <v>1691.5</v>
      </c>
      <c r="S22" s="63">
        <f>AVERAGE('Apps Denied by Month'!HA19:HL19)</f>
        <v>1311.8333333333333</v>
      </c>
      <c r="T22" s="63">
        <f>AVERAGE('Apps Denied by Month'!HM19:HX19)</f>
        <v>1077.5833333333333</v>
      </c>
      <c r="U22" s="63">
        <f>AVERAGE('Apps Denied by Month'!HY19:IJ19)</f>
        <v>962.16666666666663</v>
      </c>
      <c r="V22" s="63">
        <f>AVERAGE('Apps Denied by Month'!IK19:IV19)</f>
        <v>1066.6666666666667</v>
      </c>
      <c r="W22" s="79">
        <f t="shared" si="3"/>
        <v>-0.22655412647374065</v>
      </c>
      <c r="X22" s="81">
        <f t="shared" si="4"/>
        <v>-0.46006359895248788</v>
      </c>
      <c r="Y22" s="81">
        <f t="shared" si="5"/>
        <v>-0.62973415001763788</v>
      </c>
      <c r="Z22" s="99" t="s">
        <v>120</v>
      </c>
    </row>
    <row r="23" spans="1:26" s="30" customFormat="1">
      <c r="A23" s="32" t="s">
        <v>32</v>
      </c>
      <c r="B23" s="63">
        <f>AVERAGE('Apps Denied by Month'!E20:P20)</f>
        <v>2413.75</v>
      </c>
      <c r="C23" s="63">
        <f>AVERAGE('Apps Denied by Month'!Q20:AB20)</f>
        <v>2170.0833333333335</v>
      </c>
      <c r="D23" s="63">
        <f>AVERAGE('Apps Denied by Month'!AC20:AN20)</f>
        <v>2092.9166666666665</v>
      </c>
      <c r="E23" s="63">
        <f>AVERAGE('Apps Denied by Month'!AO20:AZ20)</f>
        <v>2053.5</v>
      </c>
      <c r="F23" s="63">
        <f>AVERAGE('Apps Denied by Month'!BA20:BL20)</f>
        <v>1950.3333333333333</v>
      </c>
      <c r="G23" s="63">
        <f>AVERAGE('Apps Denied by Month'!BM20:BX20)</f>
        <v>1803.5833333333333</v>
      </c>
      <c r="H23" s="63">
        <f>AVERAGE('Apps Denied by Month'!BY20:CJ20)</f>
        <v>1714.3333333333333</v>
      </c>
      <c r="I23" s="63">
        <f>AVERAGE('Apps Denied by Month'!CK20:CV20)</f>
        <v>1592</v>
      </c>
      <c r="J23" s="63">
        <f>AVERAGE('Apps Denied by Month'!CW20:DH20)</f>
        <v>1555.1666666666667</v>
      </c>
      <c r="K23" s="63">
        <f>AVERAGE('Apps Denied by Month'!DI20:DT20)</f>
        <v>1606.75</v>
      </c>
      <c r="L23" s="63">
        <f>AVERAGE('Apps Denied by Month'!DU20:EF20)</f>
        <v>1710.8333333333333</v>
      </c>
      <c r="M23" s="63">
        <f>AVERAGE('Apps Denied by Month'!EG20:ER20)</f>
        <v>1833.75</v>
      </c>
      <c r="N23" s="63">
        <f>AVERAGE('Apps Denied by Month'!ES20:FD20)</f>
        <v>1747.1666666666667</v>
      </c>
      <c r="O23" s="63">
        <f>AVERAGE('Apps Denied by Month'!FE20:FP20)</f>
        <v>1870.75</v>
      </c>
      <c r="P23" s="63">
        <f>AVERAGE('Apps Denied by Month'!FQ20:GB20)</f>
        <v>1878.5</v>
      </c>
      <c r="Q23" s="63">
        <f>AVERAGE('Apps Denied by Month'!GC20:GN20)</f>
        <v>1789.75</v>
      </c>
      <c r="R23" s="63">
        <f>AVERAGE('Apps Denied by Month'!GO20:GZ20)</f>
        <v>917.25</v>
      </c>
      <c r="S23" s="63">
        <f>AVERAGE('Apps Denied by Month'!HA20:HL20)</f>
        <v>1032.1666666666667</v>
      </c>
      <c r="T23" s="63">
        <f>AVERAGE('Apps Denied by Month'!HM20:HX20)</f>
        <v>979</v>
      </c>
      <c r="U23" s="63">
        <f>AVERAGE('Apps Denied by Month'!HY20:IJ20)</f>
        <v>958</v>
      </c>
      <c r="V23" s="63">
        <f>AVERAGE('Apps Denied by Month'!IK20:IV20)</f>
        <v>1129.5</v>
      </c>
      <c r="W23" s="79">
        <f t="shared" si="3"/>
        <v>-0.60310719834282756</v>
      </c>
      <c r="X23" s="81">
        <f t="shared" si="4"/>
        <v>-0.44118218938362819</v>
      </c>
      <c r="Y23" s="81">
        <f t="shared" si="5"/>
        <v>-0.44003896736483195</v>
      </c>
      <c r="Z23" s="99" t="s">
        <v>120</v>
      </c>
    </row>
    <row r="24" spans="1:26" s="30" customFormat="1">
      <c r="A24" s="32" t="s">
        <v>33</v>
      </c>
      <c r="B24" s="63">
        <f>AVERAGE('Apps Denied by Month'!E21:P21)</f>
        <v>152.16666666666666</v>
      </c>
      <c r="C24" s="63">
        <f>AVERAGE('Apps Denied by Month'!Q21:AB21)</f>
        <v>134.41666666666666</v>
      </c>
      <c r="D24" s="63">
        <f>AVERAGE('Apps Denied by Month'!AC21:AN21)</f>
        <v>112.08333333333333</v>
      </c>
      <c r="E24" s="63">
        <f>AVERAGE('Apps Denied by Month'!AO21:AZ21)</f>
        <v>118.66666666666667</v>
      </c>
      <c r="F24" s="63">
        <f>AVERAGE('Apps Denied by Month'!BA21:BL21)</f>
        <v>107.16666666666667</v>
      </c>
      <c r="G24" s="63">
        <f>AVERAGE('Apps Denied by Month'!BM21:BX21)</f>
        <v>71.5</v>
      </c>
      <c r="H24" s="63">
        <f>AVERAGE('Apps Denied by Month'!BY21:CJ21)</f>
        <v>53.666666666666664</v>
      </c>
      <c r="I24" s="63">
        <f>AVERAGE('Apps Denied by Month'!CK21:CV21)</f>
        <v>43.666666666666664</v>
      </c>
      <c r="J24" s="63">
        <f>AVERAGE('Apps Denied by Month'!CW21:DH21)</f>
        <v>39.583333333333336</v>
      </c>
      <c r="K24" s="63">
        <f>AVERAGE('Apps Denied by Month'!DI21:DT21)</f>
        <v>41.583333333333336</v>
      </c>
      <c r="L24" s="63">
        <f>AVERAGE('Apps Denied by Month'!DU21:EF21)</f>
        <v>50.75</v>
      </c>
      <c r="M24" s="63">
        <f>AVERAGE('Apps Denied by Month'!EG21:ER21)</f>
        <v>52.166666666666664</v>
      </c>
      <c r="N24" s="63">
        <f>AVERAGE('Apps Denied by Month'!ES21:FD21)</f>
        <v>40.5</v>
      </c>
      <c r="O24" s="63">
        <f>AVERAGE('Apps Denied by Month'!FE21:FP21)</f>
        <v>44.5</v>
      </c>
      <c r="P24" s="63">
        <f>AVERAGE('Apps Denied by Month'!FQ21:GB21)</f>
        <v>37.25</v>
      </c>
      <c r="Q24" s="63">
        <f>AVERAGE('Apps Denied by Month'!GC21:GN21)</f>
        <v>25.5</v>
      </c>
      <c r="R24" s="63">
        <f>AVERAGE('Apps Denied by Month'!GO21:GZ21)</f>
        <v>29.416666666666668</v>
      </c>
      <c r="S24" s="63">
        <f>AVERAGE('Apps Denied by Month'!HA21:HL21)</f>
        <v>33.333333333333336</v>
      </c>
      <c r="T24" s="63">
        <f>AVERAGE('Apps Denied by Month'!HM21:HX21)</f>
        <v>38.333333333333336</v>
      </c>
      <c r="U24" s="63">
        <f>AVERAGE('Apps Denied by Month'!HY21:IJ21)</f>
        <v>24.333333333333332</v>
      </c>
      <c r="V24" s="63">
        <f>AVERAGE('Apps Denied by Month'!IK21:IV21)</f>
        <v>1192.0833333333333</v>
      </c>
      <c r="W24" s="79">
        <f t="shared" si="3"/>
        <v>-0.8400876232201534</v>
      </c>
      <c r="X24" s="81">
        <f t="shared" si="4"/>
        <v>-0.54658385093167705</v>
      </c>
      <c r="Y24" s="81">
        <f t="shared" si="5"/>
        <v>-0.52052545155993435</v>
      </c>
      <c r="Z24" s="99" t="s">
        <v>120</v>
      </c>
    </row>
    <row r="25" spans="1:26" s="30" customFormat="1">
      <c r="A25" s="94" t="s">
        <v>34</v>
      </c>
      <c r="B25" s="63">
        <f>AVERAGE('Apps Denied by Month'!E22:P22)</f>
        <v>343.83333333333331</v>
      </c>
      <c r="C25" s="63">
        <f>AVERAGE('Apps Denied by Month'!Q22:AB22)</f>
        <v>360.08333333333331</v>
      </c>
      <c r="D25" s="63">
        <f>AVERAGE('Apps Denied by Month'!AC22:AN22)</f>
        <v>255.25</v>
      </c>
      <c r="E25" s="63">
        <f>AVERAGE('Apps Denied by Month'!AO22:AZ22)</f>
        <v>174.83333333333334</v>
      </c>
      <c r="F25" s="63">
        <f>AVERAGE('Apps Denied by Month'!BA22:BL22)</f>
        <v>234.75</v>
      </c>
      <c r="G25" s="63">
        <f>AVERAGE('Apps Denied by Month'!BM22:BX22)</f>
        <v>251.25</v>
      </c>
      <c r="H25" s="63">
        <f>AVERAGE('Apps Denied by Month'!BY22:CJ22)</f>
        <v>364.25</v>
      </c>
      <c r="I25" s="63">
        <f>AVERAGE('Apps Denied by Month'!CK22:CV22)</f>
        <v>407.16666666666669</v>
      </c>
      <c r="J25" s="63">
        <f>AVERAGE('Apps Denied by Month'!CW22:DH22)</f>
        <v>505.66666666666669</v>
      </c>
      <c r="K25" s="63">
        <f>AVERAGE('Apps Denied by Month'!DI22:DT22)</f>
        <v>500.16666666666669</v>
      </c>
      <c r="L25" s="63">
        <f>AVERAGE('Apps Denied by Month'!DU22:EF22)</f>
        <v>542.66666666666663</v>
      </c>
      <c r="M25" s="63">
        <f>AVERAGE('Apps Denied by Month'!EG22:ER22)</f>
        <v>609.16666666666663</v>
      </c>
      <c r="N25" s="63">
        <f>AVERAGE('Apps Denied by Month'!ES22:FD22)</f>
        <v>662.33333333333337</v>
      </c>
      <c r="O25" s="63">
        <f>AVERAGE('Apps Denied by Month'!FE22:FP22)</f>
        <v>597.66666666666663</v>
      </c>
      <c r="P25" s="63">
        <f>AVERAGE('Apps Denied by Month'!FQ22:GB22)</f>
        <v>625.08333333333337</v>
      </c>
      <c r="Q25" s="63">
        <f>AVERAGE('Apps Denied by Month'!GC22:GN22)</f>
        <v>521.66666666666663</v>
      </c>
      <c r="R25" s="63">
        <f>AVERAGE('Apps Denied by Month'!GO22:GZ22)</f>
        <v>496.08333333333331</v>
      </c>
      <c r="S25" s="63">
        <f>AVERAGE('Apps Denied by Month'!HA22:HL22)</f>
        <v>524.75</v>
      </c>
      <c r="T25" s="63">
        <f>AVERAGE('Apps Denied by Month'!HM22:HX22)</f>
        <v>503.83333333333331</v>
      </c>
      <c r="U25" s="63">
        <f>AVERAGE('Apps Denied by Month'!HY22:IJ22)</f>
        <v>623.08333333333337</v>
      </c>
      <c r="V25" s="63">
        <f>AVERAGE('Apps Denied by Month'!IK22:IV22)</f>
        <v>747.75</v>
      </c>
      <c r="W25" s="79">
        <f t="shared" si="3"/>
        <v>0.8121667474551626</v>
      </c>
      <c r="X25" s="81">
        <f t="shared" si="4"/>
        <v>0.71059254175245945</v>
      </c>
      <c r="Y25" s="81">
        <f t="shared" si="5"/>
        <v>0.14818796068796083</v>
      </c>
      <c r="Z25" s="99" t="s">
        <v>120</v>
      </c>
    </row>
    <row r="26" spans="1:26" s="30" customFormat="1">
      <c r="A26" s="32" t="s">
        <v>36</v>
      </c>
      <c r="B26" s="63">
        <f>AVERAGE('Apps Denied by Month'!E23:P23)</f>
        <v>3067</v>
      </c>
      <c r="C26" s="63">
        <f>AVERAGE('Apps Denied by Month'!Q23:AB23)</f>
        <v>3073.5</v>
      </c>
      <c r="D26" s="63">
        <f>AVERAGE('Apps Denied by Month'!AC23:AN23)</f>
        <v>2887.1666666666665</v>
      </c>
      <c r="E26" s="63">
        <f>AVERAGE('Apps Denied by Month'!AO23:AZ23)</f>
        <v>2915.0833333333335</v>
      </c>
      <c r="F26" s="63">
        <f>AVERAGE('Apps Denied by Month'!BA23:BL23)</f>
        <v>3028.3333333333335</v>
      </c>
      <c r="G26" s="63">
        <f>AVERAGE('Apps Denied by Month'!BM23:BX23)</f>
        <v>2906.8333333333335</v>
      </c>
      <c r="H26" s="63">
        <f>AVERAGE('Apps Denied by Month'!BY23:CJ23)</f>
        <v>2901</v>
      </c>
      <c r="I26" s="63">
        <f>AVERAGE('Apps Denied by Month'!CK23:CV23)</f>
        <v>2718</v>
      </c>
      <c r="J26" s="63">
        <f>AVERAGE('Apps Denied by Month'!CW23:DH23)</f>
        <v>2866.1666666666665</v>
      </c>
      <c r="K26" s="63">
        <f>AVERAGE('Apps Denied by Month'!DI23:DT23)</f>
        <v>3612.7272727272725</v>
      </c>
      <c r="L26" s="63">
        <f>AVERAGE('Apps Denied by Month'!DU23:EF23)</f>
        <v>4080.9166666666665</v>
      </c>
      <c r="M26" s="63">
        <f>AVERAGE('Apps Denied by Month'!EG23:ER23)</f>
        <v>4152</v>
      </c>
      <c r="N26" s="63">
        <f>AVERAGE('Apps Denied by Month'!ES23:FD23)</f>
        <v>4315.833333333333</v>
      </c>
      <c r="O26" s="63">
        <f>AVERAGE('Apps Denied by Month'!FE23:FP23)</f>
        <v>4314.5</v>
      </c>
      <c r="P26" s="63">
        <f>AVERAGE('Apps Denied by Month'!FQ23:GB23)</f>
        <v>4339.666666666667</v>
      </c>
      <c r="Q26" s="63">
        <f>AVERAGE('Apps Denied by Month'!GC23:GN23)</f>
        <v>4001.25</v>
      </c>
      <c r="R26" s="63">
        <f>AVERAGE('Apps Denied by Month'!GO23:GZ23)</f>
        <v>3557.25</v>
      </c>
      <c r="S26" s="63">
        <f>AVERAGE('Apps Denied by Month'!HA23:HL23)</f>
        <v>3517.5</v>
      </c>
      <c r="T26" s="63">
        <f>AVERAGE('Apps Denied by Month'!HM23:HX23)</f>
        <v>3318.4166666666665</v>
      </c>
      <c r="U26" s="63">
        <f>AVERAGE('Apps Denied by Month'!HY23:IJ23)</f>
        <v>3227.6666666666665</v>
      </c>
      <c r="V26" s="63">
        <f>AVERAGE('Apps Denied by Month'!IK23:IV23)</f>
        <v>3578.0833333333335</v>
      </c>
      <c r="W26" s="79">
        <f t="shared" si="3"/>
        <v>5.2385610259754328E-2</v>
      </c>
      <c r="X26" s="81">
        <f t="shared" si="4"/>
        <v>0.11260484890267719</v>
      </c>
      <c r="Y26" s="81">
        <f t="shared" si="5"/>
        <v>-0.20908292663004635</v>
      </c>
      <c r="Z26" s="99" t="s">
        <v>119</v>
      </c>
    </row>
    <row r="27" spans="1:26" s="30" customFormat="1">
      <c r="A27" s="32" t="s">
        <v>37</v>
      </c>
      <c r="B27" s="63">
        <f>AVERAGE('Apps Denied by Month'!E24:P24)</f>
        <v>1194.8333333333333</v>
      </c>
      <c r="C27" s="63">
        <f>AVERAGE('Apps Denied by Month'!Q24:AB24)</f>
        <v>1320.4166666666667</v>
      </c>
      <c r="D27" s="63">
        <f>AVERAGE('Apps Denied by Month'!AC24:AN24)</f>
        <v>1318.5</v>
      </c>
      <c r="E27" s="63">
        <f>AVERAGE('Apps Denied by Month'!AO24:AZ24)</f>
        <v>1320.8333333333333</v>
      </c>
      <c r="F27" s="63">
        <f>AVERAGE('Apps Denied by Month'!BA24:BL24)</f>
        <v>1316.5</v>
      </c>
      <c r="G27" s="63">
        <f>AVERAGE('Apps Denied by Month'!BM24:BX24)</f>
        <v>1463.25</v>
      </c>
      <c r="H27" s="63">
        <f>AVERAGE('Apps Denied by Month'!BY24:CJ24)</f>
        <v>1573.1666666666667</v>
      </c>
      <c r="I27" s="63">
        <f>AVERAGE('Apps Denied by Month'!CK24:CV24)</f>
        <v>1479.0833333333333</v>
      </c>
      <c r="J27" s="63">
        <f>AVERAGE('Apps Denied by Month'!CW24:DH24)</f>
        <v>1502.6666666666667</v>
      </c>
      <c r="K27" s="63">
        <f>AVERAGE('Apps Denied by Month'!DI24:DT24)</f>
        <v>1542.4166666666667</v>
      </c>
      <c r="L27" s="63">
        <f>AVERAGE('Apps Denied by Month'!DU24:EF24)</f>
        <v>1489.3333333333333</v>
      </c>
      <c r="M27" s="63">
        <f>AVERAGE('Apps Denied by Month'!EG24:ER24)</f>
        <v>1487.1666666666667</v>
      </c>
      <c r="N27" s="63">
        <f>AVERAGE('Apps Denied by Month'!ES24:FD24)</f>
        <v>1555.6666666666667</v>
      </c>
      <c r="O27" s="63">
        <f>AVERAGE('Apps Denied by Month'!FE24:FP24)</f>
        <v>1584.5833333333333</v>
      </c>
      <c r="P27" s="63">
        <f>AVERAGE('Apps Denied by Month'!FQ24:GB24)</f>
        <v>1722.5833333333333</v>
      </c>
      <c r="Q27" s="63">
        <f>AVERAGE('Apps Denied by Month'!GC24:GN24)</f>
        <v>1691.6666666666667</v>
      </c>
      <c r="R27" s="63">
        <f>AVERAGE('Apps Denied by Month'!GO24:GZ24)</f>
        <v>1664.0833333333333</v>
      </c>
      <c r="S27" s="63">
        <f>AVERAGE('Apps Denied by Month'!HA24:HL24)</f>
        <v>1499.8333333333333</v>
      </c>
      <c r="T27" s="63">
        <f>AVERAGE('Apps Denied by Month'!HM24:HX24)</f>
        <v>1269</v>
      </c>
      <c r="U27" s="63">
        <f>AVERAGE('Apps Denied by Month'!HY24:IJ24)</f>
        <v>1083.5</v>
      </c>
      <c r="V27" s="63">
        <f>AVERAGE('Apps Denied by Month'!IK24:IV24)</f>
        <v>2992.6666666666665</v>
      </c>
      <c r="W27" s="79">
        <f t="shared" si="3"/>
        <v>-9.3178964988143334E-2</v>
      </c>
      <c r="X27" s="81">
        <f t="shared" si="4"/>
        <v>-0.31126178620616596</v>
      </c>
      <c r="Y27" s="81">
        <f t="shared" si="5"/>
        <v>-0.27249328558639208</v>
      </c>
      <c r="Z27" s="99" t="s">
        <v>119</v>
      </c>
    </row>
    <row r="28" spans="1:26" s="30" customFormat="1">
      <c r="A28" s="32" t="s">
        <v>39</v>
      </c>
      <c r="B28" s="63">
        <f>AVERAGE('Apps Denied by Month'!E25:P25)</f>
        <v>6807.833333333333</v>
      </c>
      <c r="C28" s="63">
        <f>AVERAGE('Apps Denied by Month'!Q25:AB25)</f>
        <v>7051.083333333333</v>
      </c>
      <c r="D28" s="63">
        <f>AVERAGE('Apps Denied by Month'!AC25:AN25)</f>
        <v>6988.166666666667</v>
      </c>
      <c r="E28" s="63">
        <f>AVERAGE('Apps Denied by Month'!AO25:AZ25)</f>
        <v>7013.583333333333</v>
      </c>
      <c r="F28" s="63">
        <f>AVERAGE('Apps Denied by Month'!BA25:BL25)</f>
        <v>7001.666666666667</v>
      </c>
      <c r="G28" s="63">
        <f>AVERAGE('Apps Denied by Month'!BM25:BX25)</f>
        <v>6886.333333333333</v>
      </c>
      <c r="H28" s="63">
        <f>AVERAGE('Apps Denied by Month'!BY25:CJ25)</f>
        <v>6053.916666666667</v>
      </c>
      <c r="I28" s="63">
        <f>AVERAGE('Apps Denied by Month'!CK25:CV25)</f>
        <v>6624.333333333333</v>
      </c>
      <c r="J28" s="63">
        <f>AVERAGE('Apps Denied by Month'!CW25:DH25)</f>
        <v>7385.7777777777774</v>
      </c>
      <c r="K28" s="63">
        <f>AVERAGE('Apps Denied by Month'!DI25:DT25)</f>
        <v>10645.666666666666</v>
      </c>
      <c r="L28" s="63">
        <f>AVERAGE('Apps Denied by Month'!DU25:EF25)</f>
        <v>14991.833333333334</v>
      </c>
      <c r="M28" s="63">
        <f>AVERAGE('Apps Denied by Month'!EG25:ER25)</f>
        <v>13606.333333333334</v>
      </c>
      <c r="N28" s="63">
        <f>AVERAGE('Apps Denied by Month'!ES25:FD25)</f>
        <v>16095.583333333334</v>
      </c>
      <c r="O28" s="63">
        <f>AVERAGE('Apps Denied by Month'!FE25:FP25)</f>
        <v>15680.166666666666</v>
      </c>
      <c r="P28" s="63">
        <f>AVERAGE('Apps Denied by Month'!FQ25:GB25)</f>
        <v>12856.5</v>
      </c>
      <c r="Q28" s="63">
        <f>AVERAGE('Apps Denied by Month'!GC25:GN25)</f>
        <v>11018.75</v>
      </c>
      <c r="R28" s="63">
        <f>AVERAGE('Apps Denied by Month'!GO25:GZ25)</f>
        <v>9849.4166666666661</v>
      </c>
      <c r="S28" s="63">
        <f>AVERAGE('Apps Denied by Month'!HA25:HL25)</f>
        <v>9359.8333333333339</v>
      </c>
      <c r="T28" s="63">
        <f>AVERAGE('Apps Denied by Month'!HM25:HX25)</f>
        <v>10367.833333333334</v>
      </c>
      <c r="U28" s="63">
        <f>AVERAGE('Apps Denied by Month'!HY25:IJ25)</f>
        <v>11817.166666666666</v>
      </c>
      <c r="V28" s="63">
        <f>AVERAGE('Apps Denied by Month'!IK25:IV25)</f>
        <v>14281.333333333334</v>
      </c>
      <c r="W28" s="79">
        <f t="shared" si="3"/>
        <v>0.73581903199745391</v>
      </c>
      <c r="X28" s="81">
        <f t="shared" si="4"/>
        <v>0.95198700565749428</v>
      </c>
      <c r="Y28" s="81">
        <f t="shared" si="5"/>
        <v>-0.21175973585618843</v>
      </c>
      <c r="Z28" s="99" t="s">
        <v>119</v>
      </c>
    </row>
    <row r="29" spans="1:26" s="30" customFormat="1">
      <c r="A29" s="32" t="s">
        <v>41</v>
      </c>
      <c r="B29" s="63">
        <f>AVERAGE('Apps Denied by Month'!E26:P26)</f>
        <v>830.58333333333337</v>
      </c>
      <c r="C29" s="63">
        <f>AVERAGE('Apps Denied by Month'!Q26:AB26)</f>
        <v>1096.8333333333333</v>
      </c>
      <c r="D29" s="63">
        <f>AVERAGE('Apps Denied by Month'!AC26:AN26)</f>
        <v>1257.4166666666667</v>
      </c>
      <c r="E29" s="63">
        <f>AVERAGE('Apps Denied by Month'!AO26:AZ26)</f>
        <v>1282</v>
      </c>
      <c r="F29" s="63">
        <f>AVERAGE('Apps Denied by Month'!BA26:BL26)</f>
        <v>1845.4166666666667</v>
      </c>
      <c r="G29" s="63">
        <f>AVERAGE('Apps Denied by Month'!BM26:BX26)</f>
        <v>2643.6666666666665</v>
      </c>
      <c r="H29" s="63">
        <f>AVERAGE('Apps Denied by Month'!BY26:CJ26)</f>
        <v>2844.5833333333335</v>
      </c>
      <c r="I29" s="63">
        <f>AVERAGE('Apps Denied by Month'!CK26:CV26)</f>
        <v>2966.8333333333335</v>
      </c>
      <c r="J29" s="63">
        <f>AVERAGE('Apps Denied by Month'!CW26:DH26)</f>
        <v>3118.75</v>
      </c>
      <c r="K29" s="63">
        <f>AVERAGE('Apps Denied by Month'!DI26:DT26)</f>
        <v>3432.9166666666665</v>
      </c>
      <c r="L29" s="63">
        <f>AVERAGE('Apps Denied by Month'!DU26:EF26)</f>
        <v>3170.4166666666665</v>
      </c>
      <c r="M29" s="63">
        <f>AVERAGE('Apps Denied by Month'!EG26:ER26)</f>
        <v>3116.9166666666665</v>
      </c>
      <c r="N29" s="63">
        <f>AVERAGE('Apps Denied by Month'!ES26:FD26)</f>
        <v>3200.0833333333335</v>
      </c>
      <c r="O29" s="63">
        <f>AVERAGE('Apps Denied by Month'!FE26:FP26)</f>
        <v>3318.3333333333335</v>
      </c>
      <c r="P29" s="63">
        <f>AVERAGE('Apps Denied by Month'!FQ26:GB26)</f>
        <v>3242.5</v>
      </c>
      <c r="Q29" s="63">
        <f>AVERAGE('Apps Denied by Month'!GC26:GN26)</f>
        <v>3168.6666666666665</v>
      </c>
      <c r="R29" s="63">
        <f>AVERAGE('Apps Denied by Month'!GO26:GZ26)</f>
        <v>3077.6666666666665</v>
      </c>
      <c r="S29" s="63">
        <f>AVERAGE('Apps Denied by Month'!HA26:HL26)</f>
        <v>2972.6666666666665</v>
      </c>
      <c r="T29" s="63">
        <f>AVERAGE('Apps Denied by Month'!HM26:HX26)</f>
        <v>2755.25</v>
      </c>
      <c r="U29" s="63">
        <f>AVERAGE('Apps Denied by Month'!HY26:IJ26)</f>
        <v>2651.6666666666665</v>
      </c>
      <c r="V29" s="63">
        <f>AVERAGE('Apps Denied by Month'!IK26:IV26)</f>
        <v>2098.3333333333335</v>
      </c>
      <c r="W29" s="79">
        <f t="shared" si="3"/>
        <v>2.192535366710143</v>
      </c>
      <c r="X29" s="81">
        <f t="shared" si="4"/>
        <v>-6.7818954152629368E-2</v>
      </c>
      <c r="Y29" s="81">
        <f t="shared" si="5"/>
        <v>-0.16362202654750954</v>
      </c>
      <c r="Z29" s="99" t="s">
        <v>119</v>
      </c>
    </row>
    <row r="30" spans="1:26" s="30" customFormat="1">
      <c r="A30" s="32" t="s">
        <v>42</v>
      </c>
      <c r="B30" s="63">
        <f>AVERAGE('Apps Denied by Month'!E27:P27)</f>
        <v>1210.0833333333333</v>
      </c>
      <c r="C30" s="63">
        <f>AVERAGE('Apps Denied by Month'!Q27:AB27)</f>
        <v>1373.75</v>
      </c>
      <c r="D30" s="63">
        <f>AVERAGE('Apps Denied by Month'!AC27:AN27)</f>
        <v>1566.5833333333333</v>
      </c>
      <c r="E30" s="63">
        <f>AVERAGE('Apps Denied by Month'!AO27:AZ27)</f>
        <v>1657.75</v>
      </c>
      <c r="F30" s="63">
        <f>AVERAGE('Apps Denied by Month'!BA27:BL27)</f>
        <v>1684.3333333333333</v>
      </c>
      <c r="G30" s="63">
        <f>AVERAGE('Apps Denied by Month'!BM27:BX27)</f>
        <v>1511</v>
      </c>
      <c r="H30" s="63">
        <f>AVERAGE('Apps Denied by Month'!BY27:CJ27)</f>
        <v>1467.9166666666667</v>
      </c>
      <c r="I30" s="63">
        <f>AVERAGE('Apps Denied by Month'!CK27:CV27)</f>
        <v>1260.75</v>
      </c>
      <c r="J30" s="63">
        <f>AVERAGE('Apps Denied by Month'!CW27:DH27)</f>
        <v>1387.6666666666667</v>
      </c>
      <c r="K30" s="63">
        <f>AVERAGE('Apps Denied by Month'!DI27:DT27)</f>
        <v>1464.5</v>
      </c>
      <c r="L30" s="63">
        <f>AVERAGE('Apps Denied by Month'!DU27:EF27)</f>
        <v>1443.3333333333333</v>
      </c>
      <c r="M30" s="63">
        <f>AVERAGE('Apps Denied by Month'!EG27:ER27)</f>
        <v>1402.4166666666667</v>
      </c>
      <c r="N30" s="63">
        <f>AVERAGE('Apps Denied by Month'!ES27:FD27)</f>
        <v>1285.1666666666667</v>
      </c>
      <c r="O30" s="63">
        <f>AVERAGE('Apps Denied by Month'!FE27:FP27)</f>
        <v>1197.8333333333333</v>
      </c>
      <c r="P30" s="63">
        <f>AVERAGE('Apps Denied by Month'!FQ27:GB27)</f>
        <v>1112.3333333333333</v>
      </c>
      <c r="Q30" s="63">
        <f>AVERAGE('Apps Denied by Month'!GC27:GN27)</f>
        <v>990.41666666666663</v>
      </c>
      <c r="R30" s="63">
        <f>AVERAGE('Apps Denied by Month'!GO27:GZ27)</f>
        <v>935.08333333333337</v>
      </c>
      <c r="S30" s="63">
        <f>AVERAGE('Apps Denied by Month'!HA27:HL27)</f>
        <v>1072.5</v>
      </c>
      <c r="T30" s="63">
        <f>AVERAGE('Apps Denied by Month'!HM27:HX27)</f>
        <v>1126.8333333333333</v>
      </c>
      <c r="U30" s="63">
        <f>AVERAGE('Apps Denied by Month'!HY27:IJ27)</f>
        <v>1003</v>
      </c>
      <c r="V30" s="63">
        <f>AVERAGE('Apps Denied by Month'!IK27:IV27)</f>
        <v>1263.6666666666667</v>
      </c>
      <c r="W30" s="79">
        <f t="shared" si="3"/>
        <v>-0.17113146477515317</v>
      </c>
      <c r="X30" s="81">
        <f t="shared" si="4"/>
        <v>-0.316718705648595</v>
      </c>
      <c r="Y30" s="81">
        <f t="shared" si="5"/>
        <v>-0.30508083140877595</v>
      </c>
      <c r="Z30" s="99" t="s">
        <v>119</v>
      </c>
    </row>
    <row r="31" spans="1:26" s="30" customFormat="1">
      <c r="A31" s="32" t="s">
        <v>45</v>
      </c>
      <c r="B31" s="63">
        <f>AVERAGE('Apps Denied by Month'!E28:P28)</f>
        <v>1391.4166666666667</v>
      </c>
      <c r="C31" s="63">
        <f>AVERAGE('Apps Denied by Month'!Q28:AB28)</f>
        <v>1398.5833333333333</v>
      </c>
      <c r="D31" s="63">
        <f>AVERAGE('Apps Denied by Month'!AC28:AN28)</f>
        <v>1679.75</v>
      </c>
      <c r="E31" s="63">
        <f>AVERAGE('Apps Denied by Month'!AO28:AZ28)</f>
        <v>1628</v>
      </c>
      <c r="F31" s="63">
        <f>AVERAGE('Apps Denied by Month'!BA28:BL28)</f>
        <v>1625.75</v>
      </c>
      <c r="G31" s="63">
        <f>AVERAGE('Apps Denied by Month'!BM28:BX28)</f>
        <v>2272.8888888888887</v>
      </c>
      <c r="H31" s="63">
        <f>AVERAGE('Apps Denied by Month'!BY28:CJ28)</f>
        <v>1968.5833333333333</v>
      </c>
      <c r="I31" s="63">
        <f>AVERAGE('Apps Denied by Month'!CK28:CV28)</f>
        <v>1615.25</v>
      </c>
      <c r="J31" s="63">
        <f>AVERAGE('Apps Denied by Month'!CW28:DH28)</f>
        <v>2236.75</v>
      </c>
      <c r="K31" s="63">
        <f>AVERAGE('Apps Denied by Month'!DI28:DT28)</f>
        <v>2296.75</v>
      </c>
      <c r="L31" s="63">
        <f>AVERAGE('Apps Denied by Month'!DU28:EF28)</f>
        <v>1864.3333333333333</v>
      </c>
      <c r="M31" s="63">
        <f>AVERAGE('Apps Denied by Month'!EG28:ER28)</f>
        <v>1406.6666666666667</v>
      </c>
      <c r="N31" s="63">
        <f>AVERAGE('Apps Denied by Month'!ES28:FD28)</f>
        <v>1358.8333333333333</v>
      </c>
      <c r="O31" s="63">
        <f>AVERAGE('Apps Denied by Month'!FE28:FP28)</f>
        <v>1267.75</v>
      </c>
      <c r="P31" s="63">
        <f>AVERAGE('Apps Denied by Month'!FQ28:GB28)</f>
        <v>1090.8333333333333</v>
      </c>
      <c r="Q31" s="63">
        <f>AVERAGE('Apps Denied by Month'!GC28:GN28)</f>
        <v>804</v>
      </c>
      <c r="R31" s="63">
        <f>AVERAGE('Apps Denied by Month'!GO28:GZ28)</f>
        <v>1056.4166666666667</v>
      </c>
      <c r="S31" s="63">
        <f>AVERAGE('Apps Denied by Month'!HA28:HL28)</f>
        <v>1494</v>
      </c>
      <c r="T31" s="63">
        <f>AVERAGE('Apps Denied by Month'!HM28:HX28)</f>
        <v>1717</v>
      </c>
      <c r="U31" s="63">
        <f>AVERAGE('Apps Denied by Month'!HY28:IJ28)</f>
        <v>1681.5</v>
      </c>
      <c r="V31" s="63">
        <f>AVERAGE('Apps Denied by Month'!IK28:IV28)</f>
        <v>2055.75</v>
      </c>
      <c r="W31" s="79">
        <f t="shared" si="3"/>
        <v>0.20848056537102466</v>
      </c>
      <c r="X31" s="81">
        <f t="shared" si="4"/>
        <v>-0.14583245142445919</v>
      </c>
      <c r="Y31" s="81">
        <f t="shared" si="5"/>
        <v>-9.8069014839978513E-2</v>
      </c>
      <c r="Z31" s="99" t="s">
        <v>119</v>
      </c>
    </row>
    <row r="32" spans="1:26" s="30" customFormat="1">
      <c r="A32" s="32" t="s">
        <v>46</v>
      </c>
      <c r="B32" s="63">
        <f>AVERAGE('Apps Denied by Month'!E29:P29)</f>
        <v>191.33333333333334</v>
      </c>
      <c r="C32" s="63">
        <f>AVERAGE('Apps Denied by Month'!Q29:AB29)</f>
        <v>212.41666666666666</v>
      </c>
      <c r="D32" s="63">
        <f>AVERAGE('Apps Denied by Month'!AC29:AN29)</f>
        <v>201</v>
      </c>
      <c r="E32" s="63">
        <f>AVERAGE('Apps Denied by Month'!AO29:AZ29)</f>
        <v>218.66666666666666</v>
      </c>
      <c r="F32" s="63">
        <f>AVERAGE('Apps Denied by Month'!BA29:BL29)</f>
        <v>248</v>
      </c>
      <c r="G32" s="63">
        <f>AVERAGE('Apps Denied by Month'!BM29:BX29)</f>
        <v>225.91666666666666</v>
      </c>
      <c r="H32" s="63">
        <f>AVERAGE('Apps Denied by Month'!BY29:CJ29)</f>
        <v>261.58333333333331</v>
      </c>
      <c r="I32" s="63">
        <f>AVERAGE('Apps Denied by Month'!CK29:CV29)</f>
        <v>269.83333333333331</v>
      </c>
      <c r="J32" s="63">
        <f>AVERAGE('Apps Denied by Month'!CW29:DH29)</f>
        <v>292.75</v>
      </c>
      <c r="K32" s="63">
        <f>AVERAGE('Apps Denied by Month'!DI29:DT29)</f>
        <v>349.08333333333331</v>
      </c>
      <c r="L32" s="63">
        <f>AVERAGE('Apps Denied by Month'!DU29:EF29)</f>
        <v>301.66666666666669</v>
      </c>
      <c r="M32" s="63">
        <f>AVERAGE('Apps Denied by Month'!EG29:ER29)</f>
        <v>314.91666666666669</v>
      </c>
      <c r="N32" s="63">
        <f>AVERAGE('Apps Denied by Month'!ES29:FD29)</f>
        <v>298.58333333333331</v>
      </c>
      <c r="O32" s="63">
        <f>AVERAGE('Apps Denied by Month'!FE29:FP29)</f>
        <v>473.08333333333331</v>
      </c>
      <c r="P32" s="63">
        <f>AVERAGE('Apps Denied by Month'!FQ29:GB29)</f>
        <v>468.08333333333331</v>
      </c>
      <c r="Q32" s="63">
        <f>AVERAGE('Apps Denied by Month'!GC29:GN29)</f>
        <v>460.83333333333331</v>
      </c>
      <c r="R32" s="63">
        <f>AVERAGE('Apps Denied by Month'!GO29:GZ29)</f>
        <v>533.33333333333337</v>
      </c>
      <c r="S32" s="63">
        <f>AVERAGE('Apps Denied by Month'!HA29:HL29)</f>
        <v>421.75</v>
      </c>
      <c r="T32" s="63">
        <f>AVERAGE('Apps Denied by Month'!HM29:HX29)</f>
        <v>520.83333333333337</v>
      </c>
      <c r="U32" s="63">
        <f>AVERAGE('Apps Denied by Month'!HY29:IJ29)</f>
        <v>458.33333333333331</v>
      </c>
      <c r="V32" s="63">
        <f>AVERAGE('Apps Denied by Month'!IK29:IV29)</f>
        <v>538.83333333333337</v>
      </c>
      <c r="W32" s="79">
        <f t="shared" si="3"/>
        <v>1.3954703832752613</v>
      </c>
      <c r="X32" s="81">
        <f t="shared" si="4"/>
        <v>0.75215036635871302</v>
      </c>
      <c r="Y32" s="81">
        <f t="shared" si="5"/>
        <v>0.51933701657458553</v>
      </c>
      <c r="Z32" s="99" t="s">
        <v>120</v>
      </c>
    </row>
    <row r="33" spans="1:26" s="30" customFormat="1">
      <c r="A33" s="32" t="s">
        <v>47</v>
      </c>
      <c r="B33" s="63">
        <f>AVERAGE('Apps Denied by Month'!E30:P30)</f>
        <v>699.5</v>
      </c>
      <c r="C33" s="63">
        <f>AVERAGE('Apps Denied by Month'!Q30:AB30)</f>
        <v>749.83333333333337</v>
      </c>
      <c r="D33" s="63">
        <f>AVERAGE('Apps Denied by Month'!AC30:AN30)</f>
        <v>747.33333333333337</v>
      </c>
      <c r="E33" s="63">
        <f>AVERAGE('Apps Denied by Month'!AO30:AZ30)</f>
        <v>608.25</v>
      </c>
      <c r="F33" s="63">
        <f>AVERAGE('Apps Denied by Month'!BA30:BL30)</f>
        <v>629.66666666666663</v>
      </c>
      <c r="G33" s="63">
        <f>AVERAGE('Apps Denied by Month'!BM30:BX30)</f>
        <v>652.83333333333337</v>
      </c>
      <c r="H33" s="63">
        <f>AVERAGE('Apps Denied by Month'!BY30:CJ30)</f>
        <v>746.41666666666663</v>
      </c>
      <c r="I33" s="63">
        <f>AVERAGE('Apps Denied by Month'!CK30:CV30)</f>
        <v>808</v>
      </c>
      <c r="J33" s="63">
        <f>AVERAGE('Apps Denied by Month'!CW30:DH30)</f>
        <v>1054.5</v>
      </c>
      <c r="K33" s="63">
        <f>AVERAGE('Apps Denied by Month'!DI30:DT30)</f>
        <v>1467.5833333333333</v>
      </c>
      <c r="L33" s="63">
        <f>AVERAGE('Apps Denied by Month'!DU30:EF30)</f>
        <v>1845.8333333333333</v>
      </c>
      <c r="M33" s="63">
        <f>AVERAGE('Apps Denied by Month'!EG30:ER30)</f>
        <v>2108.8333333333335</v>
      </c>
      <c r="N33" s="63">
        <f>AVERAGE('Apps Denied by Month'!ES30:FD30)</f>
        <v>2067.0833333333335</v>
      </c>
      <c r="O33" s="63">
        <f>AVERAGE('Apps Denied by Month'!FE30:FP30)</f>
        <v>1820.9166666666667</v>
      </c>
      <c r="P33" s="63">
        <f>AVERAGE('Apps Denied by Month'!FQ30:GB30)</f>
        <v>1643.6666666666667</v>
      </c>
      <c r="Q33" s="63">
        <f>AVERAGE('Apps Denied by Month'!GC30:GN30)</f>
        <v>1372.1666666666667</v>
      </c>
      <c r="R33" s="63">
        <f>AVERAGE('Apps Denied by Month'!GO30:GZ30)</f>
        <v>1258.6666666666667</v>
      </c>
      <c r="S33" s="63">
        <f>AVERAGE('Apps Denied by Month'!HA30:HL30)</f>
        <v>1091.4166666666667</v>
      </c>
      <c r="T33" s="63">
        <f>AVERAGE('Apps Denied by Month'!HM30:HX30)</f>
        <v>985.41666666666663</v>
      </c>
      <c r="U33" s="63">
        <f>AVERAGE('Apps Denied by Month'!HY30:IJ30)</f>
        <v>921</v>
      </c>
      <c r="V33" s="63">
        <f>AVERAGE('Apps Denied by Month'!IK30:IV30)</f>
        <v>971.41666666666663</v>
      </c>
      <c r="W33" s="79">
        <f t="shared" si="3"/>
        <v>0.31665475339528232</v>
      </c>
      <c r="X33" s="81">
        <f t="shared" si="4"/>
        <v>0.23389527743664179</v>
      </c>
      <c r="Y33" s="81">
        <f t="shared" si="5"/>
        <v>-0.50103837471783297</v>
      </c>
      <c r="Z33" s="99" t="s">
        <v>120</v>
      </c>
    </row>
    <row r="34" spans="1:26" s="30" customFormat="1">
      <c r="A34" s="32" t="s">
        <v>49</v>
      </c>
      <c r="B34" s="63">
        <f>AVERAGE('Apps Denied by Month'!E31:P31)</f>
        <v>841.91666666666663</v>
      </c>
      <c r="C34" s="63">
        <f>AVERAGE('Apps Denied by Month'!Q31:AB31)</f>
        <v>1037.5</v>
      </c>
      <c r="D34" s="63">
        <f>AVERAGE('Apps Denied by Month'!AC31:AN31)</f>
        <v>902</v>
      </c>
      <c r="E34" s="63">
        <f>AVERAGE('Apps Denied by Month'!AO31:AZ31)</f>
        <v>1124.9166666666667</v>
      </c>
      <c r="F34" s="63">
        <f>AVERAGE('Apps Denied by Month'!BA31:BL31)</f>
        <v>1115.6666666666667</v>
      </c>
      <c r="G34" s="63">
        <f>AVERAGE('Apps Denied by Month'!BM31:BX31)</f>
        <v>1097.1666666666667</v>
      </c>
      <c r="H34" s="63">
        <f>AVERAGE('Apps Denied by Month'!BY31:CJ31)</f>
        <v>1773.4166666666667</v>
      </c>
      <c r="I34" s="63">
        <f>AVERAGE('Apps Denied by Month'!CK31:CV31)</f>
        <v>1767.3333333333333</v>
      </c>
      <c r="J34" s="63">
        <f>AVERAGE('Apps Denied by Month'!CW31:DH31)</f>
        <v>2136.0833333333335</v>
      </c>
      <c r="K34" s="63">
        <f>AVERAGE('Apps Denied by Month'!DI31:DT31)</f>
        <v>2699.1666666666665</v>
      </c>
      <c r="L34" s="63">
        <f>AVERAGE('Apps Denied by Month'!DU31:EF31)</f>
        <v>2621.5833333333335</v>
      </c>
      <c r="M34" s="63">
        <f>AVERAGE('Apps Denied by Month'!EG31:ER31)</f>
        <v>2567.3333333333335</v>
      </c>
      <c r="N34" s="63">
        <f>AVERAGE('Apps Denied by Month'!ES31:FD31)</f>
        <v>2913.75</v>
      </c>
      <c r="O34" s="63">
        <f>AVERAGE('Apps Denied by Month'!FE31:FP31)</f>
        <v>3165.0833333333335</v>
      </c>
      <c r="P34" s="63">
        <f>AVERAGE('Apps Denied by Month'!FQ31:GB31)</f>
        <v>3540.4166666666665</v>
      </c>
      <c r="Q34" s="63">
        <f>AVERAGE('Apps Denied by Month'!GC31:GN31)</f>
        <v>3671.5833333333335</v>
      </c>
      <c r="R34" s="63">
        <f>AVERAGE('Apps Denied by Month'!GO31:GZ31)</f>
        <v>2978.75</v>
      </c>
      <c r="S34" s="63">
        <f>AVERAGE('Apps Denied by Month'!HA31:HL31)</f>
        <v>2765.1666666666665</v>
      </c>
      <c r="T34" s="63">
        <f>AVERAGE('Apps Denied by Month'!HM31:HX31)</f>
        <v>2462.3333333333335</v>
      </c>
      <c r="U34" s="63">
        <f>AVERAGE('Apps Denied by Month'!HY31:IJ31)</f>
        <v>2586</v>
      </c>
      <c r="V34" s="63">
        <f>AVERAGE('Apps Denied by Month'!IK31:IV31)</f>
        <v>4883.416666666667</v>
      </c>
      <c r="W34" s="79">
        <f t="shared" si="3"/>
        <v>2.0715629021082851</v>
      </c>
      <c r="X34" s="81">
        <f t="shared" si="4"/>
        <v>0.45820215215450394</v>
      </c>
      <c r="Y34" s="81">
        <f t="shared" si="5"/>
        <v>-1.3573222289329025E-2</v>
      </c>
      <c r="Z34" s="99" t="s">
        <v>119</v>
      </c>
    </row>
    <row r="35" spans="1:26" s="30" customFormat="1">
      <c r="A35" s="32" t="s">
        <v>50</v>
      </c>
      <c r="B35" s="63">
        <f>AVERAGE('Apps Denied by Month'!E32:P32)</f>
        <v>66.583333333333329</v>
      </c>
      <c r="C35" s="63">
        <f>AVERAGE('Apps Denied by Month'!Q32:AB32)</f>
        <v>411.58333333333331</v>
      </c>
      <c r="D35" s="63">
        <f>AVERAGE('Apps Denied by Month'!AC32:AN32)</f>
        <v>408</v>
      </c>
      <c r="E35" s="63">
        <f>AVERAGE('Apps Denied by Month'!AO32:AZ32)</f>
        <v>445.66666666666669</v>
      </c>
      <c r="F35" s="63">
        <f>AVERAGE('Apps Denied by Month'!BA32:BL32)</f>
        <v>455</v>
      </c>
      <c r="G35" s="63">
        <f>AVERAGE('Apps Denied by Month'!BM32:BX32)</f>
        <v>491.16666666666669</v>
      </c>
      <c r="H35" s="63">
        <f>AVERAGE('Apps Denied by Month'!BY32:CJ32)</f>
        <v>521.58333333333337</v>
      </c>
      <c r="I35" s="63">
        <f>AVERAGE('Apps Denied by Month'!CK32:CV32)</f>
        <v>554.66666666666663</v>
      </c>
      <c r="J35" s="63">
        <f>AVERAGE('Apps Denied by Month'!CW32:DH32)</f>
        <v>561.16666666666663</v>
      </c>
      <c r="K35" s="63">
        <f>AVERAGE('Apps Denied by Month'!DI32:DT32)</f>
        <v>640.83333333333337</v>
      </c>
      <c r="L35" s="63">
        <f>AVERAGE('Apps Denied by Month'!DU32:EF32)</f>
        <v>633.08333333333337</v>
      </c>
      <c r="M35" s="63">
        <f>AVERAGE('Apps Denied by Month'!EG32:ER32)</f>
        <v>545.33333333333337</v>
      </c>
      <c r="N35" s="63">
        <f>AVERAGE('Apps Denied by Month'!ES32:FD32)</f>
        <v>701.58333333333337</v>
      </c>
      <c r="O35" s="63">
        <f>AVERAGE('Apps Denied by Month'!FE32:FP32)</f>
        <v>637.08333333333337</v>
      </c>
      <c r="P35" s="63">
        <f>AVERAGE('Apps Denied by Month'!FQ32:GB32)</f>
        <v>604.16666666666663</v>
      </c>
      <c r="Q35" s="63">
        <f>AVERAGE('Apps Denied by Month'!GC32:GN32)</f>
        <v>827.83333333333337</v>
      </c>
      <c r="R35" s="63">
        <f>AVERAGE('Apps Denied by Month'!GO32:GZ32)</f>
        <v>412.58333333333331</v>
      </c>
      <c r="S35" s="63">
        <f>AVERAGE('Apps Denied by Month'!HA32:HL32)</f>
        <v>361.66666666666669</v>
      </c>
      <c r="T35" s="63">
        <f>AVERAGE('Apps Denied by Month'!HM32:HX32)</f>
        <v>327.41666666666669</v>
      </c>
      <c r="U35" s="63">
        <f>AVERAGE('Apps Denied by Month'!HY32:IJ32)</f>
        <v>342</v>
      </c>
      <c r="V35" s="63">
        <f>AVERAGE('Apps Denied by Month'!IK32:IV32)</f>
        <v>377.33333333333331</v>
      </c>
      <c r="W35" s="79">
        <f t="shared" si="3"/>
        <v>4.1364205256570719</v>
      </c>
      <c r="X35" s="81">
        <f t="shared" si="4"/>
        <v>-0.3443042019491932</v>
      </c>
      <c r="Y35" s="81">
        <f t="shared" si="5"/>
        <v>-0.45978675793076218</v>
      </c>
      <c r="Z35" s="99" t="s">
        <v>120</v>
      </c>
    </row>
    <row r="36" spans="1:26" s="30" customFormat="1">
      <c r="A36" s="94" t="s">
        <v>52</v>
      </c>
      <c r="B36" s="63">
        <f>AVERAGE('Apps Denied by Month'!E33:P33)</f>
        <v>654.41666666666663</v>
      </c>
      <c r="C36" s="63">
        <f>AVERAGE('Apps Denied by Month'!Q33:AB33)</f>
        <v>697.16666666666663</v>
      </c>
      <c r="D36" s="63">
        <f>AVERAGE('Apps Denied by Month'!AC33:AN33)</f>
        <v>687.66666666666663</v>
      </c>
      <c r="E36" s="63">
        <f>AVERAGE('Apps Denied by Month'!AO33:AZ33)</f>
        <v>779.5</v>
      </c>
      <c r="F36" s="63">
        <f>AVERAGE('Apps Denied by Month'!BA33:BL33)</f>
        <v>702.25</v>
      </c>
      <c r="G36" s="63">
        <f>AVERAGE('Apps Denied by Month'!BM33:BX33)</f>
        <v>697.16666666666663</v>
      </c>
      <c r="H36" s="63">
        <f>AVERAGE('Apps Denied by Month'!BY33:CJ33)</f>
        <v>601.83333333333337</v>
      </c>
      <c r="I36" s="63">
        <f>AVERAGE('Apps Denied by Month'!CK33:CV33)</f>
        <v>612.41666666666663</v>
      </c>
      <c r="J36" s="63">
        <f>AVERAGE('Apps Denied by Month'!CW33:DH33)</f>
        <v>546.16666666666663</v>
      </c>
      <c r="K36" s="63">
        <f>AVERAGE('Apps Denied by Month'!DI33:DT33)</f>
        <v>498</v>
      </c>
      <c r="L36" s="63">
        <f>AVERAGE('Apps Denied by Month'!DU33:EF33)</f>
        <v>452.91666666666669</v>
      </c>
      <c r="M36" s="63">
        <f>AVERAGE('Apps Denied by Month'!EG33:ER33)</f>
        <v>416.16666666666669</v>
      </c>
      <c r="N36" s="63">
        <f>AVERAGE('Apps Denied by Month'!ES33:FD33)</f>
        <v>2050.9166666666665</v>
      </c>
      <c r="O36" s="63">
        <f>AVERAGE('Apps Denied by Month'!FE33:FP33)</f>
        <v>465</v>
      </c>
      <c r="P36" s="63">
        <f>AVERAGE('Apps Denied by Month'!FQ33:GB33)</f>
        <v>1268.75</v>
      </c>
      <c r="Q36" s="63">
        <f>AVERAGE('Apps Denied by Month'!GC33:GN33)</f>
        <v>1293.1666666666667</v>
      </c>
      <c r="R36" s="63">
        <f>AVERAGE('Apps Denied by Month'!GO33:GZ33)</f>
        <v>1307.0833333333333</v>
      </c>
      <c r="S36" s="63">
        <f>AVERAGE('Apps Denied by Month'!HA33:HL33)</f>
        <v>1218.0833333333333</v>
      </c>
      <c r="T36" s="63">
        <f>AVERAGE('Apps Denied by Month'!HM33:HX33)</f>
        <v>829.16666666666663</v>
      </c>
      <c r="U36" s="63">
        <f>AVERAGE('Apps Denied by Month'!HY33:IJ33)</f>
        <v>571.75</v>
      </c>
      <c r="V36" s="63">
        <f>AVERAGE('Apps Denied by Month'!IK33:IV33)</f>
        <v>713.83333333333337</v>
      </c>
      <c r="W36" s="79">
        <f t="shared" si="3"/>
        <v>-0.12632115115242579</v>
      </c>
      <c r="X36" s="81">
        <f t="shared" si="4"/>
        <v>-4.9986153420105296E-2</v>
      </c>
      <c r="Y36" s="81">
        <f t="shared" si="5"/>
        <v>0.26237350505979756</v>
      </c>
      <c r="Z36" s="99" t="s">
        <v>121</v>
      </c>
    </row>
    <row r="37" spans="1:26" s="30" customFormat="1">
      <c r="A37" s="32" t="s">
        <v>54</v>
      </c>
      <c r="B37" s="63">
        <f>AVERAGE('Apps Denied by Month'!E34:P34)</f>
        <v>997</v>
      </c>
      <c r="C37" s="63">
        <f>AVERAGE('Apps Denied by Month'!Q34:AB34)</f>
        <v>1097</v>
      </c>
      <c r="D37" s="63">
        <f>AVERAGE('Apps Denied by Month'!AC34:AN34)</f>
        <v>1466.6666666666667</v>
      </c>
      <c r="E37" s="63">
        <f>AVERAGE('Apps Denied by Month'!AO34:AZ34)</f>
        <v>1782.5</v>
      </c>
      <c r="F37" s="63">
        <f>AVERAGE('Apps Denied by Month'!BA34:BL34)</f>
        <v>1783.9166666666667</v>
      </c>
      <c r="G37" s="63">
        <f>AVERAGE('Apps Denied by Month'!BM34:BX34)</f>
        <v>1704.5</v>
      </c>
      <c r="H37" s="63">
        <f>AVERAGE('Apps Denied by Month'!BY34:CJ34)</f>
        <v>1648.4166666666667</v>
      </c>
      <c r="I37" s="63">
        <f>AVERAGE('Apps Denied by Month'!CK34:CV34)</f>
        <v>1690.6666666666667</v>
      </c>
      <c r="J37" s="63">
        <f>AVERAGE('Apps Denied by Month'!CW34:DH34)</f>
        <v>1771.25</v>
      </c>
      <c r="K37" s="63">
        <f>AVERAGE('Apps Denied by Month'!DI34:DT34)</f>
        <v>1973.8333333333333</v>
      </c>
      <c r="L37" s="63">
        <f>AVERAGE('Apps Denied by Month'!DU34:EF34)</f>
        <v>2076.75</v>
      </c>
      <c r="M37" s="63">
        <f>AVERAGE('Apps Denied by Month'!EG34:ER34)</f>
        <v>2082.9166666666665</v>
      </c>
      <c r="N37" s="63">
        <f>AVERAGE('Apps Denied by Month'!ES34:FD34)</f>
        <v>2026.3333333333333</v>
      </c>
      <c r="O37" s="63">
        <f>AVERAGE('Apps Denied by Month'!FE34:FP34)</f>
        <v>1619.6666666666667</v>
      </c>
      <c r="P37" s="63">
        <f>AVERAGE('Apps Denied by Month'!FQ34:GB34)</f>
        <v>817.75</v>
      </c>
      <c r="Q37" s="63">
        <f>AVERAGE('Apps Denied by Month'!GC34:GN34)</f>
        <v>3135.4166666666665</v>
      </c>
      <c r="R37" s="63">
        <f>AVERAGE('Apps Denied by Month'!GO34:GZ34)</f>
        <v>3351.6666666666665</v>
      </c>
      <c r="S37" s="63">
        <f>AVERAGE('Apps Denied by Month'!HA34:HL34)</f>
        <v>4021</v>
      </c>
      <c r="T37" s="63">
        <f>AVERAGE('Apps Denied by Month'!HM34:HX34)</f>
        <v>3773</v>
      </c>
      <c r="U37" s="63">
        <f>AVERAGE('Apps Denied by Month'!HY34:IJ34)</f>
        <v>3717.5833333333335</v>
      </c>
      <c r="V37" s="63">
        <f>AVERAGE('Apps Denied by Month'!IK34:IV34)</f>
        <v>4660.583333333333</v>
      </c>
      <c r="W37" s="79">
        <f t="shared" si="3"/>
        <v>2.7287696422601138</v>
      </c>
      <c r="X37" s="81">
        <f t="shared" si="4"/>
        <v>1.2552449320054599</v>
      </c>
      <c r="Y37" s="81">
        <f t="shared" si="5"/>
        <v>0.79009670558966338</v>
      </c>
      <c r="Z37" s="99" t="s">
        <v>120</v>
      </c>
    </row>
    <row r="38" spans="1:26" s="30" customFormat="1">
      <c r="A38" s="32" t="s">
        <v>56</v>
      </c>
      <c r="B38" s="63">
        <f>AVERAGE('Apps Denied by Month'!E35:P35)</f>
        <v>6840</v>
      </c>
      <c r="C38" s="63">
        <f>AVERAGE('Apps Denied by Month'!Q35:AB35)</f>
        <v>7177.75</v>
      </c>
      <c r="D38" s="63">
        <f>AVERAGE('Apps Denied by Month'!AC35:AN35)</f>
        <v>7226.25</v>
      </c>
      <c r="E38" s="63">
        <f>AVERAGE('Apps Denied by Month'!AO35:AZ35)</f>
        <v>7001.416666666667</v>
      </c>
      <c r="F38" s="63">
        <f>AVERAGE('Apps Denied by Month'!BA35:BL35)</f>
        <v>7697.916666666667</v>
      </c>
      <c r="G38" s="63">
        <f>AVERAGE('Apps Denied by Month'!BM35:BX35)</f>
        <v>7026.583333333333</v>
      </c>
      <c r="H38" s="63">
        <f>AVERAGE('Apps Denied by Month'!BY35:CJ35)</f>
        <v>7690.166666666667</v>
      </c>
      <c r="I38" s="63">
        <f>AVERAGE('Apps Denied by Month'!CK35:CV35)</f>
        <v>7396.25</v>
      </c>
      <c r="J38" s="63">
        <f>AVERAGE('Apps Denied by Month'!CW35:DH35)</f>
        <v>8316.25</v>
      </c>
      <c r="K38" s="63">
        <f>AVERAGE('Apps Denied by Month'!DI35:DT35)</f>
        <v>8464.6666666666661</v>
      </c>
      <c r="L38" s="63">
        <f>AVERAGE('Apps Denied by Month'!DU35:EF35)</f>
        <v>8603.9166666666661</v>
      </c>
      <c r="M38" s="63">
        <f>AVERAGE('Apps Denied by Month'!EG35:ER35)</f>
        <v>9415.1666666666661</v>
      </c>
      <c r="N38" s="63">
        <f>AVERAGE('Apps Denied by Month'!ES35:FD35)</f>
        <v>9796.0833333333339</v>
      </c>
      <c r="O38" s="63">
        <f>AVERAGE('Apps Denied by Month'!FE35:FP35)</f>
        <v>9925.4166666666661</v>
      </c>
      <c r="P38" s="63">
        <f>AVERAGE('Apps Denied by Month'!FQ35:GB35)</f>
        <v>9954.4166666666661</v>
      </c>
      <c r="Q38" s="63">
        <f>AVERAGE('Apps Denied by Month'!GC35:GN35)</f>
        <v>8271.3333333333339</v>
      </c>
      <c r="R38" s="63">
        <f>AVERAGE('Apps Denied by Month'!GO35:GZ35)</f>
        <v>7633.833333333333</v>
      </c>
      <c r="S38" s="63">
        <f>AVERAGE('Apps Denied by Month'!HA35:HL35)</f>
        <v>7251.916666666667</v>
      </c>
      <c r="T38" s="63">
        <f>AVERAGE('Apps Denied by Month'!HM35:HX35)</f>
        <v>7062.083333333333</v>
      </c>
      <c r="U38" s="63">
        <f>AVERAGE('Apps Denied by Month'!HY35:IJ35)</f>
        <v>6456.416666666667</v>
      </c>
      <c r="V38" s="63">
        <f>AVERAGE('Apps Denied by Month'!IK35:IV35)</f>
        <v>6670.25</v>
      </c>
      <c r="W38" s="79">
        <f t="shared" si="3"/>
        <v>-5.6079434697855708E-2</v>
      </c>
      <c r="X38" s="81">
        <f t="shared" si="4"/>
        <v>-0.16043215361608981</v>
      </c>
      <c r="Y38" s="81">
        <f t="shared" si="5"/>
        <v>-0.24959562989723663</v>
      </c>
      <c r="Z38" s="99" t="s">
        <v>119</v>
      </c>
    </row>
    <row r="39" spans="1:26" s="30" customFormat="1">
      <c r="A39" s="94" t="s">
        <v>57</v>
      </c>
      <c r="B39" s="63">
        <f>AVERAGE('Apps Denied by Month'!E36:P36)</f>
        <v>1920.4166666666667</v>
      </c>
      <c r="C39" s="63">
        <f>AVERAGE('Apps Denied by Month'!Q36:AB36)</f>
        <v>1899.4166666666667</v>
      </c>
      <c r="D39" s="63">
        <f>AVERAGE('Apps Denied by Month'!AC36:AN36)</f>
        <v>1882.3333333333333</v>
      </c>
      <c r="E39" s="63">
        <f>AVERAGE('Apps Denied by Month'!AO36:AZ36)</f>
        <v>1881.75</v>
      </c>
      <c r="F39" s="63">
        <f>AVERAGE('Apps Denied by Month'!BA36:BL36)</f>
        <v>1898.0833333333333</v>
      </c>
      <c r="G39" s="63">
        <f>AVERAGE('Apps Denied by Month'!BM36:BX36)</f>
        <v>1595.0833333333333</v>
      </c>
      <c r="H39" s="63">
        <f>AVERAGE('Apps Denied by Month'!BY36:CJ36)</f>
        <v>1680.1666666666667</v>
      </c>
      <c r="I39" s="63">
        <f>AVERAGE('Apps Denied by Month'!CK36:CV36)</f>
        <v>1579</v>
      </c>
      <c r="J39" s="63">
        <f>AVERAGE('Apps Denied by Month'!CW36:DH36)</f>
        <v>1570.1666666666667</v>
      </c>
      <c r="K39" s="63">
        <f>AVERAGE('Apps Denied by Month'!DI36:DT36)</f>
        <v>1682.6666666666667</v>
      </c>
      <c r="L39" s="63">
        <f>AVERAGE('Apps Denied by Month'!DU36:EF36)</f>
        <v>1577</v>
      </c>
      <c r="M39" s="63">
        <f>AVERAGE('Apps Denied by Month'!EG36:ER36)</f>
        <v>1387.5833333333333</v>
      </c>
      <c r="N39" s="63">
        <f>AVERAGE('Apps Denied by Month'!ES36:FD36)</f>
        <v>1235.25</v>
      </c>
      <c r="O39" s="63">
        <f>AVERAGE('Apps Denied by Month'!FE36:FP36)</f>
        <v>1011.3333333333334</v>
      </c>
      <c r="P39" s="63">
        <f>AVERAGE('Apps Denied by Month'!FQ36:GB36)</f>
        <v>565.25</v>
      </c>
      <c r="Q39" s="63">
        <f>AVERAGE('Apps Denied by Month'!GC36:GN36)</f>
        <v>1073.5</v>
      </c>
      <c r="R39" s="63">
        <f>AVERAGE('Apps Denied by Month'!GO36:GZ36)</f>
        <v>969.41666666666663</v>
      </c>
      <c r="S39" s="63">
        <f>AVERAGE('Apps Denied by Month'!HA36:HL36)</f>
        <v>892.58333333333337</v>
      </c>
      <c r="T39" s="63">
        <f>AVERAGE('Apps Denied by Month'!HM36:HX36)</f>
        <v>897.58333333333337</v>
      </c>
      <c r="U39" s="63">
        <f>AVERAGE('Apps Denied by Month'!HY36:IJ36)</f>
        <v>762.08333333333337</v>
      </c>
      <c r="V39" s="63">
        <f>AVERAGE('Apps Denied by Month'!IK36:IV36)</f>
        <v>492.83333333333331</v>
      </c>
      <c r="W39" s="79">
        <f t="shared" si="3"/>
        <v>-0.60316771533955316</v>
      </c>
      <c r="X39" s="81">
        <f t="shared" si="4"/>
        <v>-0.54642396587640119</v>
      </c>
      <c r="Y39" s="81">
        <f t="shared" si="5"/>
        <v>-0.51675121538786728</v>
      </c>
      <c r="Z39" s="99" t="s">
        <v>120</v>
      </c>
    </row>
    <row r="40" spans="1:26" s="30" customFormat="1">
      <c r="A40" s="32" t="s">
        <v>59</v>
      </c>
      <c r="B40" s="63">
        <f>AVERAGE('Apps Denied by Month'!E37:P37)</f>
        <v>277.75</v>
      </c>
      <c r="C40" s="63">
        <f>AVERAGE('Apps Denied by Month'!Q37:AB37)</f>
        <v>332.5</v>
      </c>
      <c r="D40" s="63">
        <f>AVERAGE('Apps Denied by Month'!AC37:AN37)</f>
        <v>384.16666666666669</v>
      </c>
      <c r="E40" s="63">
        <f>AVERAGE('Apps Denied by Month'!AO37:AZ37)</f>
        <v>412.75</v>
      </c>
      <c r="F40" s="63">
        <f>AVERAGE('Apps Denied by Month'!BA37:BL37)</f>
        <v>393.5</v>
      </c>
      <c r="G40" s="63">
        <f>AVERAGE('Apps Denied by Month'!BM37:BX37)</f>
        <v>215.08333333333334</v>
      </c>
      <c r="H40" s="63">
        <f>AVERAGE('Apps Denied by Month'!BY37:CJ37)</f>
        <v>198.25</v>
      </c>
      <c r="I40" s="63">
        <f>AVERAGE('Apps Denied by Month'!CK37:CV37)</f>
        <v>187.75</v>
      </c>
      <c r="J40" s="63">
        <f>AVERAGE('Apps Denied by Month'!CW37:DH37)</f>
        <v>186.16666666666666</v>
      </c>
      <c r="K40" s="63">
        <f>AVERAGE('Apps Denied by Month'!DI37:DT37)</f>
        <v>301.08333333333331</v>
      </c>
      <c r="L40" s="63">
        <f>AVERAGE('Apps Denied by Month'!DU37:EF37)</f>
        <v>290.83333333333331</v>
      </c>
      <c r="M40" s="63">
        <f>AVERAGE('Apps Denied by Month'!EG37:ER37)</f>
        <v>261.08333333333331</v>
      </c>
      <c r="N40" s="63">
        <f>AVERAGE('Apps Denied by Month'!ES37:FD37)</f>
        <v>268.08333333333331</v>
      </c>
      <c r="O40" s="63">
        <f>AVERAGE('Apps Denied by Month'!FE37:FP37)</f>
        <v>263.5</v>
      </c>
      <c r="P40" s="63">
        <f>AVERAGE('Apps Denied by Month'!FQ37:GB37)</f>
        <v>284.91666666666669</v>
      </c>
      <c r="Q40" s="63">
        <f>AVERAGE('Apps Denied by Month'!GC37:GN37)</f>
        <v>299</v>
      </c>
      <c r="R40" s="63">
        <f>AVERAGE('Apps Denied by Month'!GO37:GZ37)</f>
        <v>297.41666666666669</v>
      </c>
      <c r="S40" s="63">
        <f>AVERAGE('Apps Denied by Month'!HA37:HL37)</f>
        <v>278.25</v>
      </c>
      <c r="T40" s="63">
        <f>AVERAGE('Apps Denied by Month'!HM37:HX37)</f>
        <v>268.25</v>
      </c>
      <c r="U40" s="63">
        <f>AVERAGE('Apps Denied by Month'!HY37:IJ37)</f>
        <v>206.91666666666666</v>
      </c>
      <c r="V40" s="63">
        <f>AVERAGE('Apps Denied by Month'!IK37:IV37)</f>
        <v>277</v>
      </c>
      <c r="W40" s="79">
        <f t="shared" si="3"/>
        <v>-0.25502550255025508</v>
      </c>
      <c r="X40" s="81">
        <f t="shared" si="4"/>
        <v>4.3715846994535471E-2</v>
      </c>
      <c r="Y40" s="81">
        <f t="shared" si="5"/>
        <v>-0.28853868194842408</v>
      </c>
      <c r="Z40" s="99" t="s">
        <v>120</v>
      </c>
    </row>
    <row r="41" spans="1:26" s="30" customFormat="1">
      <c r="A41" s="32" t="s">
        <v>61</v>
      </c>
      <c r="B41" s="63">
        <f>AVERAGE('Apps Denied by Month'!E38:P38)</f>
        <v>12398</v>
      </c>
      <c r="C41" s="63">
        <f>AVERAGE('Apps Denied by Month'!Q38:AB38)</f>
        <v>8140.833333333333</v>
      </c>
      <c r="D41" s="63">
        <f>AVERAGE('Apps Denied by Month'!AC38:AN38)</f>
        <v>9076.5</v>
      </c>
      <c r="E41" s="63">
        <f>AVERAGE('Apps Denied by Month'!AO38:AZ38)</f>
        <v>12636.916666666666</v>
      </c>
      <c r="F41" s="63">
        <f>AVERAGE('Apps Denied by Month'!BA38:BL38)</f>
        <v>12379.5</v>
      </c>
      <c r="G41" s="63">
        <f>AVERAGE('Apps Denied by Month'!BM38:BX38)</f>
        <v>12361.333333333334</v>
      </c>
      <c r="H41" s="63">
        <f>AVERAGE('Apps Denied by Month'!BY38:CJ38)</f>
        <v>11575.916666666666</v>
      </c>
      <c r="I41" s="63">
        <f>AVERAGE('Apps Denied by Month'!CK38:CV38)</f>
        <v>11049.583333333334</v>
      </c>
      <c r="J41" s="63">
        <f>AVERAGE('Apps Denied by Month'!CW38:DH38)</f>
        <v>10887.416666666666</v>
      </c>
      <c r="K41" s="63">
        <f>AVERAGE('Apps Denied by Month'!DI38:DT38)</f>
        <v>12337.583333333334</v>
      </c>
      <c r="L41" s="63">
        <f>AVERAGE('Apps Denied by Month'!DU38:EF38)</f>
        <v>11062.083333333334</v>
      </c>
      <c r="M41" s="63">
        <f>AVERAGE('Apps Denied by Month'!EG38:ER38)</f>
        <v>10101.666666666666</v>
      </c>
      <c r="N41" s="63">
        <f>AVERAGE('Apps Denied by Month'!ES38:FD38)</f>
        <v>9190.9166666666661</v>
      </c>
      <c r="O41" s="63">
        <f>AVERAGE('Apps Denied by Month'!FE38:FP38)</f>
        <v>7888.5</v>
      </c>
      <c r="P41" s="63">
        <f>AVERAGE('Apps Denied by Month'!FQ38:GB38)</f>
        <v>8022.083333333333</v>
      </c>
      <c r="Q41" s="63">
        <f>AVERAGE('Apps Denied by Month'!GC38:GN38)</f>
        <v>8127.166666666667</v>
      </c>
      <c r="R41" s="63">
        <f>AVERAGE('Apps Denied by Month'!GO38:GZ38)</f>
        <v>7959.75</v>
      </c>
      <c r="S41" s="63">
        <f>AVERAGE('Apps Denied by Month'!HA38:HL38)</f>
        <v>7490.833333333333</v>
      </c>
      <c r="T41" s="63">
        <f>AVERAGE('Apps Denied by Month'!HM38:HX38)</f>
        <v>6083.166666666667</v>
      </c>
      <c r="U41" s="63">
        <f>AVERAGE('Apps Denied by Month'!HY38:IJ38)</f>
        <v>6171.666666666667</v>
      </c>
      <c r="V41" s="63">
        <f>AVERAGE('Apps Denied by Month'!IK38:IV38)</f>
        <v>6616.166666666667</v>
      </c>
      <c r="W41" s="79">
        <f t="shared" si="3"/>
        <v>-0.50220465666505343</v>
      </c>
      <c r="X41" s="81">
        <f t="shared" si="4"/>
        <v>-0.46685287702197803</v>
      </c>
      <c r="Y41" s="81">
        <f t="shared" si="5"/>
        <v>-0.44208821424535766</v>
      </c>
      <c r="Z41" s="99" t="s">
        <v>120</v>
      </c>
    </row>
    <row r="42" spans="1:26" s="30" customFormat="1">
      <c r="A42" s="32" t="s">
        <v>62</v>
      </c>
      <c r="B42" s="63">
        <f>AVERAGE('Apps Denied by Month'!E39:P39)</f>
        <v>2070.75</v>
      </c>
      <c r="C42" s="63">
        <f>AVERAGE('Apps Denied by Month'!Q39:AB39)</f>
        <v>1651</v>
      </c>
      <c r="D42" s="63">
        <f>AVERAGE('Apps Denied by Month'!AC39:AN39)</f>
        <v>1791.5833333333333</v>
      </c>
      <c r="E42" s="63">
        <f>AVERAGE('Apps Denied by Month'!AO39:AZ39)</f>
        <v>2065.6666666666665</v>
      </c>
      <c r="F42" s="63">
        <f>AVERAGE('Apps Denied by Month'!BA39:BL39)</f>
        <v>2033.3333333333333</v>
      </c>
      <c r="G42" s="63">
        <f>AVERAGE('Apps Denied by Month'!BM39:BX39)</f>
        <v>1914.75</v>
      </c>
      <c r="H42" s="63">
        <f>AVERAGE('Apps Denied by Month'!BY39:CJ39)</f>
        <v>1844.25</v>
      </c>
      <c r="I42" s="63">
        <f>AVERAGE('Apps Denied by Month'!CK39:CV39)</f>
        <v>1598.8333333333333</v>
      </c>
      <c r="J42" s="63">
        <f>AVERAGE('Apps Denied by Month'!CW39:DH39)</f>
        <v>1622</v>
      </c>
      <c r="K42" s="63">
        <f>AVERAGE('Apps Denied by Month'!DI39:DT39)</f>
        <v>2102.5833333333335</v>
      </c>
      <c r="L42" s="63">
        <f>AVERAGE('Apps Denied by Month'!DU39:EF39)</f>
        <v>2210.75</v>
      </c>
      <c r="M42" s="63">
        <f>AVERAGE('Apps Denied by Month'!EG39:ER39)</f>
        <v>1726.4166666666667</v>
      </c>
      <c r="N42" s="63">
        <f>AVERAGE('Apps Denied by Month'!ES39:FD39)</f>
        <v>1491.75</v>
      </c>
      <c r="O42" s="63">
        <f>AVERAGE('Apps Denied by Month'!FE39:FP39)</f>
        <v>1303.25</v>
      </c>
      <c r="P42" s="63">
        <f>AVERAGE('Apps Denied by Month'!FQ39:GB39)</f>
        <v>1201.5833333333333</v>
      </c>
      <c r="Q42" s="63">
        <f>AVERAGE('Apps Denied by Month'!GC39:GN39)</f>
        <v>1147.1666666666667</v>
      </c>
      <c r="R42" s="63">
        <f>AVERAGE('Apps Denied by Month'!GO39:GZ39)</f>
        <v>828.83333333333337</v>
      </c>
      <c r="S42" s="63">
        <f>AVERAGE('Apps Denied by Month'!HA39:HL39)</f>
        <v>608.33333333333337</v>
      </c>
      <c r="T42" s="63">
        <f>AVERAGE('Apps Denied by Month'!HM39:HX39)</f>
        <v>789.83333333333337</v>
      </c>
      <c r="U42" s="63">
        <f>AVERAGE('Apps Denied by Month'!HY39:IJ39)</f>
        <v>1318.25</v>
      </c>
      <c r="V42" s="63">
        <f>AVERAGE('Apps Denied by Month'!IK39:IV39)</f>
        <v>1597</v>
      </c>
      <c r="W42" s="79">
        <f t="shared" si="3"/>
        <v>-0.36339490522757456</v>
      </c>
      <c r="X42" s="81">
        <f t="shared" si="4"/>
        <v>-0.28521079029415752</v>
      </c>
      <c r="Y42" s="81">
        <f t="shared" si="5"/>
        <v>-0.40370914847902295</v>
      </c>
      <c r="Z42" s="99" t="s">
        <v>120</v>
      </c>
    </row>
    <row r="43" spans="1:26" s="30" customFormat="1">
      <c r="A43" s="32" t="s">
        <v>63</v>
      </c>
      <c r="B43" s="63">
        <f>AVERAGE('Apps Denied by Month'!E40:P40)</f>
        <v>378.83333333333331</v>
      </c>
      <c r="C43" s="63">
        <f>AVERAGE('Apps Denied by Month'!Q40:AB40)</f>
        <v>423.41666666666669</v>
      </c>
      <c r="D43" s="63">
        <f>AVERAGE('Apps Denied by Month'!AC40:AN40)</f>
        <v>427.41666666666669</v>
      </c>
      <c r="E43" s="63">
        <f>AVERAGE('Apps Denied by Month'!AO40:AZ40)</f>
        <v>350.25</v>
      </c>
      <c r="F43" s="63">
        <f>AVERAGE('Apps Denied by Month'!BA40:BL40)</f>
        <v>327.08333333333331</v>
      </c>
      <c r="G43" s="63">
        <f>AVERAGE('Apps Denied by Month'!BM40:BX40)</f>
        <v>295.25</v>
      </c>
      <c r="H43" s="63">
        <f>AVERAGE('Apps Denied by Month'!BY40:CJ40)</f>
        <v>345.66666666666669</v>
      </c>
      <c r="I43" s="63">
        <f>AVERAGE('Apps Denied by Month'!CK40:CV40)</f>
        <v>304.08333333333331</v>
      </c>
      <c r="J43" s="63">
        <f>AVERAGE('Apps Denied by Month'!CW40:DH40)</f>
        <v>242.16666666666666</v>
      </c>
      <c r="K43" s="63">
        <f>AVERAGE('Apps Denied by Month'!DI40:DT40)</f>
        <v>272.16666666666669</v>
      </c>
      <c r="L43" s="63">
        <f>AVERAGE('Apps Denied by Month'!DU40:EF40)</f>
        <v>1174</v>
      </c>
      <c r="M43" s="63">
        <f>AVERAGE('Apps Denied by Month'!EG40:ER40)</f>
        <v>1591.1666666666667</v>
      </c>
      <c r="N43" s="63">
        <f>AVERAGE('Apps Denied by Month'!ES40:FD40)</f>
        <v>2.9166666666666665</v>
      </c>
      <c r="O43" s="63">
        <f>AVERAGE('Apps Denied by Month'!FE40:FP40)</f>
        <v>441.5</v>
      </c>
      <c r="P43" s="63">
        <f>AVERAGE('Apps Denied by Month'!FQ40:GB40)</f>
        <v>554.83333333333337</v>
      </c>
      <c r="Q43" s="63">
        <f>AVERAGE('Apps Denied by Month'!GC40:GN40)</f>
        <v>541.16666666666663</v>
      </c>
      <c r="R43" s="63">
        <f>AVERAGE('Apps Denied by Month'!GO40:GZ40)</f>
        <v>351.58333333333331</v>
      </c>
      <c r="S43" s="63">
        <f>AVERAGE('Apps Denied by Month'!HA40:HL40)</f>
        <v>315.83333333333331</v>
      </c>
      <c r="T43" s="63">
        <f>AVERAGE('Apps Denied by Month'!HM40:HX40)</f>
        <v>260.83333333333331</v>
      </c>
      <c r="U43" s="63">
        <f>AVERAGE('Apps Denied by Month'!HY40:IJ40)</f>
        <v>182</v>
      </c>
      <c r="V43" s="63">
        <f>AVERAGE('Apps Denied by Month'!IK40:IV40)</f>
        <v>412.16666666666669</v>
      </c>
      <c r="W43" s="79">
        <f t="shared" si="3"/>
        <v>-0.51957765068191819</v>
      </c>
      <c r="X43" s="81">
        <f t="shared" si="4"/>
        <v>-0.47348119575699132</v>
      </c>
      <c r="Y43" s="81">
        <f t="shared" si="5"/>
        <v>-0.84497444633730834</v>
      </c>
      <c r="Z43" s="99" t="s">
        <v>120</v>
      </c>
    </row>
    <row r="44" spans="1:26" s="30" customFormat="1">
      <c r="A44" s="32" t="s">
        <v>65</v>
      </c>
      <c r="B44" s="63">
        <f>AVERAGE('Apps Denied by Month'!E41:P41)</f>
        <v>3987.6666666666665</v>
      </c>
      <c r="C44" s="63">
        <f>AVERAGE('Apps Denied by Month'!Q41:AB41)</f>
        <v>4318.5</v>
      </c>
      <c r="D44" s="63">
        <f>AVERAGE('Apps Denied by Month'!AC41:AN41)</f>
        <v>4540.166666666667</v>
      </c>
      <c r="E44" s="63">
        <f>AVERAGE('Apps Denied by Month'!AO41:AZ41)</f>
        <v>4718.5</v>
      </c>
      <c r="F44" s="63">
        <f>AVERAGE('Apps Denied by Month'!BA41:BL41)</f>
        <v>4823.416666666667</v>
      </c>
      <c r="G44" s="63">
        <f>AVERAGE('Apps Denied by Month'!BM41:BX41)</f>
        <v>5067</v>
      </c>
      <c r="H44" s="63">
        <f>AVERAGE('Apps Denied by Month'!BY41:CJ41)</f>
        <v>6309.333333333333</v>
      </c>
      <c r="I44" s="63">
        <f>AVERAGE('Apps Denied by Month'!CK41:CV41)</f>
        <v>6876.833333333333</v>
      </c>
      <c r="J44" s="63">
        <f>AVERAGE('Apps Denied by Month'!CW41:DH41)</f>
        <v>7539.7</v>
      </c>
      <c r="K44" s="63">
        <f>AVERAGE('Apps Denied by Month'!DI41:DT41)</f>
        <v>6139.75</v>
      </c>
      <c r="L44" s="63">
        <f>AVERAGE('Apps Denied by Month'!DU41:EF41)</f>
        <v>852.08333333333337</v>
      </c>
      <c r="M44" s="63">
        <f>AVERAGE('Apps Denied by Month'!EG41:ER41)</f>
        <v>703.41666666666663</v>
      </c>
      <c r="N44" s="63">
        <f>AVERAGE('Apps Denied by Month'!ES41:FD41)</f>
        <v>1116.8333333333333</v>
      </c>
      <c r="O44" s="63">
        <f>AVERAGE('Apps Denied by Month'!FE41:FP41)</f>
        <v>1927.25</v>
      </c>
      <c r="P44" s="63">
        <f>AVERAGE('Apps Denied by Month'!FQ41:GB41)</f>
        <v>1780.3333333333333</v>
      </c>
      <c r="Q44" s="63">
        <f>AVERAGE('Apps Denied by Month'!GC41:GN41)</f>
        <v>1647.25</v>
      </c>
      <c r="R44" s="63">
        <f>AVERAGE('Apps Denied by Month'!GO41:GZ41)</f>
        <v>1736.8333333333333</v>
      </c>
      <c r="S44" s="63">
        <f>AVERAGE('Apps Denied by Month'!HA41:HL41)</f>
        <v>1936</v>
      </c>
      <c r="T44" s="63">
        <f>AVERAGE('Apps Denied by Month'!HM41:HX41)</f>
        <v>1897.8333333333333</v>
      </c>
      <c r="U44" s="63">
        <f>AVERAGE('Apps Denied by Month'!HY41:IJ41)</f>
        <v>1592.9166666666667</v>
      </c>
      <c r="V44" s="63">
        <f>AVERAGE('Apps Denied by Month'!IK41:IV41)</f>
        <v>2677.5833333333335</v>
      </c>
      <c r="W44" s="79">
        <f t="shared" si="3"/>
        <v>-0.60053916241745386</v>
      </c>
      <c r="X44" s="81">
        <f t="shared" si="4"/>
        <v>-0.74753011411665249</v>
      </c>
      <c r="Y44" s="81">
        <f t="shared" si="5"/>
        <v>0.86943765281173591</v>
      </c>
      <c r="Z44" s="99" t="s">
        <v>120</v>
      </c>
    </row>
    <row r="45" spans="1:26" s="30" customFormat="1">
      <c r="A45" s="94" t="s">
        <v>67</v>
      </c>
      <c r="B45" s="63">
        <f>AVERAGE('Apps Denied by Month'!E42:P42)</f>
        <v>274</v>
      </c>
      <c r="C45" s="63">
        <f>AVERAGE('Apps Denied by Month'!Q42:AB42)</f>
        <v>332</v>
      </c>
      <c r="D45" s="63">
        <f>AVERAGE('Apps Denied by Month'!AC42:AN42)</f>
        <v>356.58333333333331</v>
      </c>
      <c r="E45" s="63">
        <f>AVERAGE('Apps Denied by Month'!AO42:AZ42)</f>
        <v>360.83333333333331</v>
      </c>
      <c r="F45" s="63">
        <f>AVERAGE('Apps Denied by Month'!BA42:BL42)</f>
        <v>364.33333333333331</v>
      </c>
      <c r="G45" s="63">
        <f>AVERAGE('Apps Denied by Month'!BM42:BX42)</f>
        <v>392.91666666666669</v>
      </c>
      <c r="H45" s="63">
        <f>AVERAGE('Apps Denied by Month'!BY42:CJ42)</f>
        <v>523.58333333333337</v>
      </c>
      <c r="I45" s="63">
        <f>AVERAGE('Apps Denied by Month'!CK42:CV42)</f>
        <v>565.75</v>
      </c>
      <c r="J45" s="63">
        <f>AVERAGE('Apps Denied by Month'!CW42:DH42)</f>
        <v>575.58333333333337</v>
      </c>
      <c r="K45" s="63">
        <f>AVERAGE('Apps Denied by Month'!DI42:DT42)</f>
        <v>522.58333333333337</v>
      </c>
      <c r="L45" s="63">
        <f>AVERAGE('Apps Denied by Month'!DU42:EF42)</f>
        <v>540.83333333333337</v>
      </c>
      <c r="M45" s="63">
        <f>AVERAGE('Apps Denied by Month'!EG42:ER42)</f>
        <v>523.5</v>
      </c>
      <c r="N45" s="63">
        <f>AVERAGE('Apps Denied by Month'!ES42:FD42)</f>
        <v>530.66666666666663</v>
      </c>
      <c r="O45" s="63">
        <f>AVERAGE('Apps Denied by Month'!FE42:FP42)</f>
        <v>477.58333333333331</v>
      </c>
      <c r="P45" s="63">
        <f>AVERAGE('Apps Denied by Month'!FQ42:GB42)</f>
        <v>424.5</v>
      </c>
      <c r="Q45" s="63">
        <f>AVERAGE('Apps Denied by Month'!GC42:GN42)</f>
        <v>334.75</v>
      </c>
      <c r="R45" s="63">
        <f>AVERAGE('Apps Denied by Month'!GO42:GZ42)</f>
        <v>306.5</v>
      </c>
      <c r="S45" s="63">
        <f>AVERAGE('Apps Denied by Month'!HA42:HL42)</f>
        <v>349.41666666666669</v>
      </c>
      <c r="T45" s="63">
        <f>AVERAGE('Apps Denied by Month'!HM42:HX42)</f>
        <v>309.83333333333331</v>
      </c>
      <c r="U45" s="63">
        <f>AVERAGE('Apps Denied by Month'!HY42:IJ42)</f>
        <v>294</v>
      </c>
      <c r="V45" s="63">
        <f>AVERAGE('Apps Denied by Month'!IK42:IV42)</f>
        <v>321.08333333333331</v>
      </c>
      <c r="W45" s="79">
        <f t="shared" si="3"/>
        <v>7.2992700729927001E-2</v>
      </c>
      <c r="X45" s="81">
        <f t="shared" si="4"/>
        <v>-0.43848480025465547</v>
      </c>
      <c r="Y45" s="81">
        <f t="shared" si="5"/>
        <v>-0.45639445300462256</v>
      </c>
      <c r="Z45" s="99" t="s">
        <v>120</v>
      </c>
    </row>
    <row r="46" spans="1:26" s="30" customFormat="1">
      <c r="A46" s="32" t="s">
        <v>68</v>
      </c>
      <c r="B46" s="63">
        <f>AVERAGE('Apps Denied by Month'!E43:P43)</f>
        <v>2158.5833333333335</v>
      </c>
      <c r="C46" s="63">
        <f>AVERAGE('Apps Denied by Month'!Q43:AB43)</f>
        <v>2253.6666666666665</v>
      </c>
      <c r="D46" s="63">
        <f>AVERAGE('Apps Denied by Month'!AC43:AN43)</f>
        <v>2033.5</v>
      </c>
      <c r="E46" s="63">
        <f>AVERAGE('Apps Denied by Month'!AO43:AZ43)</f>
        <v>2011</v>
      </c>
      <c r="F46" s="63">
        <f>AVERAGE('Apps Denied by Month'!BA43:BL43)</f>
        <v>2048.25</v>
      </c>
      <c r="G46" s="63">
        <f>AVERAGE('Apps Denied by Month'!BM43:BX43)</f>
        <v>2028</v>
      </c>
      <c r="H46" s="63">
        <f>AVERAGE('Apps Denied by Month'!BY43:CJ43)</f>
        <v>2249.6666666666665</v>
      </c>
      <c r="I46" s="63">
        <f>AVERAGE('Apps Denied by Month'!CK43:CV43)</f>
        <v>2318.4166666666665</v>
      </c>
      <c r="J46" s="63">
        <f>AVERAGE('Apps Denied by Month'!CW43:DH43)</f>
        <v>2506.4166666666665</v>
      </c>
      <c r="K46" s="63">
        <f>AVERAGE('Apps Denied by Month'!DI43:DT43)</f>
        <v>2795.3333333333335</v>
      </c>
      <c r="L46" s="63">
        <f>AVERAGE('Apps Denied by Month'!DU43:EF43)</f>
        <v>3334.5</v>
      </c>
      <c r="M46" s="63">
        <f>AVERAGE('Apps Denied by Month'!EG43:ER43)</f>
        <v>3447.9166666666665</v>
      </c>
      <c r="N46" s="63">
        <f>AVERAGE('Apps Denied by Month'!ES43:FD43)</f>
        <v>3911.1666666666665</v>
      </c>
      <c r="O46" s="63">
        <f>AVERAGE('Apps Denied by Month'!FE43:FP43)</f>
        <v>3723</v>
      </c>
      <c r="P46" s="63">
        <f>AVERAGE('Apps Denied by Month'!FQ43:GB43)</f>
        <v>3798.4166666666665</v>
      </c>
      <c r="Q46" s="63">
        <f>AVERAGE('Apps Denied by Month'!GC43:GN43)</f>
        <v>3479.75</v>
      </c>
      <c r="R46" s="63">
        <f>AVERAGE('Apps Denied by Month'!GO43:GZ43)</f>
        <v>2565.5</v>
      </c>
      <c r="S46" s="63">
        <f>AVERAGE('Apps Denied by Month'!HA43:HL43)</f>
        <v>3039.1666666666665</v>
      </c>
      <c r="T46" s="63">
        <f>AVERAGE('Apps Denied by Month'!HM43:HX43)</f>
        <v>2814.1666666666665</v>
      </c>
      <c r="U46" s="63">
        <f>AVERAGE('Apps Denied by Month'!HY43:IJ43)</f>
        <v>2662.75</v>
      </c>
      <c r="V46" s="63">
        <f>AVERAGE('Apps Denied by Month'!IK43:IV43)</f>
        <v>2734.1666666666665</v>
      </c>
      <c r="W46" s="79">
        <f t="shared" si="3"/>
        <v>0.23356367988263899</v>
      </c>
      <c r="X46" s="81">
        <f t="shared" si="4"/>
        <v>0.18361979552526309</v>
      </c>
      <c r="Y46" s="81">
        <f t="shared" si="5"/>
        <v>-0.20145449092817513</v>
      </c>
      <c r="Z46" s="99" t="s">
        <v>119</v>
      </c>
    </row>
    <row r="47" spans="1:26" s="30" customFormat="1">
      <c r="A47" s="32" t="s">
        <v>69</v>
      </c>
      <c r="B47" s="63">
        <f>AVERAGE('Apps Denied by Month'!E44:P44)</f>
        <v>197.91666666666666</v>
      </c>
      <c r="C47" s="63">
        <f>AVERAGE('Apps Denied by Month'!Q44:AB44)</f>
        <v>182.33333333333334</v>
      </c>
      <c r="D47" s="63">
        <f>AVERAGE('Apps Denied by Month'!AC44:AN44)</f>
        <v>187.08333333333334</v>
      </c>
      <c r="E47" s="63">
        <f>AVERAGE('Apps Denied by Month'!AO44:AZ44)</f>
        <v>207.66666666666666</v>
      </c>
      <c r="F47" s="63">
        <f>AVERAGE('Apps Denied by Month'!BA44:BL44)</f>
        <v>237.41666666666666</v>
      </c>
      <c r="G47" s="63">
        <f>AVERAGE('Apps Denied by Month'!BM44:BX44)</f>
        <v>187.83333333333334</v>
      </c>
      <c r="H47" s="63">
        <f>AVERAGE('Apps Denied by Month'!BY44:CJ44)</f>
        <v>186.16666666666666</v>
      </c>
      <c r="I47" s="63">
        <f>AVERAGE('Apps Denied by Month'!CK44:CV44)</f>
        <v>186.83333333333334</v>
      </c>
      <c r="J47" s="63">
        <f>AVERAGE('Apps Denied by Month'!CW44:DH44)</f>
        <v>189.75</v>
      </c>
      <c r="K47" s="63">
        <f>AVERAGE('Apps Denied by Month'!DI44:DT44)</f>
        <v>200.75</v>
      </c>
      <c r="L47" s="63">
        <f>AVERAGE('Apps Denied by Month'!DU44:EF44)</f>
        <v>197.41666666666666</v>
      </c>
      <c r="M47" s="63">
        <f>AVERAGE('Apps Denied by Month'!EG44:ER44)</f>
        <v>189.58333333333334</v>
      </c>
      <c r="N47" s="63">
        <f>AVERAGE('Apps Denied by Month'!ES44:FD44)</f>
        <v>178.33333333333334</v>
      </c>
      <c r="O47" s="63">
        <f>AVERAGE('Apps Denied by Month'!FE44:FP44)</f>
        <v>166.41666666666666</v>
      </c>
      <c r="P47" s="63">
        <f>AVERAGE('Apps Denied by Month'!FQ44:GB44)</f>
        <v>159.08333333333334</v>
      </c>
      <c r="Q47" s="63">
        <f>AVERAGE('Apps Denied by Month'!GC44:GN44)</f>
        <v>155.66666666666666</v>
      </c>
      <c r="R47" s="63">
        <f>AVERAGE('Apps Denied by Month'!GO44:GZ44)</f>
        <v>151.25</v>
      </c>
      <c r="S47" s="63">
        <f>AVERAGE('Apps Denied by Month'!HA44:HL44)</f>
        <v>148.81818181818181</v>
      </c>
      <c r="T47" s="63">
        <f>AVERAGE('Apps Denied by Month'!HM44:HX44)</f>
        <v>144.75</v>
      </c>
      <c r="U47" s="63">
        <f>AVERAGE('Apps Denied by Month'!HY44:IJ44)</f>
        <v>129.83333333333334</v>
      </c>
      <c r="V47" s="63">
        <f>AVERAGE('Apps Denied by Month'!IK44:IV44)</f>
        <v>124.33333333333333</v>
      </c>
      <c r="W47" s="79">
        <f t="shared" si="3"/>
        <v>-0.34399999999999992</v>
      </c>
      <c r="X47" s="81">
        <f t="shared" si="4"/>
        <v>-0.30259623992837953</v>
      </c>
      <c r="Y47" s="81">
        <f t="shared" si="5"/>
        <v>-0.34233853946812992</v>
      </c>
      <c r="Z47" s="99" t="s">
        <v>120</v>
      </c>
    </row>
    <row r="48" spans="1:26" s="30" customFormat="1">
      <c r="A48" s="32" t="s">
        <v>70</v>
      </c>
      <c r="B48" s="63">
        <f>AVERAGE('Apps Denied by Month'!E45:P45)</f>
        <v>3887.6666666666665</v>
      </c>
      <c r="C48" s="63">
        <f>AVERAGE('Apps Denied by Month'!Q45:AB45)</f>
        <v>3381.1666666666665</v>
      </c>
      <c r="D48" s="63">
        <f>AVERAGE('Apps Denied by Month'!AC45:AN45)</f>
        <v>3023.8333333333335</v>
      </c>
      <c r="E48" s="63">
        <f>AVERAGE('Apps Denied by Month'!AO45:AZ45)</f>
        <v>4676.916666666667</v>
      </c>
      <c r="F48" s="63">
        <f>AVERAGE('Apps Denied by Month'!BA45:BL45)</f>
        <v>6084.25</v>
      </c>
      <c r="G48" s="63">
        <f>AVERAGE('Apps Denied by Month'!BM45:BX45)</f>
        <v>8892.5833333333339</v>
      </c>
      <c r="H48" s="63">
        <f>AVERAGE('Apps Denied by Month'!BY45:CJ45)</f>
        <v>7958.666666666667</v>
      </c>
      <c r="I48" s="63">
        <f>AVERAGE('Apps Denied by Month'!CK45:CV45)</f>
        <v>7743.916666666667</v>
      </c>
      <c r="J48" s="63">
        <f>AVERAGE('Apps Denied by Month'!CW45:DH45)</f>
        <v>4611.25</v>
      </c>
      <c r="K48" s="63">
        <f>AVERAGE('Apps Denied by Month'!DI45:DT45)</f>
        <v>3872.1666666666665</v>
      </c>
      <c r="L48" s="63">
        <f>AVERAGE('Apps Denied by Month'!DU45:EF45)</f>
        <v>3559.6666666666665</v>
      </c>
      <c r="M48" s="63">
        <f>AVERAGE('Apps Denied by Month'!EG45:ER45)</f>
        <v>3303.9166666666665</v>
      </c>
      <c r="N48" s="63">
        <f>AVERAGE('Apps Denied by Month'!ES45:FD45)</f>
        <v>2733.5833333333335</v>
      </c>
      <c r="O48" s="63">
        <f>AVERAGE('Apps Denied by Month'!FE45:FP45)</f>
        <v>2782.0833333333335</v>
      </c>
      <c r="P48" s="63">
        <f>AVERAGE('Apps Denied by Month'!FQ45:GB45)</f>
        <v>2304.4166666666665</v>
      </c>
      <c r="Q48" s="63">
        <f>AVERAGE('Apps Denied by Month'!GC45:GN45)</f>
        <v>2211.25</v>
      </c>
      <c r="R48" s="63">
        <f>AVERAGE('Apps Denied by Month'!GO45:GZ45)</f>
        <v>2061.8333333333335</v>
      </c>
      <c r="S48" s="63">
        <f>AVERAGE('Apps Denied by Month'!HA45:HL45)</f>
        <v>1967.5</v>
      </c>
      <c r="T48" s="63">
        <f>AVERAGE('Apps Denied by Month'!HM45:HX45)</f>
        <v>1928.0833333333333</v>
      </c>
      <c r="U48" s="63">
        <f>AVERAGE('Apps Denied by Month'!HY45:IJ45)</f>
        <v>1910.25</v>
      </c>
      <c r="V48" s="63">
        <f>AVERAGE('Apps Denied by Month'!IK45:IV45)</f>
        <v>2407.0833333333335</v>
      </c>
      <c r="W48" s="79">
        <f t="shared" si="3"/>
        <v>-0.5086384292206122</v>
      </c>
      <c r="X48" s="81">
        <f t="shared" si="4"/>
        <v>-0.75997863963813039</v>
      </c>
      <c r="Y48" s="81">
        <f t="shared" si="5"/>
        <v>-0.46336267440771606</v>
      </c>
      <c r="Z48" s="99" t="s">
        <v>120</v>
      </c>
    </row>
    <row r="49" spans="1:26" s="30" customFormat="1">
      <c r="A49" s="32" t="s">
        <v>72</v>
      </c>
      <c r="B49" s="63">
        <f>AVERAGE('Apps Denied by Month'!E46:P46)</f>
        <v>14549.75</v>
      </c>
      <c r="C49" s="63">
        <f>AVERAGE('Apps Denied by Month'!Q46:AB46)</f>
        <v>17788.833333333332</v>
      </c>
      <c r="D49" s="63">
        <f>AVERAGE('Apps Denied by Month'!AC46:AN46)</f>
        <v>20271.5</v>
      </c>
      <c r="E49" s="63">
        <f>AVERAGE('Apps Denied by Month'!AO46:AZ46)</f>
        <v>23541.5</v>
      </c>
      <c r="F49" s="63">
        <f>AVERAGE('Apps Denied by Month'!BA46:BL46)</f>
        <v>24554.583333333332</v>
      </c>
      <c r="G49" s="63">
        <f>AVERAGE('Apps Denied by Month'!BM46:BX46)</f>
        <v>21717.916666666668</v>
      </c>
      <c r="H49" s="63">
        <f>AVERAGE('Apps Denied by Month'!BY46:CJ46)</f>
        <v>21082.583333333332</v>
      </c>
      <c r="I49" s="63">
        <f>AVERAGE('Apps Denied by Month'!CK46:CV46)</f>
        <v>20352.25</v>
      </c>
      <c r="J49" s="63">
        <f>AVERAGE('Apps Denied by Month'!CW46:DH46)</f>
        <v>20008.583333333332</v>
      </c>
      <c r="K49" s="63">
        <f>AVERAGE('Apps Denied by Month'!DI46:DT46)</f>
        <v>21934.25</v>
      </c>
      <c r="L49" s="63">
        <f>AVERAGE('Apps Denied by Month'!DU46:EF46)</f>
        <v>17156.083333333332</v>
      </c>
      <c r="M49" s="63">
        <f>AVERAGE('Apps Denied by Month'!EG46:ER46)</f>
        <v>2779.75</v>
      </c>
      <c r="N49" s="63">
        <f>AVERAGE('Apps Denied by Month'!ES46:FD46)</f>
        <v>27051.666666666668</v>
      </c>
      <c r="O49" s="63">
        <f>AVERAGE('Apps Denied by Month'!FE46:FP46)</f>
        <v>26706.75</v>
      </c>
      <c r="P49" s="63">
        <f>AVERAGE('Apps Denied by Month'!FQ46:GB46)</f>
        <v>25372.583333333332</v>
      </c>
      <c r="Q49" s="63">
        <f>AVERAGE('Apps Denied by Month'!GC46:GN46)</f>
        <v>23711.166666666668</v>
      </c>
      <c r="R49" s="63">
        <f>AVERAGE('Apps Denied by Month'!GO46:GZ46)</f>
        <v>22973.333333333332</v>
      </c>
      <c r="S49" s="63">
        <f>AVERAGE('Apps Denied by Month'!HA46:HL46)</f>
        <v>19171.166666666668</v>
      </c>
      <c r="T49" s="63">
        <f>AVERAGE('Apps Denied by Month'!HM46:HX46)</f>
        <v>18015.75</v>
      </c>
      <c r="U49" s="63">
        <f>AVERAGE('Apps Denied by Month'!HY46:IJ46)</f>
        <v>19065.5</v>
      </c>
      <c r="V49" s="63">
        <f>AVERAGE('Apps Denied by Month'!IK46:IV46)</f>
        <v>25314.75</v>
      </c>
      <c r="W49" s="79">
        <f t="shared" si="3"/>
        <v>0.310366157494115</v>
      </c>
      <c r="X49" s="81">
        <f t="shared" si="4"/>
        <v>-9.5675340229494282E-2</v>
      </c>
      <c r="Y49" s="81">
        <f t="shared" si="5"/>
        <v>0.11129677033899547</v>
      </c>
      <c r="Z49" s="99" t="s">
        <v>120</v>
      </c>
    </row>
    <row r="50" spans="1:26" s="30" customFormat="1">
      <c r="A50" s="32" t="s">
        <v>74</v>
      </c>
      <c r="B50" s="63">
        <f>AVERAGE('Apps Denied by Month'!E47:P47)</f>
        <v>956.41666666666663</v>
      </c>
      <c r="C50" s="63">
        <f>AVERAGE('Apps Denied by Month'!Q47:AB47)</f>
        <v>1050.0833333333333</v>
      </c>
      <c r="D50" s="63">
        <f>AVERAGE('Apps Denied by Month'!AC47:AN47)</f>
        <v>1099.0833333333333</v>
      </c>
      <c r="E50" s="63">
        <f>AVERAGE('Apps Denied by Month'!AO47:AZ47)</f>
        <v>1106.9166666666667</v>
      </c>
      <c r="F50" s="63">
        <f>AVERAGE('Apps Denied by Month'!BA47:BL47)</f>
        <v>1197.6666666666667</v>
      </c>
      <c r="G50" s="63">
        <f>AVERAGE('Apps Denied by Month'!BM47:BX47)</f>
        <v>1251.1666666666667</v>
      </c>
      <c r="H50" s="63">
        <f>AVERAGE('Apps Denied by Month'!BY47:CJ47)</f>
        <v>1369.4166666666667</v>
      </c>
      <c r="I50" s="63">
        <f>AVERAGE('Apps Denied by Month'!CK47:CV47)</f>
        <v>1355.75</v>
      </c>
      <c r="J50" s="63">
        <f>AVERAGE('Apps Denied by Month'!CW47:DH47)</f>
        <v>1588.6666666666667</v>
      </c>
      <c r="K50" s="63">
        <f>AVERAGE('Apps Denied by Month'!DI47:DT47)</f>
        <v>1676.4166666666667</v>
      </c>
      <c r="L50" s="63">
        <f>AVERAGE('Apps Denied by Month'!DU47:EF47)</f>
        <v>3215.5833333333335</v>
      </c>
      <c r="M50" s="63">
        <f>AVERAGE('Apps Denied by Month'!EG47:ER47)</f>
        <v>3113.4166666666665</v>
      </c>
      <c r="N50" s="63">
        <f>AVERAGE('Apps Denied by Month'!ES47:FD47)</f>
        <v>1976.8333333333333</v>
      </c>
      <c r="O50" s="63">
        <f>AVERAGE('Apps Denied by Month'!FE47:FP47)</f>
        <v>861.08333333333337</v>
      </c>
      <c r="P50" s="63">
        <f>AVERAGE('Apps Denied by Month'!FQ47:GB47)</f>
        <v>2073.8333333333335</v>
      </c>
      <c r="Q50" s="63">
        <f>AVERAGE('Apps Denied by Month'!GC47:GN47)</f>
        <v>1604.5</v>
      </c>
      <c r="R50" s="63">
        <f>AVERAGE('Apps Denied by Month'!GO47:GZ47)</f>
        <v>1512.5833333333333</v>
      </c>
      <c r="S50" s="63">
        <f>AVERAGE('Apps Denied by Month'!HA47:HL47)</f>
        <v>1317.6666666666667</v>
      </c>
      <c r="T50" s="63">
        <f>AVERAGE('Apps Denied by Month'!HM47:HX47)</f>
        <v>1243.0833333333333</v>
      </c>
      <c r="U50" s="63">
        <f>AVERAGE('Apps Denied by Month'!HY47:IJ47)</f>
        <v>1134.4166666666667</v>
      </c>
      <c r="V50" s="63">
        <f>AVERAGE('Apps Denied by Month'!IK47:IV47)</f>
        <v>1372.75</v>
      </c>
      <c r="W50" s="79">
        <f t="shared" si="3"/>
        <v>0.18611135314106486</v>
      </c>
      <c r="X50" s="81">
        <f t="shared" si="4"/>
        <v>-0.17160591492728047</v>
      </c>
      <c r="Y50" s="81">
        <f t="shared" si="5"/>
        <v>-0.64721279187291059</v>
      </c>
      <c r="Z50" s="99" t="s">
        <v>120</v>
      </c>
    </row>
    <row r="51" spans="1:26" s="30" customFormat="1">
      <c r="A51" s="32" t="s">
        <v>76</v>
      </c>
      <c r="B51" s="63">
        <f>AVERAGE('Apps Denied by Month'!E48:P48)</f>
        <v>490.91666666666669</v>
      </c>
      <c r="C51" s="63">
        <f>AVERAGE('Apps Denied by Month'!Q48:AB48)</f>
        <v>488.66666666666669</v>
      </c>
      <c r="D51" s="63">
        <f>AVERAGE('Apps Denied by Month'!AC48:AN48)</f>
        <v>460.16666666666669</v>
      </c>
      <c r="E51" s="63">
        <f>AVERAGE('Apps Denied by Month'!AO48:AZ48)</f>
        <v>438.25</v>
      </c>
      <c r="F51" s="63">
        <f>AVERAGE('Apps Denied by Month'!BA48:BL48)</f>
        <v>455.83333333333331</v>
      </c>
      <c r="G51" s="63">
        <f>AVERAGE('Apps Denied by Month'!BM48:BX48)</f>
        <v>427.25</v>
      </c>
      <c r="H51" s="63">
        <f>AVERAGE('Apps Denied by Month'!BY48:CJ48)</f>
        <v>446.91666666666669</v>
      </c>
      <c r="I51" s="63">
        <f>AVERAGE('Apps Denied by Month'!CK48:CV48)</f>
        <v>469.83333333333331</v>
      </c>
      <c r="J51" s="63">
        <f>AVERAGE('Apps Denied by Month'!CW48:DH48)</f>
        <v>554.41666666666663</v>
      </c>
      <c r="K51" s="63">
        <f>AVERAGE('Apps Denied by Month'!DI48:DT48)</f>
        <v>647.16666666666663</v>
      </c>
      <c r="L51" s="63">
        <f>AVERAGE('Apps Denied by Month'!DU48:EF48)</f>
        <v>692.66666666666663</v>
      </c>
      <c r="M51" s="63">
        <f>AVERAGE('Apps Denied by Month'!EG48:ER48)</f>
        <v>924</v>
      </c>
      <c r="N51" s="63">
        <f>AVERAGE('Apps Denied by Month'!ES48:FD48)</f>
        <v>898</v>
      </c>
      <c r="O51" s="63">
        <f>AVERAGE('Apps Denied by Month'!FE48:FP48)</f>
        <v>874.75</v>
      </c>
      <c r="P51" s="63">
        <f>AVERAGE('Apps Denied by Month'!FQ48:GB48)</f>
        <v>834.58333333333337</v>
      </c>
      <c r="Q51" s="63">
        <f>AVERAGE('Apps Denied by Month'!GC48:GN48)</f>
        <v>780.83333333333337</v>
      </c>
      <c r="R51" s="63">
        <f>AVERAGE('Apps Denied by Month'!GO48:GZ48)</f>
        <v>636.66666666666663</v>
      </c>
      <c r="S51" s="63">
        <f>AVERAGE('Apps Denied by Month'!HA48:HL48)</f>
        <v>583</v>
      </c>
      <c r="T51" s="63">
        <f>AVERAGE('Apps Denied by Month'!HM48:HX48)</f>
        <v>511.83333333333331</v>
      </c>
      <c r="U51" s="63">
        <f>AVERAGE('Apps Denied by Month'!HY48:IJ48)</f>
        <v>502.25</v>
      </c>
      <c r="V51" s="63">
        <f>AVERAGE('Apps Denied by Month'!IK48:IV48)</f>
        <v>514.41666666666663</v>
      </c>
      <c r="W51" s="79">
        <f t="shared" si="3"/>
        <v>2.3086063486674548E-2</v>
      </c>
      <c r="X51" s="81">
        <f t="shared" si="4"/>
        <v>0.12381129964572063</v>
      </c>
      <c r="Y51" s="81">
        <f t="shared" si="5"/>
        <v>-0.27490375360923963</v>
      </c>
      <c r="Z51" s="99" t="s">
        <v>120</v>
      </c>
    </row>
    <row r="52" spans="1:26" s="30" customFormat="1">
      <c r="A52" s="32" t="s">
        <v>77</v>
      </c>
      <c r="B52" s="63">
        <f>AVERAGE('Apps Denied by Month'!E49:P49)</f>
        <v>2100.1666666666665</v>
      </c>
      <c r="C52" s="63">
        <f>AVERAGE('Apps Denied by Month'!Q49:AB49)</f>
        <v>2165</v>
      </c>
      <c r="D52" s="63">
        <f>AVERAGE('Apps Denied by Month'!AC49:AN49)</f>
        <v>2387.3333333333335</v>
      </c>
      <c r="E52" s="63">
        <f>AVERAGE('Apps Denied by Month'!AO49:AZ49)</f>
        <v>2409.8333333333335</v>
      </c>
      <c r="F52" s="63">
        <f>AVERAGE('Apps Denied by Month'!BA49:BL49)</f>
        <v>2364</v>
      </c>
      <c r="G52" s="63">
        <f>AVERAGE('Apps Denied by Month'!BM49:BX49)</f>
        <v>2155.25</v>
      </c>
      <c r="H52" s="63">
        <f>AVERAGE('Apps Denied by Month'!BY49:CJ49)</f>
        <v>2262.5</v>
      </c>
      <c r="I52" s="63">
        <f>AVERAGE('Apps Denied by Month'!CK49:CV49)</f>
        <v>2089.6666666666665</v>
      </c>
      <c r="J52" s="63">
        <f>AVERAGE('Apps Denied by Month'!CW49:DH49)</f>
        <v>2385.0833333333335</v>
      </c>
      <c r="K52" s="63">
        <f>AVERAGE('Apps Denied by Month'!DI49:DT49)</f>
        <v>2638.6666666666665</v>
      </c>
      <c r="L52" s="63">
        <f>AVERAGE('Apps Denied by Month'!DU49:EF49)</f>
        <v>2594.9166666666665</v>
      </c>
      <c r="M52" s="63">
        <f>AVERAGE('Apps Denied by Month'!EG49:ER49)</f>
        <v>2668.1666666666665</v>
      </c>
      <c r="N52" s="63">
        <f>AVERAGE('Apps Denied by Month'!ES49:FD49)</f>
        <v>3135.0833333333335</v>
      </c>
      <c r="O52" s="63">
        <f>AVERAGE('Apps Denied by Month'!FE49:FP49)</f>
        <v>3664.1666666666665</v>
      </c>
      <c r="P52" s="63">
        <f>AVERAGE('Apps Denied by Month'!FQ49:GB49)</f>
        <v>3685.5833333333335</v>
      </c>
      <c r="Q52" s="63">
        <f>AVERAGE('Apps Denied by Month'!GC49:GN49)</f>
        <v>3558.5833333333335</v>
      </c>
      <c r="R52" s="63">
        <f>AVERAGE('Apps Denied by Month'!GO49:GZ49)</f>
        <v>2744.9166666666665</v>
      </c>
      <c r="S52" s="63">
        <f>AVERAGE('Apps Denied by Month'!HA49:HL49)</f>
        <v>1869.9166666666667</v>
      </c>
      <c r="T52" s="63">
        <f>AVERAGE('Apps Denied by Month'!HM49:HX49)</f>
        <v>1773.3333333333333</v>
      </c>
      <c r="U52" s="63">
        <f>AVERAGE('Apps Denied by Month'!HY49:IJ49)</f>
        <v>1986.8333333333333</v>
      </c>
      <c r="V52" s="63">
        <f>AVERAGE('Apps Denied by Month'!IK49:IV49)</f>
        <v>2237.4166666666665</v>
      </c>
      <c r="W52" s="79">
        <f t="shared" si="3"/>
        <v>-5.3963971113403668E-2</v>
      </c>
      <c r="X52" s="81">
        <f t="shared" si="4"/>
        <v>-0.12184162062615105</v>
      </c>
      <c r="Y52" s="81">
        <f t="shared" si="5"/>
        <v>-0.23433636276052536</v>
      </c>
      <c r="Z52" s="99" t="s">
        <v>120</v>
      </c>
    </row>
    <row r="53" spans="1:26" s="30" customFormat="1">
      <c r="A53" s="32" t="s">
        <v>78</v>
      </c>
      <c r="B53" s="63">
        <f>AVERAGE('Apps Denied by Month'!E50:P50)</f>
        <v>3961.25</v>
      </c>
      <c r="C53" s="63">
        <f>AVERAGE('Apps Denied by Month'!Q50:AB50)</f>
        <v>4270.25</v>
      </c>
      <c r="D53" s="63">
        <f>AVERAGE('Apps Denied by Month'!AC50:AN50)</f>
        <v>4371.333333333333</v>
      </c>
      <c r="E53" s="63">
        <f>AVERAGE('Apps Denied by Month'!AO50:AZ50)</f>
        <v>4775.75</v>
      </c>
      <c r="F53" s="63">
        <f>AVERAGE('Apps Denied by Month'!BA50:BL50)</f>
        <v>5304</v>
      </c>
      <c r="G53" s="63">
        <f>AVERAGE('Apps Denied by Month'!BM50:BX50)</f>
        <v>4897.583333333333</v>
      </c>
      <c r="H53" s="63">
        <f>AVERAGE('Apps Denied by Month'!BY50:CJ50)</f>
        <v>5081.75</v>
      </c>
      <c r="I53" s="63">
        <f>AVERAGE('Apps Denied by Month'!CK50:CV50)</f>
        <v>5143.833333333333</v>
      </c>
      <c r="J53" s="63">
        <f>AVERAGE('Apps Denied by Month'!CW50:DH50)</f>
        <v>5315.25</v>
      </c>
      <c r="K53" s="63">
        <f>AVERAGE('Apps Denied by Month'!DI50:DT50)</f>
        <v>6701.666666666667</v>
      </c>
      <c r="L53" s="63">
        <f>AVERAGE('Apps Denied by Month'!DU50:EF50)</f>
        <v>6786</v>
      </c>
      <c r="M53" s="63">
        <f>AVERAGE('Apps Denied by Month'!EG50:ER50)</f>
        <v>6911.416666666667</v>
      </c>
      <c r="N53" s="63">
        <f>AVERAGE('Apps Denied by Month'!ES50:FD50)</f>
        <v>6403.666666666667</v>
      </c>
      <c r="O53" s="63">
        <f>AVERAGE('Apps Denied by Month'!FE50:FP50)</f>
        <v>5765.916666666667</v>
      </c>
      <c r="P53" s="63">
        <f>AVERAGE('Apps Denied by Month'!FQ50:GB50)</f>
        <v>5499.083333333333</v>
      </c>
      <c r="Q53" s="63">
        <f>AVERAGE('Apps Denied by Month'!GC50:GN50)</f>
        <v>4898.666666666667</v>
      </c>
      <c r="R53" s="63">
        <f>AVERAGE('Apps Denied by Month'!GO50:GZ50)</f>
        <v>4743</v>
      </c>
      <c r="S53" s="63">
        <f>AVERAGE('Apps Denied by Month'!HA50:HL50)</f>
        <v>4235.166666666667</v>
      </c>
      <c r="T53" s="63">
        <f>AVERAGE('Apps Denied by Month'!HM50:HX50)</f>
        <v>3942</v>
      </c>
      <c r="U53" s="63">
        <f>AVERAGE('Apps Denied by Month'!HY50:IJ50)</f>
        <v>3624.0833333333335</v>
      </c>
      <c r="V53" s="63">
        <f>AVERAGE('Apps Denied by Month'!IK50:IV50)</f>
        <v>4873.583333333333</v>
      </c>
      <c r="W53" s="79">
        <f t="shared" si="3"/>
        <v>-8.5116230146208019E-2</v>
      </c>
      <c r="X53" s="81">
        <f t="shared" si="4"/>
        <v>-0.28684344303963527</v>
      </c>
      <c r="Y53" s="81">
        <f t="shared" si="5"/>
        <v>-0.46594704784359953</v>
      </c>
      <c r="Z53" s="99" t="s">
        <v>120</v>
      </c>
    </row>
    <row r="54" spans="1:26" s="30" customFormat="1">
      <c r="A54" s="36" t="s">
        <v>79</v>
      </c>
      <c r="B54" s="63">
        <f>AVERAGE('Apps Denied by Month'!E51:P51)</f>
        <v>228.5</v>
      </c>
      <c r="C54" s="63">
        <f>AVERAGE('Apps Denied by Month'!Q51:AB51)</f>
        <v>213</v>
      </c>
      <c r="D54" s="63">
        <f>AVERAGE('Apps Denied by Month'!AC51:AN51)</f>
        <v>293.91666666666669</v>
      </c>
      <c r="E54" s="63">
        <f>AVERAGE('Apps Denied by Month'!AO51:AZ51)</f>
        <v>194.25</v>
      </c>
      <c r="F54" s="63">
        <f>AVERAGE('Apps Denied by Month'!BA51:BL51)</f>
        <v>172.25</v>
      </c>
      <c r="G54" s="63">
        <f>AVERAGE('Apps Denied by Month'!BM51:BX51)</f>
        <v>313.66666666666669</v>
      </c>
      <c r="H54" s="63">
        <f>AVERAGE('Apps Denied by Month'!BY51:CJ51)</f>
        <v>567.83333333333337</v>
      </c>
      <c r="I54" s="63">
        <f>AVERAGE('Apps Denied by Month'!CK51:CV51)</f>
        <v>563.33333333333337</v>
      </c>
      <c r="J54" s="63">
        <f>AVERAGE('Apps Denied by Month'!CW51:DH51)</f>
        <v>429.5</v>
      </c>
      <c r="K54" s="63">
        <f>AVERAGE('Apps Denied by Month'!DI51:DT51)</f>
        <v>390.5</v>
      </c>
      <c r="L54" s="63">
        <f>AVERAGE('Apps Denied by Month'!DU51:EF51)</f>
        <v>336.41666666666669</v>
      </c>
      <c r="M54" s="63">
        <f>AVERAGE('Apps Denied by Month'!EG51:ER51)</f>
        <v>426.25</v>
      </c>
      <c r="N54" s="63">
        <f>AVERAGE('Apps Denied by Month'!ES51:FD51)</f>
        <v>366.08333333333331</v>
      </c>
      <c r="O54" s="63">
        <f>AVERAGE('Apps Denied by Month'!FE51:FP51)</f>
        <v>307.08333333333331</v>
      </c>
      <c r="P54" s="63">
        <f>AVERAGE('Apps Denied by Month'!FQ51:GB51)</f>
        <v>313.41666666666669</v>
      </c>
      <c r="Q54" s="63">
        <f>AVERAGE('Apps Denied by Month'!GC51:GN51)</f>
        <v>250.08333333333334</v>
      </c>
      <c r="R54" s="63">
        <f>AVERAGE('Apps Denied by Month'!GO51:GZ51)</f>
        <v>258.25</v>
      </c>
      <c r="S54" s="63">
        <f>AVERAGE('Apps Denied by Month'!HA51:HL51)</f>
        <v>220.33333333333334</v>
      </c>
      <c r="T54" s="63">
        <f>AVERAGE('Apps Denied by Month'!HM51:HX51)</f>
        <v>194.5</v>
      </c>
      <c r="U54" s="63">
        <f>AVERAGE('Apps Denied by Month'!HY51:IJ51)</f>
        <v>181.08333333333334</v>
      </c>
      <c r="V54" s="63">
        <f>AVERAGE('Apps Denied by Month'!IK51:IV51)</f>
        <v>149.91666666666666</v>
      </c>
      <c r="W54" s="79">
        <f t="shared" si="3"/>
        <v>-0.20751276440554337</v>
      </c>
      <c r="X54" s="81">
        <f t="shared" si="4"/>
        <v>-0.6810977399471676</v>
      </c>
      <c r="Y54" s="81">
        <f t="shared" si="5"/>
        <v>-0.46172900668813477</v>
      </c>
      <c r="Z54" s="99" t="s">
        <v>120</v>
      </c>
    </row>
    <row r="55" spans="1:26">
      <c r="A55" s="95" t="s">
        <v>80</v>
      </c>
      <c r="B55" s="63">
        <f>AVERAGE('Apps Denied by Month'!E52:P52)</f>
        <v>571.58333333333337</v>
      </c>
      <c r="C55" s="63">
        <f>AVERAGE('Apps Denied by Month'!Q52:AB52)</f>
        <v>1273.4166666666667</v>
      </c>
      <c r="D55" s="63">
        <f>AVERAGE('Apps Denied by Month'!AC52:AN52)</f>
        <v>1798.5833333333333</v>
      </c>
      <c r="E55" s="63">
        <f>AVERAGE('Apps Denied by Month'!AO52:AZ52)</f>
        <v>1906.25</v>
      </c>
      <c r="F55" s="63">
        <f>AVERAGE('Apps Denied by Month'!BA52:BL52)</f>
        <v>1845.6666666666667</v>
      </c>
      <c r="G55" s="63">
        <f>AVERAGE('Apps Denied by Month'!BM52:BX52)</f>
        <v>1898.0833333333333</v>
      </c>
      <c r="H55" s="63">
        <f>AVERAGE('Apps Denied by Month'!BY52:CJ52)</f>
        <v>1313.5833333333333</v>
      </c>
      <c r="I55" s="63">
        <f>AVERAGE('Apps Denied by Month'!CK52:CV52)</f>
        <v>1008.9166666666666</v>
      </c>
      <c r="J55" s="63">
        <f>AVERAGE('Apps Denied by Month'!CW52:DH52)</f>
        <v>801.41666666666663</v>
      </c>
      <c r="K55" s="63">
        <f>AVERAGE('Apps Denied by Month'!DI52:DT52)</f>
        <v>912.58333333333337</v>
      </c>
      <c r="L55" s="63">
        <f>AVERAGE('Apps Denied by Month'!DU52:EF52)</f>
        <v>964.5</v>
      </c>
      <c r="M55" s="63">
        <f>AVERAGE('Apps Denied by Month'!EG52:ER52)</f>
        <v>887.41666666666663</v>
      </c>
      <c r="N55" s="63">
        <f>AVERAGE('Apps Denied by Month'!ES52:FD52)</f>
        <v>906.33333333333337</v>
      </c>
      <c r="O55" s="63">
        <f>AVERAGE('Apps Denied by Month'!FE52:FP52)</f>
        <v>837.08333333333337</v>
      </c>
      <c r="P55" s="63">
        <f>AVERAGE('Apps Denied by Month'!FQ52:GB52)</f>
        <v>969.41666666666663</v>
      </c>
      <c r="Q55" s="63">
        <f>AVERAGE('Apps Denied by Month'!GC52:GN52)</f>
        <v>840.08333333333337</v>
      </c>
      <c r="R55" s="63">
        <f>AVERAGE('Apps Denied by Month'!GO52:GZ52)</f>
        <v>789.5</v>
      </c>
      <c r="S55" s="63">
        <f>AVERAGE('Apps Denied by Month'!HA52:HL52)</f>
        <v>605.91666666666663</v>
      </c>
      <c r="T55" s="63">
        <f>AVERAGE('Apps Denied by Month'!HM52:HX52)</f>
        <v>564.91666666666663</v>
      </c>
      <c r="U55" s="63">
        <f>AVERAGE('Apps Denied by Month'!HY52:IJ52)</f>
        <v>525.91666666666663</v>
      </c>
      <c r="V55" s="63">
        <f>AVERAGE('Apps Denied by Month'!IK52:IV52)</f>
        <v>436.08333333333331</v>
      </c>
      <c r="W55" s="79">
        <f t="shared" si="3"/>
        <v>-7.9895028429800397E-2</v>
      </c>
      <c r="X55" s="81">
        <f t="shared" si="4"/>
        <v>-0.59963204973672524</v>
      </c>
      <c r="Y55" s="81">
        <f t="shared" si="5"/>
        <v>-0.45472611024710563</v>
      </c>
      <c r="Z55" s="99" t="s">
        <v>119</v>
      </c>
    </row>
    <row r="56" spans="1:26">
      <c r="A56" s="84" t="s">
        <v>81</v>
      </c>
      <c r="B56" s="63">
        <f>AVERAGE('Apps Denied by Month'!E53:P53)</f>
        <v>29.666666666666668</v>
      </c>
      <c r="C56" s="63">
        <f>AVERAGE('Apps Denied by Month'!Q53:AB53)</f>
        <v>24.166666666666668</v>
      </c>
      <c r="D56" s="63">
        <f>AVERAGE('Apps Denied by Month'!AC53:AN53)</f>
        <v>39.916666666666664</v>
      </c>
      <c r="E56" s="63">
        <f>AVERAGE('Apps Denied by Month'!AO53:AZ53)</f>
        <v>51.333333333333336</v>
      </c>
      <c r="F56" s="63">
        <f>AVERAGE('Apps Denied by Month'!BA53:BL53)</f>
        <v>52.916666666666664</v>
      </c>
      <c r="G56" s="63">
        <f>AVERAGE('Apps Denied by Month'!BM53:BX53)</f>
        <v>58.5</v>
      </c>
      <c r="H56" s="63">
        <f>AVERAGE('Apps Denied by Month'!BY53:CJ53)</f>
        <v>58.5</v>
      </c>
      <c r="I56" s="63">
        <f>AVERAGE('Apps Denied by Month'!CK53:CV53)</f>
        <v>54.833333333333336</v>
      </c>
      <c r="J56" s="63">
        <f>AVERAGE('Apps Denied by Month'!CW53:DH53)</f>
        <v>52.666666666666664</v>
      </c>
      <c r="K56" s="63">
        <f>AVERAGE('Apps Denied by Month'!DI53:DT53)</f>
        <v>76.083333333333329</v>
      </c>
      <c r="L56" s="63">
        <f>AVERAGE('Apps Denied by Month'!DU53:EF53)</f>
        <v>70.666666666666671</v>
      </c>
      <c r="M56" s="63">
        <f>AVERAGE('Apps Denied by Month'!EG53:ER53)</f>
        <v>63.833333333333336</v>
      </c>
      <c r="N56" s="63">
        <f>AVERAGE('Apps Denied by Month'!ES53:FD53)</f>
        <v>57.5</v>
      </c>
      <c r="O56" s="63">
        <f>AVERAGE('Apps Denied by Month'!FE53:FP53)</f>
        <v>54.166666666666664</v>
      </c>
      <c r="P56" s="63">
        <f>AVERAGE('Apps Denied by Month'!FQ53:GB53)</f>
        <v>64.583333333333329</v>
      </c>
      <c r="Q56" s="63">
        <f>AVERAGE('Apps Denied by Month'!GC53:GN53)</f>
        <v>73.166666666666671</v>
      </c>
      <c r="R56" s="63">
        <f>AVERAGE('Apps Denied by Month'!GO53:GZ53)</f>
        <v>85.666666666666671</v>
      </c>
      <c r="S56" s="63">
        <f>AVERAGE('Apps Denied by Month'!HA53:HL53)</f>
        <v>89.583333333333329</v>
      </c>
      <c r="T56" s="63">
        <f>AVERAGE('Apps Denied by Month'!HM53:HX53)</f>
        <v>77.083333333333329</v>
      </c>
      <c r="U56" s="63">
        <f>AVERAGE('Apps Denied by Month'!HY53:IJ53)</f>
        <v>67.833333333333329</v>
      </c>
      <c r="V56" s="63">
        <f>AVERAGE('Apps Denied by Month'!IK53:IV53)</f>
        <v>77.666666666666671</v>
      </c>
      <c r="W56" s="79">
        <f t="shared" si="3"/>
        <v>1.286516853932584</v>
      </c>
      <c r="X56" s="81">
        <f t="shared" si="4"/>
        <v>0.15954415954415946</v>
      </c>
      <c r="Y56" s="81">
        <f t="shared" si="5"/>
        <v>-4.0094339622641639E-2</v>
      </c>
      <c r="Z56" s="100" t="s">
        <v>120</v>
      </c>
    </row>
    <row r="57" spans="1:26" ht="15.95">
      <c r="A57" s="121" t="s">
        <v>171</v>
      </c>
      <c r="B57" s="121"/>
      <c r="C57" s="121"/>
      <c r="D57" s="121"/>
      <c r="E57" s="121"/>
      <c r="F57" s="121"/>
      <c r="G57" s="121"/>
      <c r="H57" s="121"/>
      <c r="I57" s="121"/>
      <c r="J57" s="121"/>
      <c r="K57" s="121"/>
    </row>
    <row r="58" spans="1:26">
      <c r="A58" s="122" t="s">
        <v>122</v>
      </c>
      <c r="B58" s="122"/>
      <c r="C58" s="122"/>
      <c r="D58" s="122"/>
      <c r="E58" s="122"/>
      <c r="F58" s="122"/>
      <c r="G58" s="122"/>
      <c r="H58" s="122"/>
      <c r="I58" s="122"/>
      <c r="J58" s="122"/>
      <c r="K58" s="122"/>
    </row>
    <row r="59" spans="1:26">
      <c r="A59" s="45" t="s">
        <v>84</v>
      </c>
      <c r="B59" s="43">
        <f>AVERAGE('Apps Denied by Month'!B2:M2)</f>
        <v>123096.83333333333</v>
      </c>
      <c r="C59" s="43">
        <f>AVERAGE('Apps Denied by Month'!N2:Y2)</f>
        <v>122899.08333333333</v>
      </c>
      <c r="D59" s="43">
        <f>AVERAGE('Apps Denied by Month'!Z2:AK2)</f>
        <v>137501.08333333334</v>
      </c>
      <c r="E59" s="43">
        <f>AVERAGE('Apps Denied by Month'!AL2:AW2)</f>
        <v>149284.66666666666</v>
      </c>
      <c r="F59" s="43">
        <f>AVERAGE('Apps Denied by Month'!AX2:BI2)</f>
        <v>155017.5</v>
      </c>
      <c r="G59" s="43">
        <f>AVERAGE('Apps Denied by Month'!BJ2:BU2)</f>
        <v>154363.08333333334</v>
      </c>
      <c r="H59" s="43">
        <f>AVERAGE('Apps Denied by Month'!BV2:CG2)</f>
        <v>156487.66666666666</v>
      </c>
      <c r="I59" s="43">
        <f>AVERAGE('Apps Denied by Month'!CH2:CS2)</f>
        <v>159398.91666666666</v>
      </c>
      <c r="J59" s="43">
        <f>AVERAGE('Apps Denied by Month'!CT2:DE2)</f>
        <v>162541.58333333334</v>
      </c>
      <c r="K59" s="43">
        <f>AVERAGE('Apps Denied by Month'!DF2:DQ2)</f>
        <v>181979.58333333334</v>
      </c>
      <c r="L59" s="44">
        <f>AVERAGE('Apps Denied by Month'!DR2:EC2)</f>
        <v>190826.08333333334</v>
      </c>
      <c r="M59" s="44">
        <f>AVERAGE('Apps Denied by Month'!ED2:EO2)</f>
        <v>175458.66666666666</v>
      </c>
      <c r="N59" s="46">
        <f>AVERAGE('Apps Denied by Month'!EP2:FA2)</f>
        <v>192364.5</v>
      </c>
      <c r="O59" s="47">
        <f>AVERAGE('Apps Denied by Month'!FB2:FM2)</f>
        <v>180512.16666666666</v>
      </c>
      <c r="P59" s="62">
        <f>AVERAGE('Apps Denied by Month'!FN2:FY2)</f>
        <v>168482.75</v>
      </c>
      <c r="Q59" s="62">
        <f>AVERAGE('Apps Denied by Month'!FZ2:GK2)</f>
        <v>170526</v>
      </c>
      <c r="R59" s="62">
        <f>AVERAGE('Apps Denied by Month'!GL2:GW2)</f>
        <v>165451.33333333334</v>
      </c>
      <c r="S59" s="62">
        <f>AVERAGE('Apps Denied by Month'!GX2:HI2)</f>
        <v>154868.91666666666</v>
      </c>
      <c r="T59" s="62">
        <f>AVERAGE('Apps Denied by Month'!HJ2:HU2)</f>
        <v>150518.41666666666</v>
      </c>
      <c r="U59" s="62">
        <f>AVERAGE('Apps Denied by Month'!HV2:IG2)</f>
        <v>139844.41666666666</v>
      </c>
      <c r="V59" s="62">
        <f>AVERAGE('Apps Denied by Month'!IH2:IS2)</f>
        <v>145692.83333333334</v>
      </c>
      <c r="W59" s="80">
        <f>(U59-B59)/B59</f>
        <v>0.13605210532087877</v>
      </c>
      <c r="X59" s="82">
        <f>(U59-H59)/H59</f>
        <v>-0.1063550269137291</v>
      </c>
      <c r="Y59" s="82">
        <f>(U59-L59)/L59</f>
        <v>-0.26716298828820145</v>
      </c>
    </row>
    <row r="60" spans="1:26" ht="45.95">
      <c r="A60" s="1" t="s">
        <v>0</v>
      </c>
      <c r="B60" s="1" t="s">
        <v>172</v>
      </c>
      <c r="C60" s="1" t="s">
        <v>124</v>
      </c>
      <c r="D60" s="1" t="s">
        <v>125</v>
      </c>
      <c r="E60" s="1" t="s">
        <v>126</v>
      </c>
      <c r="F60" s="1" t="s">
        <v>127</v>
      </c>
      <c r="G60" s="1" t="s">
        <v>128</v>
      </c>
      <c r="H60" s="1" t="s">
        <v>129</v>
      </c>
      <c r="I60" s="1" t="s">
        <v>130</v>
      </c>
      <c r="J60" s="1" t="s">
        <v>131</v>
      </c>
      <c r="K60" s="1" t="s">
        <v>132</v>
      </c>
      <c r="L60" s="1" t="s">
        <v>133</v>
      </c>
      <c r="M60" s="1" t="s">
        <v>134</v>
      </c>
      <c r="N60" s="1" t="s">
        <v>135</v>
      </c>
      <c r="O60" s="1" t="s">
        <v>136</v>
      </c>
      <c r="P60" s="1" t="s">
        <v>137</v>
      </c>
      <c r="Q60" s="1" t="s">
        <v>138</v>
      </c>
      <c r="R60" s="1" t="s">
        <v>139</v>
      </c>
      <c r="S60" s="1" t="s">
        <v>140</v>
      </c>
      <c r="T60" s="1" t="s">
        <v>141</v>
      </c>
      <c r="U60" s="1" t="s">
        <v>142</v>
      </c>
      <c r="V60" s="1" t="s">
        <v>143</v>
      </c>
      <c r="W60" s="27" t="s">
        <v>115</v>
      </c>
      <c r="X60" s="4" t="s">
        <v>116</v>
      </c>
      <c r="Y60" s="4" t="s">
        <v>117</v>
      </c>
    </row>
    <row r="61" spans="1:26">
      <c r="A61" s="97"/>
      <c r="B61" s="1"/>
      <c r="C61" s="1"/>
      <c r="D61" s="1"/>
      <c r="E61" s="1"/>
      <c r="F61" s="1"/>
      <c r="G61" s="1"/>
      <c r="H61" s="1"/>
      <c r="I61" s="1"/>
      <c r="J61" s="1"/>
      <c r="K61" s="1"/>
      <c r="L61" s="1"/>
      <c r="M61" s="1"/>
      <c r="N61" s="1"/>
      <c r="O61" s="1"/>
      <c r="P61" s="1"/>
      <c r="Q61" s="1"/>
      <c r="R61" s="1"/>
      <c r="S61" s="1"/>
      <c r="T61" s="1"/>
      <c r="U61" s="1"/>
      <c r="V61" s="1"/>
      <c r="W61" s="27"/>
      <c r="X61" s="98"/>
      <c r="Y61" s="98"/>
      <c r="Z61" s="31"/>
    </row>
    <row r="62" spans="1:26" s="31" customFormat="1">
      <c r="A62" s="32" t="s">
        <v>3</v>
      </c>
      <c r="B62" s="33">
        <f>AVERAGE('Apps Denied by Month'!B3:M3)</f>
        <v>127.91666666666667</v>
      </c>
      <c r="C62" s="33">
        <f>AVERAGE('Apps Denied by Month'!N3:Y3)</f>
        <v>162.58333333333334</v>
      </c>
      <c r="D62" s="33">
        <f>AVERAGE('Apps Denied by Month'!Z3:AK3)</f>
        <v>55.083333333333336</v>
      </c>
      <c r="E62" s="33">
        <f>AVERAGE('Apps Denied by Month'!AL3:AW3)</f>
        <v>56.666666666666664</v>
      </c>
      <c r="F62" s="33">
        <f>AVERAGE('Apps Denied by Month'!AX3:BI3)</f>
        <v>54.416666666666664</v>
      </c>
      <c r="G62" s="33">
        <f>AVERAGE('Apps Denied by Month'!BJ3:BU3)</f>
        <v>37.5</v>
      </c>
      <c r="H62" s="33">
        <f>AVERAGE('Apps Denied by Month'!BV3:CG3)</f>
        <v>35.5</v>
      </c>
      <c r="I62" s="33">
        <f>AVERAGE('Apps Denied by Month'!CH3:CS3)</f>
        <v>45.833333333333336</v>
      </c>
      <c r="J62" s="33">
        <f>AVERAGE('Apps Denied by Month'!CT3:DE3)</f>
        <v>44.916666666666664</v>
      </c>
      <c r="K62" s="33">
        <f>AVERAGE('Apps Denied by Month'!DF3:DQ3)</f>
        <v>54.666666666666664</v>
      </c>
      <c r="L62" s="34">
        <f>AVERAGE('Apps Denied by Month'!DR3:EC3)</f>
        <v>59.666666666666664</v>
      </c>
      <c r="M62" s="34">
        <f>AVERAGE('Apps Denied by Month'!ED3:EO3)</f>
        <v>49.333333333333336</v>
      </c>
      <c r="N62" s="35">
        <f>AVERAGE('Apps Denied by Month'!EP3:FA3)</f>
        <v>1019.5833333333334</v>
      </c>
      <c r="O62" s="63">
        <f>AVERAGE('Apps Denied by Month'!FB3:FM3)</f>
        <v>1286.5</v>
      </c>
      <c r="P62" s="63">
        <f>AVERAGE('Apps Denied by Month'!FN3:FY3)</f>
        <v>1272.6666666666667</v>
      </c>
      <c r="Q62" s="63">
        <f>AVERAGE('Apps Denied by Month'!FZ3:GK3)</f>
        <v>1204.75</v>
      </c>
      <c r="R62" s="63">
        <f>AVERAGE('Apps Denied by Month'!GL3:GW3)</f>
        <v>1172.1666666666667</v>
      </c>
      <c r="S62" s="63">
        <f>AVERAGE('Apps Denied by Month'!GX3:HI3)</f>
        <v>1003</v>
      </c>
      <c r="T62" s="63">
        <f>AVERAGE('Apps Denied by Month'!HJ3:HU3)</f>
        <v>920.08333333333337</v>
      </c>
      <c r="U62" s="63">
        <f>AVERAGE('Apps Denied by Month'!HV3:IG3)</f>
        <v>791.5</v>
      </c>
      <c r="V62" s="63">
        <f>AVERAGE('Apps Denied by Month'!IH3:IS3)</f>
        <v>609.83333333333337</v>
      </c>
      <c r="W62" s="79">
        <f>(U62-B62)/B62</f>
        <v>5.187622149837134</v>
      </c>
      <c r="X62" s="81">
        <f>(U62-H62)/H62</f>
        <v>21.295774647887324</v>
      </c>
      <c r="Y62" s="81">
        <f>(U62-L62)/L62</f>
        <v>12.265363128491622</v>
      </c>
      <c r="Z62" s="30"/>
    </row>
    <row r="63" spans="1:26" s="30" customFormat="1">
      <c r="A63" s="32" t="s">
        <v>5</v>
      </c>
      <c r="B63" s="33">
        <f>AVERAGE('Apps Denied by Month'!B4:M4)</f>
        <v>340.16666666666669</v>
      </c>
      <c r="C63" s="33">
        <f>AVERAGE('Apps Denied by Month'!N4:Y4)</f>
        <v>324.08333333333331</v>
      </c>
      <c r="D63" s="33">
        <f>AVERAGE('Apps Denied by Month'!Z4:AK4)</f>
        <v>505.08333333333331</v>
      </c>
      <c r="E63" s="33">
        <f>AVERAGE('Apps Denied by Month'!AL4:AW4)</f>
        <v>515.66666666666663</v>
      </c>
      <c r="F63" s="33">
        <f>AVERAGE('Apps Denied by Month'!AX4:BI4)</f>
        <v>501.16666666666669</v>
      </c>
      <c r="G63" s="33">
        <f>AVERAGE('Apps Denied by Month'!BJ4:BU4)</f>
        <v>513.08333333333337</v>
      </c>
      <c r="H63" s="33">
        <f>AVERAGE('Apps Denied by Month'!BV4:CG4)</f>
        <v>462.91666666666669</v>
      </c>
      <c r="I63" s="33">
        <f>AVERAGE('Apps Denied by Month'!CH4:CS4)</f>
        <v>450.91666666666669</v>
      </c>
      <c r="J63" s="33">
        <f>AVERAGE('Apps Denied by Month'!CT4:DE4)</f>
        <v>455.66666666666669</v>
      </c>
      <c r="K63" s="33">
        <f>AVERAGE('Apps Denied by Month'!DF4:DQ4)</f>
        <v>476.58333333333331</v>
      </c>
      <c r="L63" s="34">
        <f>AVERAGE('Apps Denied by Month'!DR4:EC4)</f>
        <v>466.33333333333331</v>
      </c>
      <c r="M63" s="34">
        <f>AVERAGE('Apps Denied by Month'!ED4:EO4)</f>
        <v>524.08333333333337</v>
      </c>
      <c r="N63" s="35">
        <f>SUM('Apps Denied by Month'!EP4:FA4)/12</f>
        <v>625.58333333333337</v>
      </c>
      <c r="O63" s="63">
        <f>AVERAGE('Apps Denied by Month'!FB4:FM4)</f>
        <v>587.25</v>
      </c>
      <c r="P63" s="63">
        <f>AVERAGE('Apps Denied by Month'!FN4:FY4)</f>
        <v>472.83333333333331</v>
      </c>
      <c r="Q63" s="63">
        <f>AVERAGE('Apps Denied by Month'!FZ4:GK4)</f>
        <v>409.33333333333331</v>
      </c>
      <c r="R63" s="63">
        <f>AVERAGE('Apps Denied by Month'!GL4:GW4)</f>
        <v>380.33333333333331</v>
      </c>
      <c r="S63" s="63">
        <f>AVERAGE('Apps Denied by Month'!GX4:HI4)</f>
        <v>414.5</v>
      </c>
      <c r="T63" s="63">
        <f>AVERAGE('Apps Denied by Month'!HJ4:HU4)</f>
        <v>423.75</v>
      </c>
      <c r="U63" s="63">
        <f>AVERAGE('Apps Denied by Month'!HV4:IG4)</f>
        <v>434.66666666666669</v>
      </c>
      <c r="V63" s="63">
        <f>AVERAGE('Apps Denied by Month'!IH4:IS4)</f>
        <v>408.25</v>
      </c>
      <c r="W63" s="79">
        <f t="shared" ref="W63:W112" si="6">(U63-B63)/B63</f>
        <v>0.27780499755022048</v>
      </c>
      <c r="X63" s="81">
        <f t="shared" ref="X63:X112" si="7">(U63-H63)/H63</f>
        <v>-6.1026102610261021E-2</v>
      </c>
      <c r="Y63" s="81">
        <f t="shared" ref="Y63:Y112" si="8">(U63-L63)/L63</f>
        <v>-6.7905646890636093E-2</v>
      </c>
    </row>
    <row r="64" spans="1:26" s="30" customFormat="1">
      <c r="A64" s="32" t="s">
        <v>6</v>
      </c>
      <c r="B64" s="33">
        <f>AVERAGE('Apps Denied by Month'!B5:M5)</f>
        <v>3608</v>
      </c>
      <c r="C64" s="33">
        <f>AVERAGE('Apps Denied by Month'!N5:Y5)</f>
        <v>3867.25</v>
      </c>
      <c r="D64" s="33">
        <f>AVERAGE('Apps Denied by Month'!Z5:AK5)</f>
        <v>5816.833333333333</v>
      </c>
      <c r="E64" s="33">
        <f>AVERAGE('Apps Denied by Month'!AL5:AW5)</f>
        <v>4589.25</v>
      </c>
      <c r="F64" s="33">
        <f>AVERAGE('Apps Denied by Month'!AX5:BI5)</f>
        <v>5749.833333333333</v>
      </c>
      <c r="G64" s="33">
        <f>AVERAGE('Apps Denied by Month'!BJ5:BU5)</f>
        <v>6621.5</v>
      </c>
      <c r="H64" s="33">
        <f>AVERAGE('Apps Denied by Month'!BV5:CG5)</f>
        <v>6808.916666666667</v>
      </c>
      <c r="I64" s="33">
        <f>AVERAGE('Apps Denied by Month'!CH5:CS5)</f>
        <v>7334.666666666667</v>
      </c>
      <c r="J64" s="33">
        <f>AVERAGE('Apps Denied by Month'!CT5:DE5)</f>
        <v>3758.5833333333335</v>
      </c>
      <c r="K64" s="33">
        <f>AVERAGE('Apps Denied by Month'!DF5:DQ5)</f>
        <v>3944.5</v>
      </c>
      <c r="L64" s="34">
        <f>AVERAGE('Apps Denied by Month'!DR5:EC5)</f>
        <v>4533.5</v>
      </c>
      <c r="M64" s="34">
        <f>AVERAGE('Apps Denied by Month'!ED5:EO5)</f>
        <v>4841.666666666667</v>
      </c>
      <c r="N64" s="35">
        <f>SUM('Apps Denied by Month'!EP5:FA5)/12</f>
        <v>6559.666666666667</v>
      </c>
      <c r="O64" s="63">
        <f>AVERAGE('Apps Denied by Month'!FB5:FM5)</f>
        <v>6149.166666666667</v>
      </c>
      <c r="P64" s="63">
        <f>AVERAGE('Apps Denied by Month'!FN5:FY5)</f>
        <v>5104.666666666667</v>
      </c>
      <c r="Q64" s="63">
        <f>AVERAGE('Apps Denied by Month'!FZ5:GK5)</f>
        <v>4575.416666666667</v>
      </c>
      <c r="R64" s="63">
        <f>AVERAGE('Apps Denied by Month'!GL5:GW5)</f>
        <v>4139.583333333333</v>
      </c>
      <c r="S64" s="63">
        <f>AVERAGE('Apps Denied by Month'!GX5:HI5)</f>
        <v>3709.9166666666665</v>
      </c>
      <c r="T64" s="63">
        <f>AVERAGE('Apps Denied by Month'!HJ5:HU5)</f>
        <v>3477.1666666666665</v>
      </c>
      <c r="U64" s="63">
        <f>AVERAGE('Apps Denied by Month'!HV5:IG5)</f>
        <v>3048.5833333333335</v>
      </c>
      <c r="V64" s="63">
        <f>AVERAGE('Apps Denied by Month'!IH5:IS5)</f>
        <v>3708.5833333333335</v>
      </c>
      <c r="W64" s="79">
        <f t="shared" si="6"/>
        <v>-0.15504896526237985</v>
      </c>
      <c r="X64" s="81">
        <f t="shared" si="7"/>
        <v>-0.55226602371889799</v>
      </c>
      <c r="Y64" s="81">
        <f t="shared" si="8"/>
        <v>-0.32754310503290318</v>
      </c>
    </row>
    <row r="65" spans="1:25" s="30" customFormat="1">
      <c r="A65" s="32" t="s">
        <v>8</v>
      </c>
      <c r="B65" s="33">
        <f>AVERAGE('Apps Denied by Month'!B6:M6)</f>
        <v>2288</v>
      </c>
      <c r="C65" s="33">
        <f>AVERAGE('Apps Denied by Month'!N6:Y6)</f>
        <v>2022.1666666666667</v>
      </c>
      <c r="D65" s="33">
        <f>AVERAGE('Apps Denied by Month'!Z6:AK6)</f>
        <v>2033.9166666666667</v>
      </c>
      <c r="E65" s="33">
        <f>AVERAGE('Apps Denied by Month'!AL6:AW6)</f>
        <v>2108.8333333333335</v>
      </c>
      <c r="F65" s="33">
        <f>AVERAGE('Apps Denied by Month'!AX6:BI6)</f>
        <v>2039.9166666666667</v>
      </c>
      <c r="G65" s="33">
        <f>AVERAGE('Apps Denied by Month'!BJ6:BU6)</f>
        <v>2000.5833333333333</v>
      </c>
      <c r="H65" s="33">
        <f>AVERAGE('Apps Denied by Month'!BV6:CG6)</f>
        <v>1688.3333333333333</v>
      </c>
      <c r="I65" s="33">
        <f>AVERAGE('Apps Denied by Month'!CH6:CS6)</f>
        <v>1684.5</v>
      </c>
      <c r="J65" s="33">
        <f>AVERAGE('Apps Denied by Month'!CT6:DE6)</f>
        <v>1753.9166666666667</v>
      </c>
      <c r="K65" s="33">
        <f>AVERAGE('Apps Denied by Month'!DF6:DQ6)</f>
        <v>1915.4166666666667</v>
      </c>
      <c r="L65" s="34">
        <f>AVERAGE('Apps Denied by Month'!DR6:EC6)</f>
        <v>2064.75</v>
      </c>
      <c r="M65" s="34">
        <f>AVERAGE('Apps Denied by Month'!ED6:EO6)</f>
        <v>2116.4166666666665</v>
      </c>
      <c r="N65" s="35">
        <f>SUM('Apps Denied by Month'!EP6:FA6)/12</f>
        <v>1888.8333333333333</v>
      </c>
      <c r="O65" s="63">
        <f>AVERAGE('Apps Denied by Month'!FB6:FM6)</f>
        <v>1645.75</v>
      </c>
      <c r="P65" s="63">
        <f>AVERAGE('Apps Denied by Month'!FN6:FY6)</f>
        <v>1522.5</v>
      </c>
      <c r="Q65" s="63">
        <f>AVERAGE('Apps Denied by Month'!FZ6:GK6)</f>
        <v>1379.0833333333333</v>
      </c>
      <c r="R65" s="63">
        <f>AVERAGE('Apps Denied by Month'!GL6:GW6)</f>
        <v>1290.5</v>
      </c>
      <c r="S65" s="63">
        <f>AVERAGE('Apps Denied by Month'!GX6:HI6)</f>
        <v>1199.4166666666667</v>
      </c>
      <c r="T65" s="63">
        <f>AVERAGE('Apps Denied by Month'!HJ6:HU6)</f>
        <v>1095.5</v>
      </c>
      <c r="U65" s="63">
        <f>AVERAGE('Apps Denied by Month'!HV6:IG6)</f>
        <v>1413.5833333333333</v>
      </c>
      <c r="V65" s="63">
        <f>AVERAGE('Apps Denied by Month'!IH6:IS6)</f>
        <v>1579.5</v>
      </c>
      <c r="W65" s="79">
        <f t="shared" si="6"/>
        <v>-0.3821751165501166</v>
      </c>
      <c r="X65" s="81">
        <f t="shared" si="7"/>
        <v>-0.1627344521224087</v>
      </c>
      <c r="Y65" s="81">
        <f t="shared" si="8"/>
        <v>-0.31537312830447595</v>
      </c>
    </row>
    <row r="66" spans="1:25" s="30" customFormat="1">
      <c r="A66" s="32" t="s">
        <v>10</v>
      </c>
      <c r="B66" s="33">
        <f>AVERAGE('Apps Denied by Month'!B7:M7)</f>
        <v>10628.083333333334</v>
      </c>
      <c r="C66" s="33">
        <f>AVERAGE('Apps Denied by Month'!N7:Y7)</f>
        <v>12334.083333333334</v>
      </c>
      <c r="D66" s="33">
        <f>AVERAGE('Apps Denied by Month'!Z7:AK7)</f>
        <v>14678.5</v>
      </c>
      <c r="E66" s="33">
        <f>AVERAGE('Apps Denied by Month'!AL7:AW7)</f>
        <v>15393.5</v>
      </c>
      <c r="F66" s="33">
        <f>AVERAGE('Apps Denied by Month'!AX7:BI7)</f>
        <v>14893.666666666666</v>
      </c>
      <c r="G66" s="33">
        <f>AVERAGE('Apps Denied by Month'!BJ7:BU7)</f>
        <v>13717.416666666666</v>
      </c>
      <c r="H66" s="33">
        <f>AVERAGE('Apps Denied by Month'!BV7:CG7)</f>
        <v>15217.5</v>
      </c>
      <c r="I66" s="33">
        <f>AVERAGE('Apps Denied by Month'!CH7:CS7)</f>
        <v>16577.166666666668</v>
      </c>
      <c r="J66" s="33">
        <f>AVERAGE('Apps Denied by Month'!CT7:DE7)</f>
        <v>19301.5</v>
      </c>
      <c r="K66" s="33">
        <f>AVERAGE('Apps Denied by Month'!DF7:DQ7)</f>
        <v>21958.75</v>
      </c>
      <c r="L66" s="34">
        <f>AVERAGE('Apps Denied by Month'!DR7:EC7)</f>
        <v>20586.416666666668</v>
      </c>
      <c r="M66" s="34">
        <f>AVERAGE('Apps Denied by Month'!ED7:EO7)</f>
        <v>21011.583333333332</v>
      </c>
      <c r="N66" s="35">
        <f>SUM('Apps Denied by Month'!EP7:FA7)/12</f>
        <v>22183.833333333332</v>
      </c>
      <c r="O66" s="63">
        <f>AVERAGE('Apps Denied by Month'!FB7:FM7)</f>
        <v>21413.75</v>
      </c>
      <c r="P66" s="63">
        <f>AVERAGE('Apps Denied by Month'!FN7:FY7)</f>
        <v>19775.833333333332</v>
      </c>
      <c r="Q66" s="63">
        <f>AVERAGE('Apps Denied by Month'!FZ7:GK7)</f>
        <v>17936.166666666668</v>
      </c>
      <c r="R66" s="63">
        <f>AVERAGE('Apps Denied by Month'!GL7:GW7)</f>
        <v>15783.166666666666</v>
      </c>
      <c r="S66" s="63">
        <f>AVERAGE('Apps Denied by Month'!GX7:HI7)</f>
        <v>15932.916666666666</v>
      </c>
      <c r="T66" s="63">
        <f>AVERAGE('Apps Denied by Month'!HJ7:HU7)</f>
        <v>15766.416666666666</v>
      </c>
      <c r="U66" s="63">
        <f>AVERAGE('Apps Denied by Month'!HV7:IG7)</f>
        <v>14908.333333333334</v>
      </c>
      <c r="V66" s="63">
        <f>AVERAGE('Apps Denied by Month'!IH7:IS7)</f>
        <v>14975.5</v>
      </c>
      <c r="W66" s="79">
        <f t="shared" si="6"/>
        <v>0.40273018810227618</v>
      </c>
      <c r="X66" s="81">
        <f t="shared" si="7"/>
        <v>-2.0316521548655566E-2</v>
      </c>
      <c r="Y66" s="81">
        <f t="shared" si="8"/>
        <v>-0.2758169828811069</v>
      </c>
    </row>
    <row r="67" spans="1:25" s="30" customFormat="1">
      <c r="A67" s="32" t="s">
        <v>12</v>
      </c>
      <c r="B67" s="33">
        <f>AVERAGE('Apps Denied by Month'!B8:M8)</f>
        <v>870.33333333333337</v>
      </c>
      <c r="C67" s="33">
        <f>AVERAGE('Apps Denied by Month'!N8:Y8)</f>
        <v>958.66666666666663</v>
      </c>
      <c r="D67" s="33">
        <f>AVERAGE('Apps Denied by Month'!Z8:AK8)</f>
        <v>1144</v>
      </c>
      <c r="E67" s="33">
        <f>AVERAGE('Apps Denied by Month'!AL8:AW8)</f>
        <v>1283.8333333333333</v>
      </c>
      <c r="F67" s="33">
        <f>AVERAGE('Apps Denied by Month'!AX8:BI8)</f>
        <v>1052.9166666666667</v>
      </c>
      <c r="G67" s="33">
        <f>AVERAGE('Apps Denied by Month'!BJ8:BU8)</f>
        <v>150.83333333333334</v>
      </c>
      <c r="H67" s="33">
        <f>AVERAGE('Apps Denied by Month'!BV8:CG8)</f>
        <v>463.25</v>
      </c>
      <c r="I67" s="33">
        <f>AVERAGE('Apps Denied by Month'!CH8:CS8)</f>
        <v>1325.6666666666667</v>
      </c>
      <c r="J67" s="33">
        <f>AVERAGE('Apps Denied by Month'!CT8:DE8)</f>
        <v>1420.8333333333333</v>
      </c>
      <c r="K67" s="33">
        <f>AVERAGE('Apps Denied by Month'!DF8:DQ8)</f>
        <v>1702.8333333333333</v>
      </c>
      <c r="L67" s="34">
        <f>AVERAGE('Apps Denied by Month'!DR8:EC8)</f>
        <v>1753.8333333333333</v>
      </c>
      <c r="M67" s="34">
        <f>AVERAGE('Apps Denied by Month'!ED8:EO8)</f>
        <v>1662.5</v>
      </c>
      <c r="N67" s="35">
        <f>SUM('Apps Denied by Month'!EP8:FA8)/12</f>
        <v>2093.1666666666665</v>
      </c>
      <c r="O67" s="63">
        <f>AVERAGE('Apps Denied by Month'!FB8:FM8)</f>
        <v>1852.5833333333333</v>
      </c>
      <c r="P67" s="63">
        <f>AVERAGE('Apps Denied by Month'!FN8:FY8)</f>
        <v>2059.25</v>
      </c>
      <c r="Q67" s="63">
        <f>AVERAGE('Apps Denied by Month'!FZ8:GK8)</f>
        <v>1657.4166666666667</v>
      </c>
      <c r="R67" s="63">
        <f>AVERAGE('Apps Denied by Month'!GL8:GW8)</f>
        <v>1678.6666666666667</v>
      </c>
      <c r="S67" s="63">
        <f>AVERAGE('Apps Denied by Month'!GX8:HI8)</f>
        <v>1730</v>
      </c>
      <c r="T67" s="63">
        <f>AVERAGE('Apps Denied by Month'!HJ8:HU8)</f>
        <v>1696.75</v>
      </c>
      <c r="U67" s="63">
        <f>AVERAGE('Apps Denied by Month'!HV8:IG8)</f>
        <v>1743.8333333333333</v>
      </c>
      <c r="V67" s="63">
        <f>AVERAGE('Apps Denied by Month'!IH8:IS8)</f>
        <v>1928.8333333333333</v>
      </c>
      <c r="W67" s="79">
        <f t="shared" si="6"/>
        <v>1.0036384527001148</v>
      </c>
      <c r="X67" s="81">
        <f t="shared" si="7"/>
        <v>2.7643461054146425</v>
      </c>
      <c r="Y67" s="81">
        <f t="shared" si="8"/>
        <v>-5.7017960657607149E-3</v>
      </c>
    </row>
    <row r="68" spans="1:25" s="30" customFormat="1">
      <c r="A68" s="32" t="s">
        <v>15</v>
      </c>
      <c r="B68" s="33">
        <f>AVERAGE('Apps Denied by Month'!B9:M9)</f>
        <v>849.41666666666663</v>
      </c>
      <c r="C68" s="33">
        <f>AVERAGE('Apps Denied by Month'!N9:Y9)</f>
        <v>829.5</v>
      </c>
      <c r="D68" s="33">
        <f>AVERAGE('Apps Denied by Month'!Z9:AK9)</f>
        <v>851.5</v>
      </c>
      <c r="E68" s="33">
        <f>AVERAGE('Apps Denied by Month'!AL9:AW9)</f>
        <v>744.08333333333337</v>
      </c>
      <c r="F68" s="33">
        <f>AVERAGE('Apps Denied by Month'!AX9:BI9)</f>
        <v>672.75</v>
      </c>
      <c r="G68" s="33">
        <f>AVERAGE('Apps Denied by Month'!BJ9:BU9)</f>
        <v>628.58333333333337</v>
      </c>
      <c r="H68" s="33">
        <f>AVERAGE('Apps Denied by Month'!BV9:CG9)</f>
        <v>657.33333333333337</v>
      </c>
      <c r="I68" s="33">
        <f>AVERAGE('Apps Denied by Month'!CH9:CS9)</f>
        <v>679.91666666666663</v>
      </c>
      <c r="J68" s="33">
        <f>AVERAGE('Apps Denied by Month'!CT9:DE9)</f>
        <v>1037.8333333333333</v>
      </c>
      <c r="K68" s="33">
        <f>AVERAGE('Apps Denied by Month'!DF9:DQ9)</f>
        <v>1169.6666666666667</v>
      </c>
      <c r="L68" s="34">
        <f>AVERAGE('Apps Denied by Month'!DR9:EC9)</f>
        <v>986.66666666666663</v>
      </c>
      <c r="M68" s="34">
        <f>AVERAGE('Apps Denied by Month'!ED9:EO9)</f>
        <v>961.58333333333337</v>
      </c>
      <c r="N68" s="35">
        <f>SUM('Apps Denied by Month'!EP9:FA9)/12</f>
        <v>943.16666666666663</v>
      </c>
      <c r="O68" s="63">
        <f>AVERAGE('Apps Denied by Month'!FB9:FM9)</f>
        <v>873.41666666666663</v>
      </c>
      <c r="P68" s="63">
        <f>AVERAGE('Apps Denied by Month'!FN9:FY9)</f>
        <v>811.33333333333337</v>
      </c>
      <c r="Q68" s="63">
        <f>AVERAGE('Apps Denied by Month'!FZ9:GK9)</f>
        <v>812.91666666666663</v>
      </c>
      <c r="R68" s="63">
        <f>AVERAGE('Apps Denied by Month'!GL9:GW9)</f>
        <v>733.66666666666663</v>
      </c>
      <c r="S68" s="63">
        <f>AVERAGE('Apps Denied by Month'!GX9:HI9)</f>
        <v>702.83333333333337</v>
      </c>
      <c r="T68" s="63">
        <f>AVERAGE('Apps Denied by Month'!HJ9:HU9)</f>
        <v>1125.25</v>
      </c>
      <c r="U68" s="63">
        <f>AVERAGE('Apps Denied by Month'!HV9:IG9)</f>
        <v>1041.0833333333333</v>
      </c>
      <c r="V68" s="63">
        <f>AVERAGE('Apps Denied by Month'!IH9:IS9)</f>
        <v>1107.75</v>
      </c>
      <c r="W68" s="79">
        <f t="shared" si="6"/>
        <v>0.22564505052486997</v>
      </c>
      <c r="X68" s="81">
        <f t="shared" si="7"/>
        <v>0.58379817444219051</v>
      </c>
      <c r="Y68" s="81">
        <f t="shared" si="8"/>
        <v>5.5152027027026991E-2</v>
      </c>
    </row>
    <row r="69" spans="1:25" s="30" customFormat="1">
      <c r="A69" s="32" t="s">
        <v>16</v>
      </c>
      <c r="B69" s="33">
        <f>AVERAGE('Apps Denied by Month'!B10:M10)</f>
        <v>337.08333333333331</v>
      </c>
      <c r="C69" s="33">
        <f>AVERAGE('Apps Denied by Month'!N10:Y10)</f>
        <v>394.33333333333331</v>
      </c>
      <c r="D69" s="33">
        <f>AVERAGE('Apps Denied by Month'!Z10:AK10)</f>
        <v>350.58333333333331</v>
      </c>
      <c r="E69" s="33">
        <f>AVERAGE('Apps Denied by Month'!AL10:AW10)</f>
        <v>304.33333333333331</v>
      </c>
      <c r="F69" s="33">
        <f>AVERAGE('Apps Denied by Month'!AX10:BI10)</f>
        <v>297</v>
      </c>
      <c r="G69" s="33">
        <f>AVERAGE('Apps Denied by Month'!BJ10:BU10)</f>
        <v>317.58333333333331</v>
      </c>
      <c r="H69" s="33">
        <f>AVERAGE('Apps Denied by Month'!BV10:CG10)</f>
        <v>355.83333333333331</v>
      </c>
      <c r="I69" s="33">
        <f>AVERAGE('Apps Denied by Month'!CH10:CS10)</f>
        <v>360.41666666666669</v>
      </c>
      <c r="J69" s="33">
        <f>AVERAGE('Apps Denied by Month'!CT10:DE10)</f>
        <v>419.5</v>
      </c>
      <c r="K69" s="33">
        <f>AVERAGE('Apps Denied by Month'!DF10:DQ10)</f>
        <v>473.5</v>
      </c>
      <c r="L69" s="34">
        <f>AVERAGE('Apps Denied by Month'!DR10:EC10)</f>
        <v>584.41666666666663</v>
      </c>
      <c r="M69" s="34">
        <f>AVERAGE('Apps Denied by Month'!ED10:EO10)</f>
        <v>602.08333333333337</v>
      </c>
      <c r="N69" s="35">
        <f>SUM('Apps Denied by Month'!EP10:FA10)/12</f>
        <v>665.83333333333337</v>
      </c>
      <c r="O69" s="63">
        <f>AVERAGE('Apps Denied by Month'!FB10:FM10)</f>
        <v>589.33333333333337</v>
      </c>
      <c r="P69" s="63">
        <f>AVERAGE('Apps Denied by Month'!FN10:FY10)</f>
        <v>478.66666666666669</v>
      </c>
      <c r="Q69" s="63">
        <f>AVERAGE('Apps Denied by Month'!FZ10:GK10)</f>
        <v>462</v>
      </c>
      <c r="R69" s="63">
        <f>AVERAGE('Apps Denied by Month'!GL10:GW10)</f>
        <v>421.88888888888891</v>
      </c>
      <c r="S69" s="63">
        <f>AVERAGE('Apps Denied by Month'!GX10:HI10)</f>
        <v>461</v>
      </c>
      <c r="T69" s="63">
        <f>AVERAGE('Apps Denied by Month'!HJ10:HU10)</f>
        <v>430.66666666666669</v>
      </c>
      <c r="U69" s="63">
        <f>AVERAGE('Apps Denied by Month'!HV10:IG10)</f>
        <v>365.5</v>
      </c>
      <c r="V69" s="63">
        <f>AVERAGE('Apps Denied by Month'!IH10:IS10)</f>
        <v>318.91666666666669</v>
      </c>
      <c r="W69" s="79">
        <f t="shared" si="6"/>
        <v>8.430160692212614E-2</v>
      </c>
      <c r="X69" s="81">
        <f t="shared" si="7"/>
        <v>2.7166276346604269E-2</v>
      </c>
      <c r="Y69" s="81">
        <f t="shared" si="8"/>
        <v>-0.37459004705546839</v>
      </c>
    </row>
    <row r="70" spans="1:25" s="30" customFormat="1">
      <c r="A70" s="32" t="s">
        <v>17</v>
      </c>
      <c r="B70" s="33">
        <f>AVERAGE('Apps Denied by Month'!B11:M11)</f>
        <v>207.5</v>
      </c>
      <c r="C70" s="33">
        <f>AVERAGE('Apps Denied by Month'!N11:Y11)</f>
        <v>182</v>
      </c>
      <c r="D70" s="33">
        <f>AVERAGE('Apps Denied by Month'!Z11:AK11)</f>
        <v>211.33333333333334</v>
      </c>
      <c r="E70" s="33">
        <f>AVERAGE('Apps Denied by Month'!AL11:AW11)</f>
        <v>193.66666666666666</v>
      </c>
      <c r="F70" s="33">
        <f>AVERAGE('Apps Denied by Month'!AX11:BI11)</f>
        <v>224.08333333333334</v>
      </c>
      <c r="G70" s="33">
        <f>AVERAGE('Apps Denied by Month'!BJ11:BU11)</f>
        <v>219.08333333333334</v>
      </c>
      <c r="H70" s="33">
        <f>AVERAGE('Apps Denied by Month'!BV11:CG11)</f>
        <v>298.25</v>
      </c>
      <c r="I70" s="33">
        <f>AVERAGE('Apps Denied by Month'!CH11:CS11)</f>
        <v>376.33333333333331</v>
      </c>
      <c r="J70" s="33">
        <f>AVERAGE('Apps Denied by Month'!CT11:DE11)</f>
        <v>402.58333333333331</v>
      </c>
      <c r="K70" s="33">
        <f>AVERAGE('Apps Denied by Month'!DF11:DQ11)</f>
        <v>367.63636363636363</v>
      </c>
      <c r="L70" s="34">
        <f>AVERAGE('Apps Denied by Month'!DR11:EC11)</f>
        <v>158</v>
      </c>
      <c r="M70" s="34">
        <f>AVERAGE('Apps Denied by Month'!ED11:EO11)</f>
        <v>284.91666666666669</v>
      </c>
      <c r="N70" s="35">
        <f>SUM('Apps Denied by Month'!EP11:FA11)/12</f>
        <v>339.41666666666669</v>
      </c>
      <c r="O70" s="63">
        <f>AVERAGE('Apps Denied by Month'!FB11:FM11)</f>
        <v>324.41666666666669</v>
      </c>
      <c r="P70" s="63">
        <f>AVERAGE('Apps Denied by Month'!FN11:FY11)</f>
        <v>284.08333333333331</v>
      </c>
      <c r="Q70" s="63">
        <f>AVERAGE('Apps Denied by Month'!FZ11:GK11)</f>
        <v>203.5</v>
      </c>
      <c r="R70" s="63">
        <f>AVERAGE('Apps Denied by Month'!GL11:GW11)</f>
        <v>202.16666666666666</v>
      </c>
      <c r="S70" s="63">
        <f>AVERAGE('Apps Denied by Month'!GX11:HI11)</f>
        <v>997.41666666666663</v>
      </c>
      <c r="T70" s="63">
        <f>AVERAGE('Apps Denied by Month'!HJ11:HU11)</f>
        <v>339.91666666666669</v>
      </c>
      <c r="U70" s="63">
        <f>AVERAGE('Apps Denied by Month'!HV11:IG11)</f>
        <v>374.25</v>
      </c>
      <c r="V70" s="63">
        <f>AVERAGE('Apps Denied by Month'!IH11:IS11)</f>
        <v>266.08333333333331</v>
      </c>
      <c r="W70" s="79">
        <f t="shared" si="6"/>
        <v>0.80361445783132535</v>
      </c>
      <c r="X70" s="81">
        <f t="shared" si="7"/>
        <v>0.25481978206202849</v>
      </c>
      <c r="Y70" s="81">
        <f t="shared" si="8"/>
        <v>1.3686708860759493</v>
      </c>
    </row>
    <row r="71" spans="1:25" s="30" customFormat="1">
      <c r="A71" s="32" t="s">
        <v>19</v>
      </c>
      <c r="B71" s="33">
        <f>AVERAGE('Apps Denied by Month'!B12:M12)</f>
        <v>12791.083333333334</v>
      </c>
      <c r="C71" s="33">
        <f>AVERAGE('Apps Denied by Month'!N12:Y12)</f>
        <v>11151.833333333334</v>
      </c>
      <c r="D71" s="33">
        <f>AVERAGE('Apps Denied by Month'!Z12:AK12)</f>
        <v>12680.583333333334</v>
      </c>
      <c r="E71" s="33">
        <f>AVERAGE('Apps Denied by Month'!AL12:AW12)</f>
        <v>14204.416666666666</v>
      </c>
      <c r="F71" s="33">
        <f>AVERAGE('Apps Denied by Month'!AX12:BI12)</f>
        <v>14713</v>
      </c>
      <c r="G71" s="33">
        <f>AVERAGE('Apps Denied by Month'!BJ12:BU12)</f>
        <v>14170.916666666666</v>
      </c>
      <c r="H71" s="33">
        <f>AVERAGE('Apps Denied by Month'!BV12:CG12)</f>
        <v>16526.75</v>
      </c>
      <c r="I71" s="33">
        <f>AVERAGE('Apps Denied by Month'!CH12:CS12)</f>
        <v>17947.416666666668</v>
      </c>
      <c r="J71" s="33">
        <f>AVERAGE('Apps Denied by Month'!CT12:DE12)</f>
        <v>22245.75</v>
      </c>
      <c r="K71" s="33">
        <f>AVERAGE('Apps Denied by Month'!DF12:DQ12)</f>
        <v>32427.5</v>
      </c>
      <c r="L71" s="34">
        <f>AVERAGE('Apps Denied by Month'!DR12:EC12)</f>
        <v>32887.5</v>
      </c>
      <c r="M71" s="34">
        <f>AVERAGE('Apps Denied by Month'!ED12:EO12)</f>
        <v>30018.666666666668</v>
      </c>
      <c r="N71" s="35">
        <f>SUM('Apps Denied by Month'!EP12:FA12)/12</f>
        <v>26918.166666666668</v>
      </c>
      <c r="O71" s="63">
        <f>AVERAGE('Apps Denied by Month'!FB12:FM12)</f>
        <v>23006.416666666668</v>
      </c>
      <c r="P71" s="63">
        <f>AVERAGE('Apps Denied by Month'!FN12:FY12)</f>
        <v>21018.083333333332</v>
      </c>
      <c r="Q71" s="63">
        <f>AVERAGE('Apps Denied by Month'!FZ12:GK12)</f>
        <v>33607.75</v>
      </c>
      <c r="R71" s="63">
        <f>AVERAGE('Apps Denied by Month'!GL12:GW12)</f>
        <v>37314.75</v>
      </c>
      <c r="S71" s="63">
        <f>AVERAGE('Apps Denied by Month'!GX12:HI12)</f>
        <v>35976.916666666664</v>
      </c>
      <c r="T71" s="63">
        <f>AVERAGE('Apps Denied by Month'!HJ12:HU12)</f>
        <v>37043.5</v>
      </c>
      <c r="U71" s="63">
        <f>AVERAGE('Apps Denied by Month'!HV12:IG12)</f>
        <v>27071.083333333332</v>
      </c>
      <c r="V71" s="63">
        <f>AVERAGE('Apps Denied by Month'!IH12:IS12)</f>
        <v>19925.166666666668</v>
      </c>
      <c r="W71" s="79">
        <f t="shared" si="6"/>
        <v>1.1164027024033667</v>
      </c>
      <c r="X71" s="81">
        <f t="shared" si="7"/>
        <v>0.63801614554182351</v>
      </c>
      <c r="Y71" s="81">
        <f t="shared" si="8"/>
        <v>-0.17685797542125939</v>
      </c>
    </row>
    <row r="72" spans="1:25" s="30" customFormat="1">
      <c r="A72" s="32" t="s">
        <v>21</v>
      </c>
      <c r="B72" s="33">
        <f>AVERAGE('Apps Denied by Month'!B13:M13)</f>
        <v>5708.833333333333</v>
      </c>
      <c r="C72" s="33">
        <f>AVERAGE('Apps Denied by Month'!N13:Y13)</f>
        <v>6135</v>
      </c>
      <c r="D72" s="33">
        <f>AVERAGE('Apps Denied by Month'!Z13:AK13)</f>
        <v>6688.5</v>
      </c>
      <c r="E72" s="33">
        <f>AVERAGE('Apps Denied by Month'!AL13:AW13)</f>
        <v>7210.25</v>
      </c>
      <c r="F72" s="33">
        <f>AVERAGE('Apps Denied by Month'!AX13:BI13)</f>
        <v>7808.583333333333</v>
      </c>
      <c r="G72" s="33">
        <f>AVERAGE('Apps Denied by Month'!BJ13:BU13)</f>
        <v>8235.8333333333339</v>
      </c>
      <c r="H72" s="33">
        <f>AVERAGE('Apps Denied by Month'!BV13:CG13)</f>
        <v>7208.666666666667</v>
      </c>
      <c r="I72" s="33">
        <f>AVERAGE('Apps Denied by Month'!CH13:CS13)</f>
        <v>6578.666666666667</v>
      </c>
      <c r="J72" s="33">
        <f>AVERAGE('Apps Denied by Month'!CT13:DE13)</f>
        <v>6404.666666666667</v>
      </c>
      <c r="K72" s="33">
        <f>AVERAGE('Apps Denied by Month'!DF13:DQ13)</f>
        <v>6881.166666666667</v>
      </c>
      <c r="L72" s="34">
        <f>AVERAGE('Apps Denied by Month'!DR13:EC13)</f>
        <v>6037.5</v>
      </c>
      <c r="M72" s="34">
        <f>AVERAGE('Apps Denied by Month'!ED13:EO13)</f>
        <v>5105</v>
      </c>
      <c r="N72" s="35">
        <f>SUM('Apps Denied by Month'!EP13:FA13)/12</f>
        <v>4724.5</v>
      </c>
      <c r="O72" s="63">
        <f>AVERAGE('Apps Denied by Month'!FB13:FM13)</f>
        <v>4088.5</v>
      </c>
      <c r="P72" s="63">
        <f>AVERAGE('Apps Denied by Month'!FN13:FY13)</f>
        <v>3069.8333333333335</v>
      </c>
      <c r="Q72" s="63">
        <f>AVERAGE('Apps Denied by Month'!FZ13:GK13)</f>
        <v>2732.0833333333335</v>
      </c>
      <c r="R72" s="63">
        <f>AVERAGE('Apps Denied by Month'!GL13:GW13)</f>
        <v>3208.75</v>
      </c>
      <c r="S72" s="63">
        <f>AVERAGE('Apps Denied by Month'!GX13:HI13)</f>
        <v>2854.8333333333335</v>
      </c>
      <c r="T72" s="63">
        <f>AVERAGE('Apps Denied by Month'!HJ13:HU13)</f>
        <v>2815.6666666666665</v>
      </c>
      <c r="U72" s="63">
        <f>AVERAGE('Apps Denied by Month'!HV13:IG13)</f>
        <v>2051.75</v>
      </c>
      <c r="V72" s="63">
        <f>AVERAGE('Apps Denied by Month'!IH13:IS13)</f>
        <v>1922.4166666666667</v>
      </c>
      <c r="W72" s="79">
        <f t="shared" si="6"/>
        <v>-0.64060082328555157</v>
      </c>
      <c r="X72" s="81">
        <f t="shared" si="7"/>
        <v>-0.71537732359197259</v>
      </c>
      <c r="Y72" s="81">
        <f t="shared" si="8"/>
        <v>-0.66016563146997931</v>
      </c>
    </row>
    <row r="73" spans="1:25" s="30" customFormat="1">
      <c r="A73" s="32" t="s">
        <v>22</v>
      </c>
      <c r="B73" s="33">
        <f>AVERAGE('Apps Denied by Month'!B14:M14)</f>
        <v>519.83333333333337</v>
      </c>
      <c r="C73" s="33">
        <f>AVERAGE('Apps Denied by Month'!N14:Y14)</f>
        <v>540.75</v>
      </c>
      <c r="D73" s="33">
        <f>AVERAGE('Apps Denied by Month'!Z14:AK14)</f>
        <v>611.41666666666663</v>
      </c>
      <c r="E73" s="33">
        <f>AVERAGE('Apps Denied by Month'!AL14:AW14)</f>
        <v>639</v>
      </c>
      <c r="F73" s="33">
        <f>AVERAGE('Apps Denied by Month'!AX14:BI14)</f>
        <v>602.58333333333337</v>
      </c>
      <c r="G73" s="33">
        <f>AVERAGE('Apps Denied by Month'!BJ14:BU14)</f>
        <v>478.41666666666669</v>
      </c>
      <c r="H73" s="33">
        <f>AVERAGE('Apps Denied by Month'!BV14:CG14)</f>
        <v>466.91666666666669</v>
      </c>
      <c r="I73" s="33">
        <f>AVERAGE('Apps Denied by Month'!CH14:CS14)</f>
        <v>506.66666666666669</v>
      </c>
      <c r="J73" s="33">
        <f>AVERAGE('Apps Denied by Month'!CT14:DE14)</f>
        <v>403.33333333333331</v>
      </c>
      <c r="K73" s="33">
        <f>AVERAGE('Apps Denied by Month'!DF14:DQ14)</f>
        <v>937.66666666666663</v>
      </c>
      <c r="L73" s="34">
        <f>AVERAGE('Apps Denied by Month'!DR14:EC14)</f>
        <v>816.08333333333337</v>
      </c>
      <c r="M73" s="34">
        <f>AVERAGE('Apps Denied by Month'!ED14:EO14)</f>
        <v>754.16666666666663</v>
      </c>
      <c r="N73" s="35">
        <f>SUM('Apps Denied by Month'!EP14:FA14)/12</f>
        <v>756.41666666666663</v>
      </c>
      <c r="O73" s="63">
        <f>AVERAGE('Apps Denied by Month'!FB14:FM14)</f>
        <v>732</v>
      </c>
      <c r="P73" s="63">
        <f>AVERAGE('Apps Denied by Month'!FN14:FY14)</f>
        <v>730.41666666666663</v>
      </c>
      <c r="Q73" s="63">
        <f>AVERAGE('Apps Denied by Month'!FZ14:GK14)</f>
        <v>639.75</v>
      </c>
      <c r="R73" s="63">
        <f>AVERAGE('Apps Denied by Month'!GL14:GW14)</f>
        <v>570.33333333333337</v>
      </c>
      <c r="S73" s="63">
        <f>AVERAGE('Apps Denied by Month'!GX14:HI14)</f>
        <v>549.5</v>
      </c>
      <c r="T73" s="63">
        <f>AVERAGE('Apps Denied by Month'!HJ14:HU14)</f>
        <v>514.75</v>
      </c>
      <c r="U73" s="63">
        <f>AVERAGE('Apps Denied by Month'!HV14:IG14)</f>
        <v>478.16666666666669</v>
      </c>
      <c r="V73" s="63">
        <f>AVERAGE('Apps Denied by Month'!IH14:IS14)</f>
        <v>546.91666666666663</v>
      </c>
      <c r="W73" s="79">
        <f t="shared" si="6"/>
        <v>-8.0153895479320322E-2</v>
      </c>
      <c r="X73" s="81">
        <f t="shared" si="7"/>
        <v>2.4094235231126183E-2</v>
      </c>
      <c r="Y73" s="81">
        <f t="shared" si="8"/>
        <v>-0.41407127540079647</v>
      </c>
    </row>
    <row r="74" spans="1:25" s="30" customFormat="1">
      <c r="A74" s="32" t="s">
        <v>24</v>
      </c>
      <c r="B74" s="33">
        <f>AVERAGE('Apps Denied by Month'!B15:M15)</f>
        <v>930.25</v>
      </c>
      <c r="C74" s="33">
        <f>AVERAGE('Apps Denied by Month'!N15:Y15)</f>
        <v>989.83333333333337</v>
      </c>
      <c r="D74" s="33">
        <f>AVERAGE('Apps Denied by Month'!Z15:AK15)</f>
        <v>1198.8333333333333</v>
      </c>
      <c r="E74" s="33">
        <f>AVERAGE('Apps Denied by Month'!AL15:AW15)</f>
        <v>1507.6666666666667</v>
      </c>
      <c r="F74" s="33">
        <f>AVERAGE('Apps Denied by Month'!AX15:BI15)</f>
        <v>1637.75</v>
      </c>
      <c r="G74" s="33">
        <f>AVERAGE('Apps Denied by Month'!BJ15:BU15)</f>
        <v>1486.6666666666667</v>
      </c>
      <c r="H74" s="33">
        <f>AVERAGE('Apps Denied by Month'!BV15:CG15)</f>
        <v>1234.4166666666667</v>
      </c>
      <c r="I74" s="33">
        <f>AVERAGE('Apps Denied by Month'!CH15:CS15)</f>
        <v>846.08333333333337</v>
      </c>
      <c r="J74" s="33">
        <f>AVERAGE('Apps Denied by Month'!CT15:DE15)</f>
        <v>824.5</v>
      </c>
      <c r="K74" s="33">
        <f>AVERAGE('Apps Denied by Month'!DF15:DQ15)</f>
        <v>740.83333333333337</v>
      </c>
      <c r="L74" s="34">
        <f>AVERAGE('Apps Denied by Month'!DR15:EC15)</f>
        <v>513.41666666666663</v>
      </c>
      <c r="M74" s="34">
        <f>AVERAGE('Apps Denied by Month'!ED15:EO15)</f>
        <v>506.33333333333331</v>
      </c>
      <c r="N74" s="35">
        <f>SUM('Apps Denied by Month'!EP15:FA15)/12</f>
        <v>482.16666666666669</v>
      </c>
      <c r="O74" s="63">
        <f>AVERAGE('Apps Denied by Month'!FB15:FM15)</f>
        <v>458.58333333333331</v>
      </c>
      <c r="P74" s="63">
        <f>AVERAGE('Apps Denied by Month'!FN15:FY15)</f>
        <v>387.91666666666669</v>
      </c>
      <c r="Q74" s="63">
        <f>AVERAGE('Apps Denied by Month'!FZ15:GK15)</f>
        <v>305.33333333333331</v>
      </c>
      <c r="R74" s="63">
        <f>AVERAGE('Apps Denied by Month'!GL15:GW15)</f>
        <v>281.75</v>
      </c>
      <c r="S74" s="63">
        <f>AVERAGE('Apps Denied by Month'!GX15:HI15)</f>
        <v>285</v>
      </c>
      <c r="T74" s="63">
        <f>AVERAGE('Apps Denied by Month'!HJ15:HU15)</f>
        <v>321.91666666666669</v>
      </c>
      <c r="U74" s="63">
        <f>AVERAGE('Apps Denied by Month'!HV15:IG15)</f>
        <v>314.66666666666669</v>
      </c>
      <c r="V74" s="63">
        <f>AVERAGE('Apps Denied by Month'!IH15:IS15)</f>
        <v>316.66666666666669</v>
      </c>
      <c r="W74" s="79">
        <f t="shared" si="6"/>
        <v>-0.66173967571441361</v>
      </c>
      <c r="X74" s="81">
        <f t="shared" si="7"/>
        <v>-0.74508877337473833</v>
      </c>
      <c r="Y74" s="81">
        <f t="shared" si="8"/>
        <v>-0.3871124817399772</v>
      </c>
    </row>
    <row r="75" spans="1:25" s="30" customFormat="1">
      <c r="A75" s="32" t="s">
        <v>26</v>
      </c>
      <c r="B75" s="33">
        <f>AVERAGE('Apps Denied by Month'!B16:M16)</f>
        <v>1966.8333333333333</v>
      </c>
      <c r="C75" s="33">
        <f>AVERAGE('Apps Denied by Month'!N16:Y16)</f>
        <v>1564.5833333333333</v>
      </c>
      <c r="D75" s="33">
        <f>AVERAGE('Apps Denied by Month'!Z16:AK16)</f>
        <v>5619.181818181818</v>
      </c>
      <c r="E75" s="33">
        <f>AVERAGE('Apps Denied by Month'!AL16:AW16)</f>
        <v>1012</v>
      </c>
      <c r="F75" s="33">
        <f>AVERAGE('Apps Denied by Month'!AX16:BI16)</f>
        <v>946.33333333333337</v>
      </c>
      <c r="G75" s="33">
        <f>AVERAGE('Apps Denied by Month'!BJ16:BU16)</f>
        <v>844.91666666666663</v>
      </c>
      <c r="H75" s="33">
        <f>AVERAGE('Apps Denied by Month'!BV16:CG16)</f>
        <v>584.25</v>
      </c>
      <c r="I75" s="33">
        <f>AVERAGE('Apps Denied by Month'!CH16:CS16)</f>
        <v>419.08333333333331</v>
      </c>
      <c r="J75" s="33">
        <f>AVERAGE('Apps Denied by Month'!CT16:DE16)</f>
        <v>668</v>
      </c>
      <c r="K75" s="33">
        <f>AVERAGE('Apps Denied by Month'!DF16:DQ16)</f>
        <v>1066</v>
      </c>
      <c r="L75" s="34">
        <f>AVERAGE('Apps Denied by Month'!DR16:EC16)</f>
        <v>1279.0833333333333</v>
      </c>
      <c r="M75" s="34">
        <f>AVERAGE('Apps Denied by Month'!ED16:EO16)</f>
        <v>2233.4166666666665</v>
      </c>
      <c r="N75" s="35">
        <f>SUM('Apps Denied by Month'!EP16:FA16)/12</f>
        <v>3868.9166666666665</v>
      </c>
      <c r="O75" s="63">
        <f>AVERAGE('Apps Denied by Month'!FB16:FM16)</f>
        <v>0</v>
      </c>
      <c r="P75" s="63">
        <f>AVERAGE('Apps Denied by Month'!FN16:FY16)</f>
        <v>0</v>
      </c>
      <c r="Q75" s="63">
        <f>AVERAGE('Apps Denied by Month'!FZ16:GK16)</f>
        <v>0</v>
      </c>
      <c r="R75" s="63">
        <f>AVERAGE('Apps Denied by Month'!GL16:GW16)</f>
        <v>0</v>
      </c>
      <c r="S75" s="63">
        <f>AVERAGE('Apps Denied by Month'!GX16:HI16)</f>
        <v>0</v>
      </c>
      <c r="T75" s="63">
        <f>AVERAGE('Apps Denied by Month'!HJ16:HU16)</f>
        <v>0</v>
      </c>
      <c r="U75" s="63">
        <f>AVERAGE('Apps Denied by Month'!HV16:IG16)</f>
        <v>0</v>
      </c>
      <c r="V75" s="63">
        <f>AVERAGE('Apps Denied by Month'!IH16:IS16)</f>
        <v>0</v>
      </c>
      <c r="W75" s="79">
        <f t="shared" si="6"/>
        <v>-1</v>
      </c>
      <c r="X75" s="81">
        <f t="shared" si="7"/>
        <v>-1</v>
      </c>
      <c r="Y75" s="81">
        <f t="shared" si="8"/>
        <v>-1</v>
      </c>
    </row>
    <row r="76" spans="1:25" s="30" customFormat="1">
      <c r="A76" s="32" t="s">
        <v>28</v>
      </c>
      <c r="B76" s="33">
        <f>AVERAGE('Apps Denied by Month'!B17:M17)</f>
        <v>1822.9166666666667</v>
      </c>
      <c r="C76" s="33">
        <f>AVERAGE('Apps Denied by Month'!N17:Y17)</f>
        <v>2119.1666666666665</v>
      </c>
      <c r="D76" s="33">
        <f>AVERAGE('Apps Denied by Month'!Z17:AK17)</f>
        <v>2415.3333333333335</v>
      </c>
      <c r="E76" s="33">
        <f>AVERAGE('Apps Denied by Month'!AL17:AW17)</f>
        <v>4744.916666666667</v>
      </c>
      <c r="F76" s="33">
        <f>AVERAGE('Apps Denied by Month'!AX17:BI17)</f>
        <v>5404.166666666667</v>
      </c>
      <c r="G76" s="33">
        <f>AVERAGE('Apps Denied by Month'!BJ17:BU17)</f>
        <v>5509</v>
      </c>
      <c r="H76" s="33">
        <f>AVERAGE('Apps Denied by Month'!BV17:CG17)</f>
        <v>6090.666666666667</v>
      </c>
      <c r="I76" s="33">
        <f>AVERAGE('Apps Denied by Month'!CH17:CS17)</f>
        <v>7617.583333333333</v>
      </c>
      <c r="J76" s="33">
        <f>AVERAGE('Apps Denied by Month'!CT17:DE17)</f>
        <v>7843.583333333333</v>
      </c>
      <c r="K76" s="33">
        <f>AVERAGE('Apps Denied by Month'!DF17:DQ17)</f>
        <v>10209</v>
      </c>
      <c r="L76" s="34">
        <f>AVERAGE('Apps Denied by Month'!DR17:EC17)</f>
        <v>11335.083333333334</v>
      </c>
      <c r="M76" s="34">
        <f>AVERAGE('Apps Denied by Month'!ED17:EO17)</f>
        <v>11235.5</v>
      </c>
      <c r="N76" s="35">
        <f>SUM('Apps Denied by Month'!EP17:FA17)/12</f>
        <v>13947.166666666666</v>
      </c>
      <c r="O76" s="63">
        <f>AVERAGE('Apps Denied by Month'!FB17:FM17)</f>
        <v>6020.416666666667</v>
      </c>
      <c r="P76" s="63">
        <f>AVERAGE('Apps Denied by Month'!FN17:FY17)</f>
        <v>4476.666666666667</v>
      </c>
      <c r="Q76" s="63">
        <f>AVERAGE('Apps Denied by Month'!FZ17:GK17)</f>
        <v>3761</v>
      </c>
      <c r="R76" s="63">
        <f>AVERAGE('Apps Denied by Month'!GL17:GW17)</f>
        <v>3699</v>
      </c>
      <c r="S76" s="63">
        <f>AVERAGE('Apps Denied by Month'!GX17:HI17)</f>
        <v>3379.6666666666665</v>
      </c>
      <c r="T76" s="63">
        <f>AVERAGE('Apps Denied by Month'!HJ17:HU17)</f>
        <v>3419.75</v>
      </c>
      <c r="U76" s="63">
        <f>AVERAGE('Apps Denied by Month'!HV17:IG17)</f>
        <v>3323.5</v>
      </c>
      <c r="V76" s="63">
        <f>AVERAGE('Apps Denied by Month'!IH17:IS17)</f>
        <v>3838.5833333333335</v>
      </c>
      <c r="W76" s="79">
        <f t="shared" si="6"/>
        <v>0.82317714285714283</v>
      </c>
      <c r="X76" s="81">
        <f t="shared" si="7"/>
        <v>-0.45432902802101577</v>
      </c>
      <c r="Y76" s="81">
        <f t="shared" si="8"/>
        <v>-0.70679527425912181</v>
      </c>
    </row>
    <row r="77" spans="1:25" s="30" customFormat="1">
      <c r="A77" s="32" t="s">
        <v>30</v>
      </c>
      <c r="B77" s="33">
        <f>AVERAGE('Apps Denied by Month'!B18:M18)</f>
        <v>681.16666666666663</v>
      </c>
      <c r="C77" s="33">
        <f>AVERAGE('Apps Denied by Month'!N18:Y18)</f>
        <v>130.33333333333334</v>
      </c>
      <c r="D77" s="33">
        <f>AVERAGE('Apps Denied by Month'!Z18:AK18)</f>
        <v>102.16666666666667</v>
      </c>
      <c r="E77" s="33">
        <f>AVERAGE('Apps Denied by Month'!AL18:AW18)</f>
        <v>94.333333333333329</v>
      </c>
      <c r="F77" s="33">
        <f>AVERAGE('Apps Denied by Month'!AX18:BI18)</f>
        <v>77.166666666666671</v>
      </c>
      <c r="G77" s="33">
        <f>AVERAGE('Apps Denied by Month'!BJ18:BU18)</f>
        <v>71.25</v>
      </c>
      <c r="H77" s="33">
        <f>AVERAGE('Apps Denied by Month'!BV18:CG18)</f>
        <v>67.333333333333329</v>
      </c>
      <c r="I77" s="33">
        <f>AVERAGE('Apps Denied by Month'!CH18:CS18)</f>
        <v>68.416666666666671</v>
      </c>
      <c r="J77" s="33">
        <f>AVERAGE('Apps Denied by Month'!CT18:DE18)</f>
        <v>57</v>
      </c>
      <c r="K77" s="33">
        <f>AVERAGE('Apps Denied by Month'!DF18:DQ18)</f>
        <v>69.25</v>
      </c>
      <c r="L77" s="34">
        <f>AVERAGE('Apps Denied by Month'!DR18:EC18)</f>
        <v>86</v>
      </c>
      <c r="M77" s="34">
        <f>AVERAGE('Apps Denied by Month'!ED18:EO18)</f>
        <v>103.08333333333333</v>
      </c>
      <c r="N77" s="35">
        <f>SUM('Apps Denied by Month'!EP18:FA18)/12</f>
        <v>100.5</v>
      </c>
      <c r="O77" s="63">
        <f>AVERAGE('Apps Denied by Month'!FB18:FM18)</f>
        <v>102.91666666666667</v>
      </c>
      <c r="P77" s="63">
        <f>AVERAGE('Apps Denied by Month'!FN18:FY18)</f>
        <v>87.666666666666671</v>
      </c>
      <c r="Q77" s="63">
        <f>AVERAGE('Apps Denied by Month'!FZ18:GK18)</f>
        <v>85.5</v>
      </c>
      <c r="R77" s="63">
        <f>AVERAGE('Apps Denied by Month'!GL18:GW18)</f>
        <v>73.5</v>
      </c>
      <c r="S77" s="63">
        <f>AVERAGE('Apps Denied by Month'!GX18:HI18)</f>
        <v>69.083333333333329</v>
      </c>
      <c r="T77" s="63">
        <f>AVERAGE('Apps Denied by Month'!HJ18:HU18)</f>
        <v>63.833333333333336</v>
      </c>
      <c r="U77" s="63">
        <f>AVERAGE('Apps Denied by Month'!HV18:IG18)</f>
        <v>56</v>
      </c>
      <c r="V77" s="63">
        <f>AVERAGE('Apps Denied by Month'!IH18:IS18)</f>
        <v>47.166666666666664</v>
      </c>
      <c r="W77" s="79">
        <f t="shared" si="6"/>
        <v>-0.91778810863714211</v>
      </c>
      <c r="X77" s="81">
        <f t="shared" si="7"/>
        <v>-0.16831683168316827</v>
      </c>
      <c r="Y77" s="81">
        <f t="shared" si="8"/>
        <v>-0.34883720930232559</v>
      </c>
    </row>
    <row r="78" spans="1:25" s="30" customFormat="1">
      <c r="A78" s="32" t="s">
        <v>31</v>
      </c>
      <c r="B78" s="33">
        <f>AVERAGE('Apps Denied by Month'!B19:M19)</f>
        <v>1256.4166666666667</v>
      </c>
      <c r="C78" s="33">
        <f>AVERAGE('Apps Denied by Month'!N19:Y19)</f>
        <v>1288.25</v>
      </c>
      <c r="D78" s="33">
        <f>AVERAGE('Apps Denied by Month'!Z19:AK19)</f>
        <v>1470.4166666666667</v>
      </c>
      <c r="E78" s="33">
        <f>AVERAGE('Apps Denied by Month'!AL19:AW19)</f>
        <v>1561.6666666666667</v>
      </c>
      <c r="F78" s="33">
        <f>AVERAGE('Apps Denied by Month'!AX19:BI19)</f>
        <v>1577.25</v>
      </c>
      <c r="G78" s="33">
        <f>AVERAGE('Apps Denied by Month'!BJ19:BU19)</f>
        <v>1567.75</v>
      </c>
      <c r="H78" s="33">
        <f>AVERAGE('Apps Denied by Month'!BV19:CG19)</f>
        <v>1698.0833333333333</v>
      </c>
      <c r="I78" s="33">
        <f>AVERAGE('Apps Denied by Month'!CH19:CS19)</f>
        <v>1762.0833333333333</v>
      </c>
      <c r="J78" s="33">
        <f>AVERAGE('Apps Denied by Month'!CT19:DE19)</f>
        <v>1957.0833333333333</v>
      </c>
      <c r="K78" s="33">
        <f>AVERAGE('Apps Denied by Month'!DF19:DQ19)</f>
        <v>2471.3333333333335</v>
      </c>
      <c r="L78" s="34">
        <f>AVERAGE('Apps Denied by Month'!DR19:EC19)</f>
        <v>2606.25</v>
      </c>
      <c r="M78" s="34">
        <f>AVERAGE('Apps Denied by Month'!ED19:EO19)</f>
        <v>2493.0833333333335</v>
      </c>
      <c r="N78" s="35">
        <f>SUM('Apps Denied by Month'!EP19:FA19)/12</f>
        <v>2482.0833333333335</v>
      </c>
      <c r="O78" s="63">
        <f>AVERAGE('Apps Denied by Month'!FB19:FM19)</f>
        <v>2241.25</v>
      </c>
      <c r="P78" s="63">
        <f>AVERAGE('Apps Denied by Month'!FN19:FY19)</f>
        <v>2130.0833333333335</v>
      </c>
      <c r="Q78" s="63">
        <f>AVERAGE('Apps Denied by Month'!FZ19:GK19)</f>
        <v>1904.9166666666667</v>
      </c>
      <c r="R78" s="63">
        <f>AVERAGE('Apps Denied by Month'!GL19:GW19)</f>
        <v>1760.5833333333333</v>
      </c>
      <c r="S78" s="63">
        <f>AVERAGE('Apps Denied by Month'!GX19:HI19)</f>
        <v>1434.1666666666667</v>
      </c>
      <c r="T78" s="63">
        <f>AVERAGE('Apps Denied by Month'!HJ19:HU19)</f>
        <v>1105.8333333333333</v>
      </c>
      <c r="U78" s="63">
        <f>AVERAGE('Apps Denied by Month'!HV19:IG19)</f>
        <v>973.83333333333337</v>
      </c>
      <c r="V78" s="63">
        <f>AVERAGE('Apps Denied by Month'!IH19:IS19)</f>
        <v>1030.1666666666667</v>
      </c>
      <c r="W78" s="79">
        <f t="shared" si="6"/>
        <v>-0.22491211779531739</v>
      </c>
      <c r="X78" s="81">
        <f t="shared" si="7"/>
        <v>-0.42651028119939144</v>
      </c>
      <c r="Y78" s="81">
        <f t="shared" si="8"/>
        <v>-0.62634692246203028</v>
      </c>
    </row>
    <row r="79" spans="1:25" s="30" customFormat="1">
      <c r="A79" s="32" t="s">
        <v>32</v>
      </c>
      <c r="B79" s="33">
        <f>AVERAGE('Apps Denied by Month'!B20:M20)</f>
        <v>2408.5</v>
      </c>
      <c r="C79" s="33">
        <f>AVERAGE('Apps Denied by Month'!N20:Y20)</f>
        <v>2204.1666666666665</v>
      </c>
      <c r="D79" s="33">
        <f>AVERAGE('Apps Denied by Month'!Z20:AK20)</f>
        <v>2125.8333333333335</v>
      </c>
      <c r="E79" s="33">
        <f>AVERAGE('Apps Denied by Month'!AL20:AW20)</f>
        <v>2051</v>
      </c>
      <c r="F79" s="33">
        <f>AVERAGE('Apps Denied by Month'!AX20:BI20)</f>
        <v>1976.75</v>
      </c>
      <c r="G79" s="33">
        <f>AVERAGE('Apps Denied by Month'!BJ20:BU20)</f>
        <v>1854</v>
      </c>
      <c r="H79" s="33">
        <f>AVERAGE('Apps Denied by Month'!BV20:CG20)</f>
        <v>1725.9166666666667</v>
      </c>
      <c r="I79" s="33">
        <f>AVERAGE('Apps Denied by Month'!CH20:CS20)</f>
        <v>1608.75</v>
      </c>
      <c r="J79" s="33">
        <f>AVERAGE('Apps Denied by Month'!CT20:DE20)</f>
        <v>1546</v>
      </c>
      <c r="K79" s="33">
        <f>AVERAGE('Apps Denied by Month'!DF20:DQ20)</f>
        <v>1603.0833333333333</v>
      </c>
      <c r="L79" s="34">
        <f>AVERAGE('Apps Denied by Month'!DR20:EC20)</f>
        <v>1697.25</v>
      </c>
      <c r="M79" s="34">
        <f>AVERAGE('Apps Denied by Month'!ED20:EO20)</f>
        <v>1816.1666666666667</v>
      </c>
      <c r="N79" s="35">
        <f>SUM('Apps Denied by Month'!EP20:FA20)/12</f>
        <v>1744.25</v>
      </c>
      <c r="O79" s="63">
        <f>AVERAGE('Apps Denied by Month'!FB20:FM20)</f>
        <v>1826.5</v>
      </c>
      <c r="P79" s="63">
        <f>AVERAGE('Apps Denied by Month'!FN20:FY20)</f>
        <v>1911.3333333333333</v>
      </c>
      <c r="Q79" s="63">
        <f>AVERAGE('Apps Denied by Month'!FZ20:GK20)</f>
        <v>1799.1666666666667</v>
      </c>
      <c r="R79" s="63">
        <f>AVERAGE('Apps Denied by Month'!GL20:GW20)</f>
        <v>1113.5833333333333</v>
      </c>
      <c r="S79" s="63">
        <f>AVERAGE('Apps Denied by Month'!GX20:HI20)</f>
        <v>1019.75</v>
      </c>
      <c r="T79" s="63">
        <f>AVERAGE('Apps Denied by Month'!HJ20:HU20)</f>
        <v>980.25</v>
      </c>
      <c r="U79" s="63">
        <f>AVERAGE('Apps Denied by Month'!HV20:IG20)</f>
        <v>978.91666666666663</v>
      </c>
      <c r="V79" s="63">
        <f>AVERAGE('Apps Denied by Month'!IH20:IS20)</f>
        <v>1026.3333333333333</v>
      </c>
      <c r="W79" s="79">
        <f t="shared" si="6"/>
        <v>-0.59355753927063881</v>
      </c>
      <c r="X79" s="81">
        <f t="shared" si="7"/>
        <v>-0.43281348075901699</v>
      </c>
      <c r="Y79" s="81">
        <f t="shared" si="8"/>
        <v>-0.42323366229685278</v>
      </c>
    </row>
    <row r="80" spans="1:25" s="30" customFormat="1">
      <c r="A80" s="32" t="s">
        <v>33</v>
      </c>
      <c r="B80" s="33">
        <f>AVERAGE('Apps Denied by Month'!B21:M21)</f>
        <v>156.75</v>
      </c>
      <c r="C80" s="33">
        <f>AVERAGE('Apps Denied by Month'!N21:Y21)</f>
        <v>139.08333333333334</v>
      </c>
      <c r="D80" s="33">
        <f>AVERAGE('Apps Denied by Month'!Z21:AK21)</f>
        <v>118.91666666666667</v>
      </c>
      <c r="E80" s="33">
        <f>AVERAGE('Apps Denied by Month'!AL21:AW21)</f>
        <v>108.75</v>
      </c>
      <c r="F80" s="33">
        <f>AVERAGE('Apps Denied by Month'!AX21:BI21)</f>
        <v>120.58333333333333</v>
      </c>
      <c r="G80" s="33">
        <f>AVERAGE('Apps Denied by Month'!BJ21:BU21)</f>
        <v>78.166666666666671</v>
      </c>
      <c r="H80" s="33">
        <f>AVERAGE('Apps Denied by Month'!BV21:CG21)</f>
        <v>55.583333333333336</v>
      </c>
      <c r="I80" s="33">
        <f>AVERAGE('Apps Denied by Month'!CH21:CS21)</f>
        <v>46</v>
      </c>
      <c r="J80" s="33">
        <f>AVERAGE('Apps Denied by Month'!CT21:DE21)</f>
        <v>45</v>
      </c>
      <c r="K80" s="33">
        <f>AVERAGE('Apps Denied by Month'!DF21:DQ21)</f>
        <v>35.5</v>
      </c>
      <c r="L80" s="34">
        <f>AVERAGE('Apps Denied by Month'!DR21:EC21)</f>
        <v>51.583333333333336</v>
      </c>
      <c r="M80" s="34">
        <f>AVERAGE('Apps Denied by Month'!ED21:EO21)</f>
        <v>48.666666666666664</v>
      </c>
      <c r="N80" s="35">
        <f>SUM('Apps Denied by Month'!EP21:FA21)/12</f>
        <v>49.666666666666664</v>
      </c>
      <c r="O80" s="63">
        <f>AVERAGE('Apps Denied by Month'!FB21:FM21)</f>
        <v>39.416666666666664</v>
      </c>
      <c r="P80" s="63">
        <f>AVERAGE('Apps Denied by Month'!FN21:FY21)</f>
        <v>40.083333333333336</v>
      </c>
      <c r="Q80" s="63">
        <f>AVERAGE('Apps Denied by Month'!FZ21:GK21)</f>
        <v>26.916666666666668</v>
      </c>
      <c r="R80" s="63">
        <f>AVERAGE('Apps Denied by Month'!GL21:GW21)</f>
        <v>28.5</v>
      </c>
      <c r="S80" s="63">
        <f>AVERAGE('Apps Denied by Month'!GX21:HI21)</f>
        <v>32.083333333333336</v>
      </c>
      <c r="T80" s="63">
        <f>AVERAGE('Apps Denied by Month'!HJ21:HU21)</f>
        <v>37.583333333333336</v>
      </c>
      <c r="U80" s="63">
        <f>AVERAGE('Apps Denied by Month'!HV21:IG21)</f>
        <v>30.583333333333332</v>
      </c>
      <c r="V80" s="63">
        <f>AVERAGE('Apps Denied by Month'!IH21:IS21)</f>
        <v>778.25</v>
      </c>
      <c r="W80" s="79">
        <f t="shared" si="6"/>
        <v>-0.80489101541733121</v>
      </c>
      <c r="X80" s="81">
        <f t="shared" si="7"/>
        <v>-0.44977511244377816</v>
      </c>
      <c r="Y80" s="81">
        <f t="shared" si="8"/>
        <v>-0.40710823909531507</v>
      </c>
    </row>
    <row r="81" spans="1:25" s="30" customFormat="1">
      <c r="A81" s="32" t="s">
        <v>34</v>
      </c>
      <c r="B81" s="33">
        <f>AVERAGE('Apps Denied by Month'!B22:M22)</f>
        <v>342.75</v>
      </c>
      <c r="C81" s="33">
        <f>AVERAGE('Apps Denied by Month'!N22:Y22)</f>
        <v>350.41666666666669</v>
      </c>
      <c r="D81" s="33">
        <f>AVERAGE('Apps Denied by Month'!Z22:AK22)</f>
        <v>334.83333333333331</v>
      </c>
      <c r="E81" s="33">
        <f>AVERAGE('Apps Denied by Month'!AL22:AW22)</f>
        <v>131.5</v>
      </c>
      <c r="F81" s="33">
        <f>AVERAGE('Apps Denied by Month'!AX22:BI22)</f>
        <v>233.91666666666666</v>
      </c>
      <c r="G81" s="33">
        <f>AVERAGE('Apps Denied by Month'!BJ22:BU22)</f>
        <v>249.58333333333334</v>
      </c>
      <c r="H81" s="33">
        <f>AVERAGE('Apps Denied by Month'!BV22:CG22)</f>
        <v>325.08333333333331</v>
      </c>
      <c r="I81" s="33">
        <f>AVERAGE('Apps Denied by Month'!CH22:CS22)</f>
        <v>409</v>
      </c>
      <c r="J81" s="33">
        <f>AVERAGE('Apps Denied by Month'!CT22:DE22)</f>
        <v>460.83333333333331</v>
      </c>
      <c r="K81" s="33">
        <f>AVERAGE('Apps Denied by Month'!DF22:DQ22)</f>
        <v>518.41666666666663</v>
      </c>
      <c r="L81" s="34">
        <f>AVERAGE('Apps Denied by Month'!DR22:EC22)</f>
        <v>513.16666666666663</v>
      </c>
      <c r="M81" s="34">
        <f>AVERAGE('Apps Denied by Month'!ED22:EO22)</f>
        <v>609.5</v>
      </c>
      <c r="N81" s="35">
        <f>SUM('Apps Denied by Month'!EP22:FA22)/12</f>
        <v>655</v>
      </c>
      <c r="O81" s="63">
        <f>AVERAGE('Apps Denied by Month'!FB22:FM22)</f>
        <v>610</v>
      </c>
      <c r="P81" s="63">
        <f>AVERAGE('Apps Denied by Month'!FN22:FY22)</f>
        <v>636.16666666666663</v>
      </c>
      <c r="Q81" s="63">
        <f>AVERAGE('Apps Denied by Month'!FZ22:GK22)</f>
        <v>528.66666666666663</v>
      </c>
      <c r="R81" s="63">
        <f>AVERAGE('Apps Denied by Month'!GL22:GW22)</f>
        <v>491.91666666666669</v>
      </c>
      <c r="S81" s="63">
        <f>AVERAGE('Apps Denied by Month'!GX22:HI22)</f>
        <v>532.08333333333337</v>
      </c>
      <c r="T81" s="63">
        <f>AVERAGE('Apps Denied by Month'!HJ22:HU22)</f>
        <v>504.41666666666669</v>
      </c>
      <c r="U81" s="63">
        <f>AVERAGE('Apps Denied by Month'!HV22:IG22)</f>
        <v>593.75</v>
      </c>
      <c r="V81" s="63">
        <f>AVERAGE('Apps Denied by Month'!IH22:IS22)</f>
        <v>721.33333333333337</v>
      </c>
      <c r="W81" s="79">
        <f t="shared" si="6"/>
        <v>0.73231218088986139</v>
      </c>
      <c r="X81" s="81">
        <f t="shared" si="7"/>
        <v>0.82645475519097678</v>
      </c>
      <c r="Y81" s="81">
        <f t="shared" si="8"/>
        <v>0.15703150373497898</v>
      </c>
    </row>
    <row r="82" spans="1:25" s="30" customFormat="1">
      <c r="A82" s="32" t="s">
        <v>36</v>
      </c>
      <c r="B82" s="33">
        <f>AVERAGE('Apps Denied by Month'!B23:M23)</f>
        <v>3035</v>
      </c>
      <c r="C82" s="33">
        <f>AVERAGE('Apps Denied by Month'!N23:Y23)</f>
        <v>3068.25</v>
      </c>
      <c r="D82" s="33">
        <f>AVERAGE('Apps Denied by Month'!Z23:AK23)</f>
        <v>2954.9166666666665</v>
      </c>
      <c r="E82" s="33">
        <f>AVERAGE('Apps Denied by Month'!AL23:AW23)</f>
        <v>2873.6666666666665</v>
      </c>
      <c r="F82" s="33">
        <f>AVERAGE('Apps Denied by Month'!AX23:BI23)</f>
        <v>3059.6666666666665</v>
      </c>
      <c r="G82" s="33">
        <f>AVERAGE('Apps Denied by Month'!BJ23:BU23)</f>
        <v>3041.5</v>
      </c>
      <c r="H82" s="33">
        <f>AVERAGE('Apps Denied by Month'!BV23:CG23)</f>
        <v>2792.3333333333335</v>
      </c>
      <c r="I82" s="33">
        <f>AVERAGE('Apps Denied by Month'!CH23:CS23)</f>
        <v>2764</v>
      </c>
      <c r="J82" s="33">
        <f>AVERAGE('Apps Denied by Month'!CT23:DE23)</f>
        <v>2728.75</v>
      </c>
      <c r="K82" s="33">
        <f>AVERAGE('Apps Denied by Month'!DF23:DQ23)</f>
        <v>3452.181818181818</v>
      </c>
      <c r="L82" s="34">
        <f>AVERAGE('Apps Denied by Month'!DR23:EC23)</f>
        <v>3966.25</v>
      </c>
      <c r="M82" s="34">
        <f>AVERAGE('Apps Denied by Month'!ED23:EO23)</f>
        <v>4155.25</v>
      </c>
      <c r="N82" s="35">
        <f>SUM('Apps Denied by Month'!EP23:FA23)/12</f>
        <v>4288.333333333333</v>
      </c>
      <c r="O82" s="63">
        <f>AVERAGE('Apps Denied by Month'!FB23:FM23)</f>
        <v>4333.666666666667</v>
      </c>
      <c r="P82" s="63">
        <f>AVERAGE('Apps Denied by Month'!FN23:FY23)</f>
        <v>4330.833333333333</v>
      </c>
      <c r="Q82" s="63">
        <f>AVERAGE('Apps Denied by Month'!FZ23:GK23)</f>
        <v>4128</v>
      </c>
      <c r="R82" s="63">
        <f>AVERAGE('Apps Denied by Month'!GL23:GW23)</f>
        <v>3637.5833333333335</v>
      </c>
      <c r="S82" s="63">
        <f>AVERAGE('Apps Denied by Month'!GX23:HI23)</f>
        <v>3497.4166666666665</v>
      </c>
      <c r="T82" s="63">
        <f>AVERAGE('Apps Denied by Month'!HJ23:HU23)</f>
        <v>3382.25</v>
      </c>
      <c r="U82" s="63">
        <f>AVERAGE('Apps Denied by Month'!HV23:IG23)</f>
        <v>3272.1666666666665</v>
      </c>
      <c r="V82" s="63">
        <f>AVERAGE('Apps Denied by Month'!IH23:IS23)</f>
        <v>3001.75</v>
      </c>
      <c r="W82" s="79">
        <f t="shared" si="6"/>
        <v>7.8143876990664426E-2</v>
      </c>
      <c r="X82" s="81">
        <f t="shared" si="7"/>
        <v>0.1718395607019218</v>
      </c>
      <c r="Y82" s="81">
        <f t="shared" si="8"/>
        <v>-0.17499737367370527</v>
      </c>
    </row>
    <row r="83" spans="1:25" s="30" customFormat="1">
      <c r="A83" s="32" t="s">
        <v>37</v>
      </c>
      <c r="B83" s="33">
        <f>AVERAGE('Apps Denied by Month'!B24:M24)</f>
        <v>1217.8333333333333</v>
      </c>
      <c r="C83" s="33">
        <f>AVERAGE('Apps Denied by Month'!N24:Y24)</f>
        <v>1249.4166666666667</v>
      </c>
      <c r="D83" s="33">
        <f>AVERAGE('Apps Denied by Month'!Z24:AK24)</f>
        <v>1312.5833333333333</v>
      </c>
      <c r="E83" s="33">
        <f>AVERAGE('Apps Denied by Month'!AL24:AW24)</f>
        <v>1350.8333333333333</v>
      </c>
      <c r="F83" s="33">
        <f>AVERAGE('Apps Denied by Month'!AX24:BI24)</f>
        <v>1276.6666666666667</v>
      </c>
      <c r="G83" s="33">
        <f>AVERAGE('Apps Denied by Month'!BJ24:BU24)</f>
        <v>1469.9166666666667</v>
      </c>
      <c r="H83" s="33">
        <f>AVERAGE('Apps Denied by Month'!BV24:CG24)</f>
        <v>1567.0833333333333</v>
      </c>
      <c r="I83" s="33">
        <f>AVERAGE('Apps Denied by Month'!CH24:CS24)</f>
        <v>1459.1666666666667</v>
      </c>
      <c r="J83" s="33">
        <f>AVERAGE('Apps Denied by Month'!CT24:DE24)</f>
        <v>1495.4166666666667</v>
      </c>
      <c r="K83" s="33">
        <f>AVERAGE('Apps Denied by Month'!DF24:DQ24)</f>
        <v>1556.25</v>
      </c>
      <c r="L83" s="34">
        <f>AVERAGE('Apps Denied by Month'!DR24:EC24)</f>
        <v>1487.6666666666667</v>
      </c>
      <c r="M83" s="34">
        <f>AVERAGE('Apps Denied by Month'!ED24:EO24)</f>
        <v>1498</v>
      </c>
      <c r="N83" s="35">
        <f>SUM('Apps Denied by Month'!EP24:FA24)/12</f>
        <v>1533.5</v>
      </c>
      <c r="O83" s="63">
        <f>AVERAGE('Apps Denied by Month'!FB24:FM24)</f>
        <v>1571.8333333333333</v>
      </c>
      <c r="P83" s="63">
        <f>AVERAGE('Apps Denied by Month'!FN24:FY24)</f>
        <v>1664.0833333333333</v>
      </c>
      <c r="Q83" s="63">
        <f>AVERAGE('Apps Denied by Month'!FZ24:GK24)</f>
        <v>1727.5833333333333</v>
      </c>
      <c r="R83" s="63">
        <f>AVERAGE('Apps Denied by Month'!GL24:GW24)</f>
        <v>1692.75</v>
      </c>
      <c r="S83" s="63">
        <f>AVERAGE('Apps Denied by Month'!GX24:HI24)</f>
        <v>1521.5</v>
      </c>
      <c r="T83" s="63">
        <f>AVERAGE('Apps Denied by Month'!HJ24:HU24)</f>
        <v>1333.3333333333333</v>
      </c>
      <c r="U83" s="63">
        <f>AVERAGE('Apps Denied by Month'!HV24:IG24)</f>
        <v>1134.3333333333333</v>
      </c>
      <c r="V83" s="63">
        <f>AVERAGE('Apps Denied by Month'!IH24:IS24)</f>
        <v>2349</v>
      </c>
      <c r="W83" s="79">
        <f t="shared" si="6"/>
        <v>-6.8564390310661014E-2</v>
      </c>
      <c r="X83" s="81">
        <f t="shared" si="7"/>
        <v>-0.27614996011699017</v>
      </c>
      <c r="Y83" s="81">
        <f t="shared" si="8"/>
        <v>-0.23750840241989701</v>
      </c>
    </row>
    <row r="84" spans="1:25" s="30" customFormat="1">
      <c r="A84" s="32" t="s">
        <v>39</v>
      </c>
      <c r="B84" s="33">
        <f>AVERAGE('Apps Denied by Month'!B25:M25)</f>
        <v>6751.416666666667</v>
      </c>
      <c r="C84" s="33">
        <f>AVERAGE('Apps Denied by Month'!N25:Y25)</f>
        <v>6760.916666666667</v>
      </c>
      <c r="D84" s="33">
        <f>AVERAGE('Apps Denied by Month'!Z25:AK25)</f>
        <v>7088</v>
      </c>
      <c r="E84" s="33">
        <f>AVERAGE('Apps Denied by Month'!AL25:AW25)</f>
        <v>7058</v>
      </c>
      <c r="F84" s="33">
        <f>AVERAGE('Apps Denied by Month'!AX25:BI25)</f>
        <v>6976.166666666667</v>
      </c>
      <c r="G84" s="33">
        <f>AVERAGE('Apps Denied by Month'!BJ25:BU25)</f>
        <v>7008.333333333333</v>
      </c>
      <c r="H84" s="33">
        <f>AVERAGE('Apps Denied by Month'!BV25:CG25)</f>
        <v>6247.333333333333</v>
      </c>
      <c r="I84" s="33">
        <f>AVERAGE('Apps Denied by Month'!CH25:CS25)</f>
        <v>6203.083333333333</v>
      </c>
      <c r="J84" s="33">
        <f>AVERAGE('Apps Denied by Month'!CT25:DE25)</f>
        <v>7405.916666666667</v>
      </c>
      <c r="K84" s="33" t="e">
        <f>AVERAGE('Apps Denied by Month'!DF25:DQ25)</f>
        <v>#DIV/0!</v>
      </c>
      <c r="L84" s="34">
        <f>AVERAGE('Apps Denied by Month'!DR25:EC25)</f>
        <v>13877.666666666666</v>
      </c>
      <c r="M84" s="34">
        <f>AVERAGE('Apps Denied by Month'!ED25:EO25)</f>
        <v>14120.583333333334</v>
      </c>
      <c r="N84" s="35">
        <f>SUM('Apps Denied by Month'!EP25:FA25)/12</f>
        <v>15379.083333333334</v>
      </c>
      <c r="O84" s="63">
        <f>AVERAGE('Apps Denied by Month'!FB25:FM25)</f>
        <v>16025.083333333334</v>
      </c>
      <c r="P84" s="63">
        <f>AVERAGE('Apps Denied by Month'!FN25:FY25)</f>
        <v>13434.083333333334</v>
      </c>
      <c r="Q84" s="63">
        <f>AVERAGE('Apps Denied by Month'!FZ25:GK25)</f>
        <v>11453.916666666666</v>
      </c>
      <c r="R84" s="63">
        <f>AVERAGE('Apps Denied by Month'!GL25:GW25)</f>
        <v>10073.833333333334</v>
      </c>
      <c r="S84" s="63">
        <f>AVERAGE('Apps Denied by Month'!GX25:HI25)</f>
        <v>9384.4166666666661</v>
      </c>
      <c r="T84" s="63">
        <f>AVERAGE('Apps Denied by Month'!HJ25:HU25)</f>
        <v>9898.0833333333339</v>
      </c>
      <c r="U84" s="63">
        <f>AVERAGE('Apps Denied by Month'!HV25:IG25)</f>
        <v>11624.083333333334</v>
      </c>
      <c r="V84" s="63">
        <f>AVERAGE('Apps Denied by Month'!IH25:IS25)</f>
        <v>13808</v>
      </c>
      <c r="W84" s="79">
        <f t="shared" si="6"/>
        <v>0.72172507004702713</v>
      </c>
      <c r="X84" s="81">
        <f t="shared" si="7"/>
        <v>0.86064720947604334</v>
      </c>
      <c r="Y84" s="81">
        <f t="shared" si="8"/>
        <v>-0.16238921048206942</v>
      </c>
    </row>
    <row r="85" spans="1:25" s="30" customFormat="1">
      <c r="A85" s="32" t="s">
        <v>41</v>
      </c>
      <c r="B85" s="33">
        <f>AVERAGE('Apps Denied by Month'!B26:M26)</f>
        <v>832.41666666666663</v>
      </c>
      <c r="C85" s="33">
        <f>AVERAGE('Apps Denied by Month'!N26:Y26)</f>
        <v>997.83333333333337</v>
      </c>
      <c r="D85" s="33">
        <f>AVERAGE('Apps Denied by Month'!Z26:AK26)</f>
        <v>1226.0833333333333</v>
      </c>
      <c r="E85" s="33">
        <f>AVERAGE('Apps Denied by Month'!AL26:AW26)</f>
        <v>1316.4166666666667</v>
      </c>
      <c r="F85" s="33">
        <f>AVERAGE('Apps Denied by Month'!AX26:BI26)</f>
        <v>1550.25</v>
      </c>
      <c r="G85" s="33">
        <f>AVERAGE('Apps Denied by Month'!BJ26:BU26)</f>
        <v>2590.0833333333335</v>
      </c>
      <c r="H85" s="33">
        <f>AVERAGE('Apps Denied by Month'!BV26:CG26)</f>
        <v>2808</v>
      </c>
      <c r="I85" s="33">
        <f>AVERAGE('Apps Denied by Month'!CH26:CS26)</f>
        <v>2913.4166666666665</v>
      </c>
      <c r="J85" s="33">
        <f>AVERAGE('Apps Denied by Month'!CT26:DE26)</f>
        <v>3050.5</v>
      </c>
      <c r="K85" s="33">
        <f>AVERAGE('Apps Denied by Month'!DF26:DQ26)</f>
        <v>3388.5</v>
      </c>
      <c r="L85" s="34">
        <f>AVERAGE('Apps Denied by Month'!DR26:EC26)</f>
        <v>3258.3333333333335</v>
      </c>
      <c r="M85" s="34">
        <f>AVERAGE('Apps Denied by Month'!ED26:EO26)</f>
        <v>3147.4166666666665</v>
      </c>
      <c r="N85" s="35">
        <f>SUM('Apps Denied by Month'!EP26:FA26)/12</f>
        <v>3124.5</v>
      </c>
      <c r="O85" s="63">
        <f>AVERAGE('Apps Denied by Month'!FB26:FM26)</f>
        <v>3329.3333333333335</v>
      </c>
      <c r="P85" s="63">
        <f>AVERAGE('Apps Denied by Month'!FN26:FY26)</f>
        <v>3280.6666666666665</v>
      </c>
      <c r="Q85" s="63">
        <f>AVERAGE('Apps Denied by Month'!FZ26:GK26)</f>
        <v>3158.5</v>
      </c>
      <c r="R85" s="63">
        <f>AVERAGE('Apps Denied by Month'!GL26:GW26)</f>
        <v>3119.8333333333335</v>
      </c>
      <c r="S85" s="63">
        <f>AVERAGE('Apps Denied by Month'!GX26:HI26)</f>
        <v>2974.6666666666665</v>
      </c>
      <c r="T85" s="63">
        <f>AVERAGE('Apps Denied by Month'!HJ26:HU26)</f>
        <v>2814.9166666666665</v>
      </c>
      <c r="U85" s="63">
        <f>AVERAGE('Apps Denied by Month'!HV26:IG26)</f>
        <v>2677.6666666666665</v>
      </c>
      <c r="V85" s="63">
        <f>AVERAGE('Apps Denied by Month'!IH26:IS26)</f>
        <v>2181.0833333333335</v>
      </c>
      <c r="W85" s="79">
        <f t="shared" si="6"/>
        <v>2.2167384122534788</v>
      </c>
      <c r="X85" s="81">
        <f t="shared" si="7"/>
        <v>-4.6415004748338137E-2</v>
      </c>
      <c r="Y85" s="81">
        <f t="shared" si="8"/>
        <v>-0.17820971867007682</v>
      </c>
    </row>
    <row r="86" spans="1:25" s="30" customFormat="1">
      <c r="A86" s="32" t="s">
        <v>42</v>
      </c>
      <c r="B86" s="33">
        <f>AVERAGE('Apps Denied by Month'!B27:M27)</f>
        <v>1215.1666666666667</v>
      </c>
      <c r="C86" s="33">
        <f>AVERAGE('Apps Denied by Month'!N27:Y27)</f>
        <v>1319.9166666666667</v>
      </c>
      <c r="D86" s="33">
        <f>AVERAGE('Apps Denied by Month'!Z27:AK27)</f>
        <v>1503.1666666666667</v>
      </c>
      <c r="E86" s="33">
        <f>AVERAGE('Apps Denied by Month'!AL27:AW27)</f>
        <v>1657.8333333333333</v>
      </c>
      <c r="F86" s="33">
        <f>AVERAGE('Apps Denied by Month'!AX27:BI27)</f>
        <v>1674.75</v>
      </c>
      <c r="G86" s="33">
        <f>AVERAGE('Apps Denied by Month'!BJ27:BU27)</f>
        <v>1599.1666666666667</v>
      </c>
      <c r="H86" s="33">
        <f>AVERAGE('Apps Denied by Month'!BV27:CG27)</f>
        <v>1496.0833333333333</v>
      </c>
      <c r="I86" s="33">
        <f>AVERAGE('Apps Denied by Month'!CH27:CS27)</f>
        <v>1259.5</v>
      </c>
      <c r="J86" s="33">
        <f>AVERAGE('Apps Denied by Month'!CT27:DE27)</f>
        <v>1332.1666666666667</v>
      </c>
      <c r="K86" s="33">
        <f>AVERAGE('Apps Denied by Month'!DF27:DQ27)</f>
        <v>1474.3333333333333</v>
      </c>
      <c r="L86" s="34">
        <f>AVERAGE('Apps Denied by Month'!DR27:EC27)</f>
        <v>1453.75</v>
      </c>
      <c r="M86" s="34">
        <f>AVERAGE('Apps Denied by Month'!ED27:EO27)</f>
        <v>1412</v>
      </c>
      <c r="N86" s="35">
        <f>SUM('Apps Denied by Month'!EP27:FA27)/12</f>
        <v>1313.4166666666667</v>
      </c>
      <c r="O86" s="63">
        <f>AVERAGE('Apps Denied by Month'!FB27:FM27)</f>
        <v>1227.4166666666667</v>
      </c>
      <c r="P86" s="63">
        <f>AVERAGE('Apps Denied by Month'!FN27:FY27)</f>
        <v>1133.25</v>
      </c>
      <c r="Q86" s="63">
        <f>AVERAGE('Apps Denied by Month'!FZ27:GK27)</f>
        <v>1026.3333333333333</v>
      </c>
      <c r="R86" s="63">
        <f>AVERAGE('Apps Denied by Month'!GL27:GW27)</f>
        <v>925</v>
      </c>
      <c r="S86" s="63">
        <f>AVERAGE('Apps Denied by Month'!GX27:HI27)</f>
        <v>1037.0833333333333</v>
      </c>
      <c r="T86" s="63">
        <f>AVERAGE('Apps Denied by Month'!HJ27:HU27)</f>
        <v>1105.1666666666667</v>
      </c>
      <c r="U86" s="63">
        <f>AVERAGE('Apps Denied by Month'!HV27:IG27)</f>
        <v>1039.1666666666667</v>
      </c>
      <c r="V86" s="63">
        <f>AVERAGE('Apps Denied by Month'!IH27:IS27)</f>
        <v>1152.9166666666667</v>
      </c>
      <c r="W86" s="79">
        <f t="shared" si="6"/>
        <v>-0.14483609930050748</v>
      </c>
      <c r="X86" s="81">
        <f t="shared" si="7"/>
        <v>-0.30540856681334588</v>
      </c>
      <c r="Y86" s="81">
        <f t="shared" si="8"/>
        <v>-0.28518200057323012</v>
      </c>
    </row>
    <row r="87" spans="1:25" s="30" customFormat="1">
      <c r="A87" s="32" t="s">
        <v>45</v>
      </c>
      <c r="B87" s="33">
        <f>AVERAGE('Apps Denied by Month'!B28:M28)</f>
        <v>1406.5</v>
      </c>
      <c r="C87" s="33">
        <f>AVERAGE('Apps Denied by Month'!N28:Y28)</f>
        <v>1362.9166666666667</v>
      </c>
      <c r="D87" s="33">
        <f>AVERAGE('Apps Denied by Month'!Z28:AK28)</f>
        <v>1634.4166666666667</v>
      </c>
      <c r="E87" s="33">
        <f>AVERAGE('Apps Denied by Month'!AL28:AW28)</f>
        <v>1649.0833333333333</v>
      </c>
      <c r="F87" s="33">
        <f>AVERAGE('Apps Denied by Month'!AX28:BI28)</f>
        <v>1611.8333333333333</v>
      </c>
      <c r="G87" s="33">
        <f>AVERAGE('Apps Denied by Month'!BJ28:BU28)</f>
        <v>2121.1666666666665</v>
      </c>
      <c r="H87" s="33">
        <f>AVERAGE('Apps Denied by Month'!BV28:CG28)</f>
        <v>2124</v>
      </c>
      <c r="I87" s="33">
        <f>AVERAGE('Apps Denied by Month'!CH28:CS28)</f>
        <v>1563.8333333333333</v>
      </c>
      <c r="J87" s="33">
        <f>AVERAGE('Apps Denied by Month'!CT28:DE28)</f>
        <v>2058.1666666666665</v>
      </c>
      <c r="K87" s="33">
        <f>AVERAGE('Apps Denied by Month'!DF28:DQ28)</f>
        <v>2366.9166666666665</v>
      </c>
      <c r="L87" s="34">
        <f>AVERAGE('Apps Denied by Month'!DR28:EC28)</f>
        <v>2028.3333333333333</v>
      </c>
      <c r="M87" s="34">
        <f>AVERAGE('Apps Denied by Month'!ED28:EO28)</f>
        <v>1439.9166666666667</v>
      </c>
      <c r="N87" s="35">
        <f>SUM('Apps Denied by Month'!EP28:FA28)/12</f>
        <v>1334.5</v>
      </c>
      <c r="O87" s="63">
        <f>AVERAGE('Apps Denied by Month'!FB28:FM28)</f>
        <v>1324.5</v>
      </c>
      <c r="P87" s="63">
        <f>AVERAGE('Apps Denied by Month'!FN28:FY28)</f>
        <v>1170.5833333333333</v>
      </c>
      <c r="Q87" s="63">
        <f>AVERAGE('Apps Denied by Month'!FZ28:GK28)</f>
        <v>826.58333333333337</v>
      </c>
      <c r="R87" s="63">
        <f>AVERAGE('Apps Denied by Month'!GL28:GW28)</f>
        <v>974.41666666666663</v>
      </c>
      <c r="S87" s="63">
        <f>AVERAGE('Apps Denied by Month'!GX28:HI28)</f>
        <v>1336.3333333333333</v>
      </c>
      <c r="T87" s="63">
        <f>AVERAGE('Apps Denied by Month'!HJ28:HU28)</f>
        <v>1703.1666666666667</v>
      </c>
      <c r="U87" s="63">
        <f>AVERAGE('Apps Denied by Month'!HV28:IG28)</f>
        <v>1700.3333333333333</v>
      </c>
      <c r="V87" s="63">
        <f>AVERAGE('Apps Denied by Month'!IH28:IS28)</f>
        <v>1923.5</v>
      </c>
      <c r="W87" s="79">
        <f t="shared" si="6"/>
        <v>0.20891100841331905</v>
      </c>
      <c r="X87" s="81">
        <f t="shared" si="7"/>
        <v>-0.19946641556811051</v>
      </c>
      <c r="Y87" s="81">
        <f t="shared" si="8"/>
        <v>-0.16170912078882499</v>
      </c>
    </row>
    <row r="88" spans="1:25" s="30" customFormat="1">
      <c r="A88" s="32" t="s">
        <v>46</v>
      </c>
      <c r="B88" s="33">
        <f>AVERAGE('Apps Denied by Month'!B29:M29)</f>
        <v>196.33333333333334</v>
      </c>
      <c r="C88" s="33">
        <f>AVERAGE('Apps Denied by Month'!N29:Y29)</f>
        <v>197.08333333333334</v>
      </c>
      <c r="D88" s="33">
        <f>AVERAGE('Apps Denied by Month'!Z29:AK29)</f>
        <v>208.75</v>
      </c>
      <c r="E88" s="33">
        <f>AVERAGE('Apps Denied by Month'!AL29:AW29)</f>
        <v>212.41666666666666</v>
      </c>
      <c r="F88" s="33">
        <f>AVERAGE('Apps Denied by Month'!AX29:BI29)</f>
        <v>243</v>
      </c>
      <c r="G88" s="33">
        <f>AVERAGE('Apps Denied by Month'!BJ29:BU29)</f>
        <v>234.08333333333334</v>
      </c>
      <c r="H88" s="33">
        <f>AVERAGE('Apps Denied by Month'!BV29:CG29)</f>
        <v>243.5</v>
      </c>
      <c r="I88" s="33">
        <f>AVERAGE('Apps Denied by Month'!CH29:CS29)</f>
        <v>270.41666666666669</v>
      </c>
      <c r="J88" s="33">
        <f>AVERAGE('Apps Denied by Month'!CT29:DE29)</f>
        <v>278</v>
      </c>
      <c r="K88" s="33">
        <f>AVERAGE('Apps Denied by Month'!DF29:DQ29)</f>
        <v>355.58333333333331</v>
      </c>
      <c r="L88" s="34">
        <f>AVERAGE('Apps Denied by Month'!DR29:EC29)</f>
        <v>306.25</v>
      </c>
      <c r="M88" s="34">
        <f>AVERAGE('Apps Denied by Month'!ED29:EO29)</f>
        <v>313</v>
      </c>
      <c r="N88" s="35">
        <f>SUM('Apps Denied by Month'!EP29:FA29)/12</f>
        <v>289.41666666666669</v>
      </c>
      <c r="O88" s="63">
        <f>AVERAGE('Apps Denied by Month'!FB29:FM29)</f>
        <v>430.08333333333331</v>
      </c>
      <c r="P88" s="63">
        <f>AVERAGE('Apps Denied by Month'!FN29:FY29)</f>
        <v>464.66666666666669</v>
      </c>
      <c r="Q88" s="63">
        <f>AVERAGE('Apps Denied by Month'!FZ29:GK29)</f>
        <v>468.16666666666669</v>
      </c>
      <c r="R88" s="63">
        <f>AVERAGE('Apps Denied by Month'!GL29:GW29)</f>
        <v>525.66666666666663</v>
      </c>
      <c r="S88" s="63">
        <f>AVERAGE('Apps Denied by Month'!GX29:HI29)</f>
        <v>442.75</v>
      </c>
      <c r="T88" s="63">
        <f>AVERAGE('Apps Denied by Month'!HJ29:HU29)</f>
        <v>499.41666666666669</v>
      </c>
      <c r="U88" s="63">
        <f>AVERAGE('Apps Denied by Month'!HV29:IG29)</f>
        <v>474.66666666666669</v>
      </c>
      <c r="V88" s="63">
        <f>AVERAGE('Apps Denied by Month'!IH29:IS29)</f>
        <v>503.83333333333331</v>
      </c>
      <c r="W88" s="79">
        <f t="shared" si="6"/>
        <v>1.4176570458404076</v>
      </c>
      <c r="X88" s="81">
        <f t="shared" si="7"/>
        <v>0.94934976043805619</v>
      </c>
      <c r="Y88" s="81">
        <f t="shared" si="8"/>
        <v>0.54993197278911565</v>
      </c>
    </row>
    <row r="89" spans="1:25" s="30" customFormat="1">
      <c r="A89" s="32" t="s">
        <v>47</v>
      </c>
      <c r="B89" s="33">
        <f>AVERAGE('Apps Denied by Month'!B30:M30)</f>
        <v>699.08333333333337</v>
      </c>
      <c r="C89" s="33">
        <f>AVERAGE('Apps Denied by Month'!N30:Y30)</f>
        <v>765.5</v>
      </c>
      <c r="D89" s="33">
        <f>AVERAGE('Apps Denied by Month'!Z30:AK30)</f>
        <v>753.16666666666663</v>
      </c>
      <c r="E89" s="33">
        <f>AVERAGE('Apps Denied by Month'!AL30:AW30)</f>
        <v>618.75</v>
      </c>
      <c r="F89" s="33">
        <f>AVERAGE('Apps Denied by Month'!AX30:BI30)</f>
        <v>620.58333333333337</v>
      </c>
      <c r="G89" s="33">
        <f>AVERAGE('Apps Denied by Month'!BJ30:BU30)</f>
        <v>655.58333333333337</v>
      </c>
      <c r="H89" s="33">
        <f>AVERAGE('Apps Denied by Month'!BV30:CG30)</f>
        <v>728.33333333333337</v>
      </c>
      <c r="I89" s="33">
        <f>AVERAGE('Apps Denied by Month'!CH30:CS30)</f>
        <v>761</v>
      </c>
      <c r="J89" s="33">
        <f>AVERAGE('Apps Denied by Month'!CT30:DE30)</f>
        <v>995.66666666666663</v>
      </c>
      <c r="K89" s="33">
        <f>AVERAGE('Apps Denied by Month'!DF30:DQ30)</f>
        <v>1352.5</v>
      </c>
      <c r="L89" s="34">
        <f>AVERAGE('Apps Denied by Month'!DR30:EC30)</f>
        <v>1798.4166666666667</v>
      </c>
      <c r="M89" s="34">
        <f>AVERAGE('Apps Denied by Month'!ED30:EO30)</f>
        <v>2040.5833333333333</v>
      </c>
      <c r="N89" s="35">
        <f>SUM('Apps Denied by Month'!EP30:FA30)/12</f>
        <v>2124.9166666666665</v>
      </c>
      <c r="O89" s="63">
        <f>AVERAGE('Apps Denied by Month'!FB30:FM30)</f>
        <v>1823.6666666666667</v>
      </c>
      <c r="P89" s="63">
        <f>AVERAGE('Apps Denied by Month'!FN30:FY30)</f>
        <v>1727.75</v>
      </c>
      <c r="Q89" s="63">
        <f>AVERAGE('Apps Denied by Month'!FZ30:GK30)</f>
        <v>1428.5</v>
      </c>
      <c r="R89" s="63">
        <f>AVERAGE('Apps Denied by Month'!GL30:GW30)</f>
        <v>1281.5</v>
      </c>
      <c r="S89" s="63">
        <f>AVERAGE('Apps Denied by Month'!GX30:HI30)</f>
        <v>1112.5</v>
      </c>
      <c r="T89" s="63">
        <f>AVERAGE('Apps Denied by Month'!HJ30:HU30)</f>
        <v>1019.5833333333334</v>
      </c>
      <c r="U89" s="63">
        <f>AVERAGE('Apps Denied by Month'!HV30:IG30)</f>
        <v>944.25</v>
      </c>
      <c r="V89" s="63">
        <f>AVERAGE('Apps Denied by Month'!IH30:IS30)</f>
        <v>917.25</v>
      </c>
      <c r="W89" s="79">
        <f t="shared" si="6"/>
        <v>0.35069734175706274</v>
      </c>
      <c r="X89" s="81">
        <f t="shared" si="7"/>
        <v>0.2964530892448512</v>
      </c>
      <c r="Y89" s="81">
        <f t="shared" si="8"/>
        <v>-0.47495482137065015</v>
      </c>
    </row>
    <row r="90" spans="1:25" s="30" customFormat="1">
      <c r="A90" s="32" t="s">
        <v>49</v>
      </c>
      <c r="B90" s="33">
        <f>AVERAGE('Apps Denied by Month'!B31:M31)</f>
        <v>823.83333333333337</v>
      </c>
      <c r="C90" s="33">
        <f>AVERAGE('Apps Denied by Month'!N31:Y31)</f>
        <v>1039.25</v>
      </c>
      <c r="D90" s="33">
        <f>AVERAGE('Apps Denied by Month'!Z31:AK31)</f>
        <v>838.16666666666663</v>
      </c>
      <c r="E90" s="33">
        <f>AVERAGE('Apps Denied by Month'!AL31:AW31)</f>
        <v>1113.9166666666667</v>
      </c>
      <c r="F90" s="33">
        <f>AVERAGE('Apps Denied by Month'!AX31:BI31)</f>
        <v>1128.5833333333333</v>
      </c>
      <c r="G90" s="33">
        <f>AVERAGE('Apps Denied by Month'!BJ31:BU31)</f>
        <v>1029.9166666666667</v>
      </c>
      <c r="H90" s="33">
        <f>AVERAGE('Apps Denied by Month'!BV31:CG31)</f>
        <v>1631.75</v>
      </c>
      <c r="I90" s="33">
        <f>AVERAGE('Apps Denied by Month'!CH31:CS31)</f>
        <v>1935</v>
      </c>
      <c r="J90" s="33">
        <f>AVERAGE('Apps Denied by Month'!CT31:DE31)</f>
        <v>1745.75</v>
      </c>
      <c r="K90" s="33">
        <f>AVERAGE('Apps Denied by Month'!DF31:DQ31)</f>
        <v>2726.1666666666665</v>
      </c>
      <c r="L90" s="34">
        <f>AVERAGE('Apps Denied by Month'!DR31:EC31)</f>
        <v>2640.5</v>
      </c>
      <c r="M90" s="34">
        <f>AVERAGE('Apps Denied by Month'!ED31:EO31)</f>
        <v>2563.8333333333335</v>
      </c>
      <c r="N90" s="35">
        <f>SUM('Apps Denied by Month'!EP31:FA31)/12</f>
        <v>2736</v>
      </c>
      <c r="O90" s="63">
        <f>AVERAGE('Apps Denied by Month'!FB31:FM31)</f>
        <v>3171.25</v>
      </c>
      <c r="P90" s="63">
        <f>AVERAGE('Apps Denied by Month'!FN31:FY31)</f>
        <v>3470.0833333333335</v>
      </c>
      <c r="Q90" s="63">
        <f>AVERAGE('Apps Denied by Month'!FZ31:GK31)</f>
        <v>3756.4166666666665</v>
      </c>
      <c r="R90" s="63">
        <f>AVERAGE('Apps Denied by Month'!GL31:GW31)</f>
        <v>3068.0833333333335</v>
      </c>
      <c r="S90" s="63">
        <f>AVERAGE('Apps Denied by Month'!GX31:HI31)</f>
        <v>2849.6666666666665</v>
      </c>
      <c r="T90" s="63">
        <f>AVERAGE('Apps Denied by Month'!HJ31:HU31)</f>
        <v>2479.0833333333335</v>
      </c>
      <c r="U90" s="63">
        <f>AVERAGE('Apps Denied by Month'!HV31:IG31)</f>
        <v>2587.1666666666665</v>
      </c>
      <c r="V90" s="63">
        <f>AVERAGE('Apps Denied by Month'!IH31:IS31)</f>
        <v>4191</v>
      </c>
      <c r="W90" s="79">
        <f t="shared" si="6"/>
        <v>2.1404005664576164</v>
      </c>
      <c r="X90" s="81">
        <f t="shared" si="7"/>
        <v>0.58551657218732434</v>
      </c>
      <c r="Y90" s="81">
        <f t="shared" si="8"/>
        <v>-2.019819478634103E-2</v>
      </c>
    </row>
    <row r="91" spans="1:25" s="30" customFormat="1">
      <c r="A91" s="32" t="s">
        <v>50</v>
      </c>
      <c r="B91" s="33">
        <f>AVERAGE('Apps Denied by Month'!B32:M32)</f>
        <v>0</v>
      </c>
      <c r="C91" s="33">
        <f>AVERAGE('Apps Denied by Month'!N32:Y32)</f>
        <v>370</v>
      </c>
      <c r="D91" s="33">
        <f>AVERAGE('Apps Denied by Month'!Z32:AK32)</f>
        <v>410.91666666666669</v>
      </c>
      <c r="E91" s="33">
        <f>AVERAGE('Apps Denied by Month'!AL32:AW32)</f>
        <v>435.41666666666669</v>
      </c>
      <c r="F91" s="33">
        <f>AVERAGE('Apps Denied by Month'!AX32:BI32)</f>
        <v>447.75</v>
      </c>
      <c r="G91" s="33">
        <f>AVERAGE('Apps Denied by Month'!BJ32:BU32)</f>
        <v>493.75</v>
      </c>
      <c r="H91" s="33">
        <f>AVERAGE('Apps Denied by Month'!BV32:CG32)</f>
        <v>505.91666666666669</v>
      </c>
      <c r="I91" s="33">
        <f>AVERAGE('Apps Denied by Month'!CH32:CS32)</f>
        <v>558.41666666666663</v>
      </c>
      <c r="J91" s="33">
        <f>AVERAGE('Apps Denied by Month'!CT32:DE32)</f>
        <v>530.66666666666663</v>
      </c>
      <c r="K91" s="33">
        <f>AVERAGE('Apps Denied by Month'!DF32:DQ32)</f>
        <v>639.41666666666663</v>
      </c>
      <c r="L91" s="34">
        <f>AVERAGE('Apps Denied by Month'!DR32:EC32)</f>
        <v>641.58333333333337</v>
      </c>
      <c r="M91" s="34">
        <f>AVERAGE('Apps Denied by Month'!ED32:EO32)</f>
        <v>570.41666666666663</v>
      </c>
      <c r="N91" s="35">
        <f>SUM('Apps Denied by Month'!EP32:FA32)/12</f>
        <v>654.91666666666663</v>
      </c>
      <c r="O91" s="63">
        <f>AVERAGE('Apps Denied by Month'!FB32:FM32)</f>
        <v>662.66666666666663</v>
      </c>
      <c r="P91" s="63">
        <f>AVERAGE('Apps Denied by Month'!FN32:FY32)</f>
        <v>604.91666666666663</v>
      </c>
      <c r="Q91" s="63">
        <f>AVERAGE('Apps Denied by Month'!FZ32:GK32)</f>
        <v>864</v>
      </c>
      <c r="R91" s="63">
        <f>AVERAGE('Apps Denied by Month'!GL32:GW32)</f>
        <v>423.83333333333331</v>
      </c>
      <c r="S91" s="63">
        <f>AVERAGE('Apps Denied by Month'!GX32:HI32)</f>
        <v>375.41666666666669</v>
      </c>
      <c r="T91" s="63">
        <f>AVERAGE('Apps Denied by Month'!HJ32:HU32)</f>
        <v>331.08333333333331</v>
      </c>
      <c r="U91" s="63">
        <f>AVERAGE('Apps Denied by Month'!HV32:IG32)</f>
        <v>334.91666666666669</v>
      </c>
      <c r="V91" s="63">
        <f>AVERAGE('Apps Denied by Month'!IH32:IS32)</f>
        <v>358</v>
      </c>
      <c r="W91" s="79" t="e">
        <f t="shared" si="6"/>
        <v>#DIV/0!</v>
      </c>
      <c r="X91" s="81">
        <f t="shared" si="7"/>
        <v>-0.33800032943501895</v>
      </c>
      <c r="Y91" s="81">
        <f t="shared" si="8"/>
        <v>-0.47798415378620601</v>
      </c>
    </row>
    <row r="92" spans="1:25" s="30" customFormat="1">
      <c r="A92" s="32" t="s">
        <v>52</v>
      </c>
      <c r="B92" s="33">
        <f>AVERAGE('Apps Denied by Month'!B33:M33)</f>
        <v>656.33333333333337</v>
      </c>
      <c r="C92" s="33">
        <f>AVERAGE('Apps Denied by Month'!N33:Y33)</f>
        <v>674.16666666666663</v>
      </c>
      <c r="D92" s="33">
        <f>AVERAGE('Apps Denied by Month'!Z33:AK33)</f>
        <v>677.41666666666663</v>
      </c>
      <c r="E92" s="33">
        <f>AVERAGE('Apps Denied by Month'!AL33:AW33)</f>
        <v>770.5</v>
      </c>
      <c r="F92" s="33">
        <f>AVERAGE('Apps Denied by Month'!AX33:BI33)</f>
        <v>717.83333333333337</v>
      </c>
      <c r="G92" s="33">
        <f>AVERAGE('Apps Denied by Month'!BJ33:BU33)</f>
        <v>718.91666666666663</v>
      </c>
      <c r="H92" s="33">
        <f>AVERAGE('Apps Denied by Month'!BV33:CG33)</f>
        <v>608.83333333333337</v>
      </c>
      <c r="I92" s="33">
        <f>AVERAGE('Apps Denied by Month'!CH33:CS33)</f>
        <v>608.5</v>
      </c>
      <c r="J92" s="33">
        <f>AVERAGE('Apps Denied by Month'!CT33:DE33)</f>
        <v>596.91666666666663</v>
      </c>
      <c r="K92" s="33">
        <f>AVERAGE('Apps Denied by Month'!DF33:DQ33)</f>
        <v>488.75</v>
      </c>
      <c r="L92" s="34">
        <f>AVERAGE('Apps Denied by Month'!DR33:EC33)</f>
        <v>468.75</v>
      </c>
      <c r="M92" s="34">
        <f>AVERAGE('Apps Denied by Month'!ED33:EO33)</f>
        <v>405.33333333333331</v>
      </c>
      <c r="N92" s="35">
        <f>SUM('Apps Denied by Month'!EP33:FA33)/12</f>
        <v>431.41666666666669</v>
      </c>
      <c r="O92" s="63">
        <f>AVERAGE('Apps Denied by Month'!FB33:FM33)</f>
        <v>2063.5</v>
      </c>
      <c r="P92" s="63">
        <f>AVERAGE('Apps Denied by Month'!FN33:FY33)</f>
        <v>1060.25</v>
      </c>
      <c r="Q92" s="63">
        <f>AVERAGE('Apps Denied by Month'!FZ33:GK33)</f>
        <v>1297</v>
      </c>
      <c r="R92" s="63">
        <f>AVERAGE('Apps Denied by Month'!GL33:GW33)</f>
        <v>1317.4166666666667</v>
      </c>
      <c r="S92" s="63">
        <f>AVERAGE('Apps Denied by Month'!GX33:HI33)</f>
        <v>1199.8333333333333</v>
      </c>
      <c r="T92" s="63">
        <f>AVERAGE('Apps Denied by Month'!HJ33:HU33)</f>
        <v>1025.25</v>
      </c>
      <c r="U92" s="63">
        <f>AVERAGE('Apps Denied by Month'!HV33:IG33)</f>
        <v>579.91666666666663</v>
      </c>
      <c r="V92" s="63">
        <f>AVERAGE('Apps Denied by Month'!IH33:IS33)</f>
        <v>661.41666666666663</v>
      </c>
      <c r="W92" s="79">
        <f t="shared" si="6"/>
        <v>-0.11642965972574922</v>
      </c>
      <c r="X92" s="81">
        <f t="shared" si="7"/>
        <v>-4.7495209416917726E-2</v>
      </c>
      <c r="Y92" s="81">
        <f t="shared" si="8"/>
        <v>0.23715555555555548</v>
      </c>
    </row>
    <row r="93" spans="1:25" s="30" customFormat="1">
      <c r="A93" s="32" t="s">
        <v>54</v>
      </c>
      <c r="B93" s="33">
        <f>AVERAGE('Apps Denied by Month'!B34:M34)</f>
        <v>958.66666666666663</v>
      </c>
      <c r="C93" s="33">
        <f>AVERAGE('Apps Denied by Month'!N34:Y34)</f>
        <v>1082.8333333333333</v>
      </c>
      <c r="D93" s="33">
        <f>AVERAGE('Apps Denied by Month'!Z34:AK34)</f>
        <v>1287.9166666666667</v>
      </c>
      <c r="E93" s="33">
        <f>AVERAGE('Apps Denied by Month'!AL34:AW34)</f>
        <v>1779.6666666666667</v>
      </c>
      <c r="F93" s="33">
        <f>AVERAGE('Apps Denied by Month'!AX34:BI34)</f>
        <v>1796.25</v>
      </c>
      <c r="G93" s="33">
        <f>AVERAGE('Apps Denied by Month'!BJ34:BU34)</f>
        <v>1760.0833333333333</v>
      </c>
      <c r="H93" s="33">
        <f>AVERAGE('Apps Denied by Month'!BV34:CG34)</f>
        <v>1633.6666666666667</v>
      </c>
      <c r="I93" s="33">
        <f>AVERAGE('Apps Denied by Month'!CH34:CS34)</f>
        <v>1642.8333333333333</v>
      </c>
      <c r="J93" s="33">
        <f>AVERAGE('Apps Denied by Month'!CT34:DE34)</f>
        <v>1738.0833333333333</v>
      </c>
      <c r="K93" s="33">
        <f>AVERAGE('Apps Denied by Month'!DF34:DQ34)</f>
        <v>1960.25</v>
      </c>
      <c r="L93" s="34">
        <f>AVERAGE('Apps Denied by Month'!DR34:EC34)</f>
        <v>2051.25</v>
      </c>
      <c r="M93" s="34">
        <f>AVERAGE('Apps Denied by Month'!ED34:EO34)</f>
        <v>2063.25</v>
      </c>
      <c r="N93" s="35">
        <f>SUM('Apps Denied by Month'!EP34:FA34)/12</f>
        <v>2040.4166666666667</v>
      </c>
      <c r="O93" s="63">
        <f>AVERAGE('Apps Denied by Month'!FB34:FM34)</f>
        <v>1888.6666666666667</v>
      </c>
      <c r="P93" s="63">
        <f>AVERAGE('Apps Denied by Month'!FN34:FY34)</f>
        <v>900.08333333333337</v>
      </c>
      <c r="Q93" s="63">
        <f>AVERAGE('Apps Denied by Month'!FZ34:GK34)</f>
        <v>2474.25</v>
      </c>
      <c r="R93" s="63">
        <f>AVERAGE('Apps Denied by Month'!GL34:GW34)</f>
        <v>3339.4166666666665</v>
      </c>
      <c r="S93" s="63">
        <f>AVERAGE('Apps Denied by Month'!GX34:HI34)</f>
        <v>3845.6666666666665</v>
      </c>
      <c r="T93" s="63">
        <f>AVERAGE('Apps Denied by Month'!HJ34:HU34)</f>
        <v>3852.75</v>
      </c>
      <c r="U93" s="63">
        <f>AVERAGE('Apps Denied by Month'!HV34:IG34)</f>
        <v>3689.0833333333335</v>
      </c>
      <c r="V93" s="63">
        <f>AVERAGE('Apps Denied by Month'!IH34:IS34)</f>
        <v>4403.5</v>
      </c>
      <c r="W93" s="79">
        <f t="shared" si="6"/>
        <v>2.8481397774687069</v>
      </c>
      <c r="X93" s="81">
        <f t="shared" si="7"/>
        <v>1.2581615996735362</v>
      </c>
      <c r="Y93" s="81">
        <f t="shared" si="8"/>
        <v>0.79845622587852938</v>
      </c>
    </row>
    <row r="94" spans="1:25" s="30" customFormat="1">
      <c r="A94" s="32" t="s">
        <v>56</v>
      </c>
      <c r="B94" s="33">
        <f>AVERAGE('Apps Denied by Month'!B35:M35)</f>
        <v>6837.416666666667</v>
      </c>
      <c r="C94" s="33">
        <f>AVERAGE('Apps Denied by Month'!N35:Y35)</f>
        <v>6827.666666666667</v>
      </c>
      <c r="D94" s="33">
        <f>AVERAGE('Apps Denied by Month'!Z35:AK35)</f>
        <v>7458.833333333333</v>
      </c>
      <c r="E94" s="33">
        <f>AVERAGE('Apps Denied by Month'!AL35:AW35)</f>
        <v>6974.333333333333</v>
      </c>
      <c r="F94" s="33">
        <f>AVERAGE('Apps Denied by Month'!AX35:BI35)</f>
        <v>7173.333333333333</v>
      </c>
      <c r="G94" s="33">
        <f>AVERAGE('Apps Denied by Month'!BJ35:BU35)</f>
        <v>7601.75</v>
      </c>
      <c r="H94" s="33">
        <f>AVERAGE('Apps Denied by Month'!BV35:CG35)</f>
        <v>7559.416666666667</v>
      </c>
      <c r="I94" s="33">
        <f>AVERAGE('Apps Denied by Month'!CH35:CS35)</f>
        <v>7212.166666666667</v>
      </c>
      <c r="J94" s="33">
        <f>AVERAGE('Apps Denied by Month'!CT35:DE35)</f>
        <v>8108.666666666667</v>
      </c>
      <c r="K94" s="33">
        <f>AVERAGE('Apps Denied by Month'!DF35:DQ35)</f>
        <v>8444.6666666666661</v>
      </c>
      <c r="L94" s="34">
        <f>AVERAGE('Apps Denied by Month'!DR35:EC35)</f>
        <v>8666.3333333333339</v>
      </c>
      <c r="M94" s="34">
        <f>AVERAGE('Apps Denied by Month'!ED35:EO35)</f>
        <v>9147.5833333333339</v>
      </c>
      <c r="N94" s="35">
        <f>SUM('Apps Denied by Month'!EP35:FA35)/12</f>
        <v>9810.1666666666661</v>
      </c>
      <c r="O94" s="63">
        <f>AVERAGE('Apps Denied by Month'!FB35:FM35)</f>
        <v>9714.4166666666661</v>
      </c>
      <c r="P94" s="63">
        <f>AVERAGE('Apps Denied by Month'!FN35:FY35)</f>
        <v>10251.5</v>
      </c>
      <c r="Q94" s="63">
        <f>AVERAGE('Apps Denied by Month'!FZ35:GK35)</f>
        <v>8512.5833333333339</v>
      </c>
      <c r="R94" s="63">
        <f>AVERAGE('Apps Denied by Month'!GL35:GW35)</f>
        <v>7863</v>
      </c>
      <c r="S94" s="63">
        <f>AVERAGE('Apps Denied by Month'!GX35:HI35)</f>
        <v>7201.833333333333</v>
      </c>
      <c r="T94" s="63">
        <f>AVERAGE('Apps Denied by Month'!HJ35:HU35)</f>
        <v>7225</v>
      </c>
      <c r="U94" s="63">
        <f>AVERAGE('Apps Denied by Month'!HV35:IG35)</f>
        <v>6622.166666666667</v>
      </c>
      <c r="V94" s="63">
        <f>AVERAGE('Apps Denied by Month'!IH35:IS35)</f>
        <v>6117.666666666667</v>
      </c>
      <c r="W94" s="79">
        <f t="shared" si="6"/>
        <v>-3.148118807054321E-2</v>
      </c>
      <c r="X94" s="81">
        <f t="shared" si="7"/>
        <v>-0.12398443442505484</v>
      </c>
      <c r="Y94" s="81">
        <f t="shared" si="8"/>
        <v>-0.23587445670987348</v>
      </c>
    </row>
    <row r="95" spans="1:25" s="30" customFormat="1">
      <c r="A95" s="32" t="s">
        <v>57</v>
      </c>
      <c r="B95" s="33">
        <f>AVERAGE('Apps Denied by Month'!B36:M36)</f>
        <v>1987</v>
      </c>
      <c r="C95" s="33">
        <f>AVERAGE('Apps Denied by Month'!N36:Y36)</f>
        <v>1848.9166666666667</v>
      </c>
      <c r="D95" s="33">
        <f>AVERAGE('Apps Denied by Month'!Z36:AK36)</f>
        <v>1909.8333333333333</v>
      </c>
      <c r="E95" s="33">
        <f>AVERAGE('Apps Denied by Month'!AL36:AW36)</f>
        <v>1890</v>
      </c>
      <c r="F95" s="33">
        <f>AVERAGE('Apps Denied by Month'!AX36:BI36)</f>
        <v>1964</v>
      </c>
      <c r="G95" s="33">
        <f>AVERAGE('Apps Denied by Month'!BJ36:BU36)</f>
        <v>1632.3333333333333</v>
      </c>
      <c r="H95" s="33">
        <f>AVERAGE('Apps Denied by Month'!BV36:CG36)</f>
        <v>1632.75</v>
      </c>
      <c r="I95" s="33">
        <f>AVERAGE('Apps Denied by Month'!CH36:CS36)</f>
        <v>1602.8333333333333</v>
      </c>
      <c r="J95" s="33">
        <f>AVERAGE('Apps Denied by Month'!CT36:DE36)</f>
        <v>1572.5833333333333</v>
      </c>
      <c r="K95" s="33">
        <f>AVERAGE('Apps Denied by Month'!DF36:DQ36)</f>
        <v>1654</v>
      </c>
      <c r="L95" s="34">
        <f>AVERAGE('Apps Denied by Month'!DR36:EC36)</f>
        <v>1655.25</v>
      </c>
      <c r="M95" s="34">
        <f>AVERAGE('Apps Denied by Month'!ED36:EO36)</f>
        <v>1396.5</v>
      </c>
      <c r="N95" s="35">
        <f>SUM('Apps Denied by Month'!EP36:FA36)/12</f>
        <v>1276.5</v>
      </c>
      <c r="O95" s="63">
        <f>AVERAGE('Apps Denied by Month'!FB36:FM36)</f>
        <v>1097</v>
      </c>
      <c r="P95" s="63">
        <f>AVERAGE('Apps Denied by Month'!FN36:FY36)</f>
        <v>442.41666666666669</v>
      </c>
      <c r="Q95" s="63">
        <f>AVERAGE('Apps Denied by Month'!FZ36:GK36)</f>
        <v>1128.25</v>
      </c>
      <c r="R95" s="63">
        <f>AVERAGE('Apps Denied by Month'!GL36:GW36)</f>
        <v>1012.5833333333334</v>
      </c>
      <c r="S95" s="63">
        <f>AVERAGE('Apps Denied by Month'!GX36:HI36)</f>
        <v>889.08333333333337</v>
      </c>
      <c r="T95" s="63">
        <f>AVERAGE('Apps Denied by Month'!HJ36:HU36)</f>
        <v>904.66666666666663</v>
      </c>
      <c r="U95" s="63">
        <f>AVERAGE('Apps Denied by Month'!HV36:IG36)</f>
        <v>801.25</v>
      </c>
      <c r="V95" s="63">
        <f>AVERAGE('Apps Denied by Month'!IH36:IS36)</f>
        <v>536.66666666666663</v>
      </c>
      <c r="W95" s="79">
        <f t="shared" si="6"/>
        <v>-0.59675390035228992</v>
      </c>
      <c r="X95" s="81">
        <f t="shared" si="7"/>
        <v>-0.50926351247894652</v>
      </c>
      <c r="Y95" s="81">
        <f t="shared" si="8"/>
        <v>-0.5159341489201027</v>
      </c>
    </row>
    <row r="96" spans="1:25" s="30" customFormat="1">
      <c r="A96" s="32" t="s">
        <v>59</v>
      </c>
      <c r="B96" s="33">
        <f>AVERAGE('Apps Denied by Month'!B37:M37)</f>
        <v>270.75</v>
      </c>
      <c r="C96" s="33">
        <f>AVERAGE('Apps Denied by Month'!N37:Y37)</f>
        <v>312.66666666666669</v>
      </c>
      <c r="D96" s="33">
        <f>AVERAGE('Apps Denied by Month'!Z37:AK37)</f>
        <v>372.41666666666669</v>
      </c>
      <c r="E96" s="33">
        <f>AVERAGE('Apps Denied by Month'!AL37:AW37)</f>
        <v>414.16666666666669</v>
      </c>
      <c r="F96" s="33">
        <f>AVERAGE('Apps Denied by Month'!AX37:BI37)</f>
        <v>440.58333333333331</v>
      </c>
      <c r="G96" s="33">
        <f>AVERAGE('Apps Denied by Month'!BJ37:BU37)</f>
        <v>213.25</v>
      </c>
      <c r="H96" s="33">
        <f>AVERAGE('Apps Denied by Month'!BV37:CG37)</f>
        <v>210.33333333333334</v>
      </c>
      <c r="I96" s="33">
        <f>AVERAGE('Apps Denied by Month'!CH37:CS37)</f>
        <v>185.16666666666666</v>
      </c>
      <c r="J96" s="33">
        <f>AVERAGE('Apps Denied by Month'!CT37:DE37)</f>
        <v>175.08333333333334</v>
      </c>
      <c r="K96" s="33">
        <f>AVERAGE('Apps Denied by Month'!DF37:DQ37)</f>
        <v>283.25</v>
      </c>
      <c r="L96" s="34">
        <f>AVERAGE('Apps Denied by Month'!DR37:EC37)</f>
        <v>293.08333333333331</v>
      </c>
      <c r="M96" s="34">
        <f>AVERAGE('Apps Denied by Month'!ED37:EO37)</f>
        <v>272.08333333333331</v>
      </c>
      <c r="N96" s="35">
        <f>SUM('Apps Denied by Month'!EP37:FA37)/12</f>
        <v>260.08333333333331</v>
      </c>
      <c r="O96" s="63">
        <f>AVERAGE('Apps Denied by Month'!FB37:FM37)</f>
        <v>267.5</v>
      </c>
      <c r="P96" s="63">
        <f>AVERAGE('Apps Denied by Month'!FN37:FY37)</f>
        <v>278.91666666666669</v>
      </c>
      <c r="Q96" s="63">
        <f>AVERAGE('Apps Denied by Month'!FZ37:GK37)</f>
        <v>292.16666666666669</v>
      </c>
      <c r="R96" s="63">
        <f>AVERAGE('Apps Denied by Month'!GL37:GW37)</f>
        <v>304.66666666666669</v>
      </c>
      <c r="S96" s="63">
        <f>AVERAGE('Apps Denied by Month'!GX37:HI37)</f>
        <v>276.25</v>
      </c>
      <c r="T96" s="63">
        <f>AVERAGE('Apps Denied by Month'!HJ37:HU37)</f>
        <v>272.58333333333331</v>
      </c>
      <c r="U96" s="63">
        <f>AVERAGE('Apps Denied by Month'!HV37:IG37)</f>
        <v>217.58333333333334</v>
      </c>
      <c r="V96" s="63">
        <f>AVERAGE('Apps Denied by Month'!IH37:IS37)</f>
        <v>257.25</v>
      </c>
      <c r="W96" s="79">
        <f t="shared" si="6"/>
        <v>-0.19636811326562015</v>
      </c>
      <c r="X96" s="81">
        <f t="shared" si="7"/>
        <v>3.4469096671949286E-2</v>
      </c>
      <c r="Y96" s="81">
        <f t="shared" si="8"/>
        <v>-0.25760591413136186</v>
      </c>
    </row>
    <row r="97" spans="1:26" s="30" customFormat="1">
      <c r="A97" s="32" t="s">
        <v>61</v>
      </c>
      <c r="B97" s="33">
        <f>AVERAGE('Apps Denied by Month'!B38:M38)</f>
        <v>13492.25</v>
      </c>
      <c r="C97" s="33">
        <f>AVERAGE('Apps Denied by Month'!N38:Y38)</f>
        <v>8445.4166666666661</v>
      </c>
      <c r="D97" s="33">
        <f>AVERAGE('Apps Denied by Month'!Z38:AK38)</f>
        <v>8300.3333333333339</v>
      </c>
      <c r="E97" s="33">
        <f>AVERAGE('Apps Denied by Month'!AL38:AW38)</f>
        <v>12523.25</v>
      </c>
      <c r="F97" s="33">
        <f>AVERAGE('Apps Denied by Month'!AX38:BI38)</f>
        <v>12315.416666666666</v>
      </c>
      <c r="G97" s="33">
        <f>AVERAGE('Apps Denied by Month'!BJ38:BU38)</f>
        <v>12369.75</v>
      </c>
      <c r="H97" s="33">
        <f>AVERAGE('Apps Denied by Month'!BV38:CG38)</f>
        <v>11896.833333333334</v>
      </c>
      <c r="I97" s="33">
        <f>AVERAGE('Apps Denied by Month'!CH38:CS38)</f>
        <v>11157.833333333334</v>
      </c>
      <c r="J97" s="33">
        <f>AVERAGE('Apps Denied by Month'!CT38:DE38)</f>
        <v>10723.333333333334</v>
      </c>
      <c r="K97" s="33">
        <f>AVERAGE('Apps Denied by Month'!DF38:DQ38)</f>
        <v>12044.333333333334</v>
      </c>
      <c r="L97" s="34">
        <f>AVERAGE('Apps Denied by Month'!DR38:EC38)</f>
        <v>12078.833333333334</v>
      </c>
      <c r="M97" s="34">
        <f>AVERAGE('Apps Denied by Month'!ED38:EO38)</f>
        <v>9814.5833333333339</v>
      </c>
      <c r="N97" s="35">
        <f>SUM('Apps Denied by Month'!EP38:FA38)/12</f>
        <v>9429.75</v>
      </c>
      <c r="O97" s="63">
        <f>AVERAGE('Apps Denied by Month'!FB38:FM38)</f>
        <v>7945</v>
      </c>
      <c r="P97" s="63">
        <f>AVERAGE('Apps Denied by Month'!FN38:FY38)</f>
        <v>8077.916666666667</v>
      </c>
      <c r="Q97" s="63">
        <f>AVERAGE('Apps Denied by Month'!FZ38:GK38)</f>
        <v>8093.666666666667</v>
      </c>
      <c r="R97" s="63">
        <f>AVERAGE('Apps Denied by Month'!GL38:GW38)</f>
        <v>8091.916666666667</v>
      </c>
      <c r="S97" s="63">
        <f>AVERAGE('Apps Denied by Month'!GX38:HI38)</f>
        <v>7616.083333333333</v>
      </c>
      <c r="T97" s="63">
        <f>AVERAGE('Apps Denied by Month'!HJ38:HU38)</f>
        <v>6153.25</v>
      </c>
      <c r="U97" s="63">
        <f>AVERAGE('Apps Denied by Month'!HV38:IG38)</f>
        <v>6361.666666666667</v>
      </c>
      <c r="V97" s="63">
        <f>AVERAGE('Apps Denied by Month'!IH38:IS38)</f>
        <v>6568.5</v>
      </c>
      <c r="W97" s="79">
        <f t="shared" si="6"/>
        <v>-0.52849475316076511</v>
      </c>
      <c r="X97" s="81">
        <f t="shared" si="7"/>
        <v>-0.46526386573457923</v>
      </c>
      <c r="Y97" s="81">
        <f t="shared" si="8"/>
        <v>-0.47332109889200114</v>
      </c>
    </row>
    <row r="98" spans="1:26" s="30" customFormat="1">
      <c r="A98" s="32" t="s">
        <v>62</v>
      </c>
      <c r="B98" s="33">
        <f>AVERAGE('Apps Denied by Month'!B39:M39)</f>
        <v>2095.5833333333335</v>
      </c>
      <c r="C98" s="33">
        <f>AVERAGE('Apps Denied by Month'!N39:Y39)</f>
        <v>1722.9166666666667</v>
      </c>
      <c r="D98" s="33">
        <f>AVERAGE('Apps Denied by Month'!Z39:AK39)</f>
        <v>1707.6666666666667</v>
      </c>
      <c r="E98" s="33">
        <f>AVERAGE('Apps Denied by Month'!AL39:AW39)</f>
        <v>2070</v>
      </c>
      <c r="F98" s="33">
        <f>AVERAGE('Apps Denied by Month'!AX39:BI39)</f>
        <v>2029.25</v>
      </c>
      <c r="G98" s="33">
        <f>AVERAGE('Apps Denied by Month'!BJ39:BU39)</f>
        <v>1967.9166666666667</v>
      </c>
      <c r="H98" s="33">
        <f>AVERAGE('Apps Denied by Month'!BV39:CG39)</f>
        <v>1850.5833333333333</v>
      </c>
      <c r="I98" s="33">
        <f>AVERAGE('Apps Denied by Month'!CH39:CS39)</f>
        <v>1734.4166666666667</v>
      </c>
      <c r="J98" s="33">
        <f>AVERAGE('Apps Denied by Month'!CT39:DE39)</f>
        <v>1475.75</v>
      </c>
      <c r="K98" s="33">
        <f>AVERAGE('Apps Denied by Month'!DF39:DQ39)</f>
        <v>2005.0833333333333</v>
      </c>
      <c r="L98" s="34">
        <f>AVERAGE('Apps Denied by Month'!DR39:EC39)</f>
        <v>2227.0833333333335</v>
      </c>
      <c r="M98" s="34">
        <f>AVERAGE('Apps Denied by Month'!ED39:EO39)</f>
        <v>1868.5833333333333</v>
      </c>
      <c r="N98" s="35">
        <f>SUM('Apps Denied by Month'!EP39:FA39)/12</f>
        <v>1508.4166666666667</v>
      </c>
      <c r="O98" s="63">
        <f>AVERAGE('Apps Denied by Month'!FB39:FM39)</f>
        <v>1384.5833333333333</v>
      </c>
      <c r="P98" s="63">
        <f>AVERAGE('Apps Denied by Month'!FN39:FY39)</f>
        <v>1198.3333333333333</v>
      </c>
      <c r="Q98" s="63">
        <f>AVERAGE('Apps Denied by Month'!FZ39:GK39)</f>
        <v>1166.8333333333333</v>
      </c>
      <c r="R98" s="63">
        <f>AVERAGE('Apps Denied by Month'!GL39:GW39)</f>
        <v>917.16666666666663</v>
      </c>
      <c r="S98" s="63">
        <f>AVERAGE('Apps Denied by Month'!GX39:HI39)</f>
        <v>646.66666666666663</v>
      </c>
      <c r="T98" s="63">
        <f>AVERAGE('Apps Denied by Month'!HJ39:HU39)</f>
        <v>597.83333333333337</v>
      </c>
      <c r="U98" s="63">
        <f>AVERAGE('Apps Denied by Month'!HV39:IG39)</f>
        <v>1313.1666666666667</v>
      </c>
      <c r="V98" s="63">
        <f>AVERAGE('Apps Denied by Month'!IH39:IS39)</f>
        <v>1479.5833333333333</v>
      </c>
      <c r="W98" s="79">
        <f t="shared" si="6"/>
        <v>-0.37336461605758142</v>
      </c>
      <c r="X98" s="81">
        <f t="shared" si="7"/>
        <v>-0.29040392668978243</v>
      </c>
      <c r="Y98" s="81">
        <f t="shared" si="8"/>
        <v>-0.41036482694106641</v>
      </c>
    </row>
    <row r="99" spans="1:26" s="30" customFormat="1">
      <c r="A99" s="32" t="s">
        <v>63</v>
      </c>
      <c r="B99" s="33">
        <f>AVERAGE('Apps Denied by Month'!B40:M40)</f>
        <v>335.91666666666669</v>
      </c>
      <c r="C99" s="33">
        <f>AVERAGE('Apps Denied by Month'!N40:Y40)</f>
        <v>405.41666666666669</v>
      </c>
      <c r="D99" s="33">
        <f>AVERAGE('Apps Denied by Month'!Z40:AK40)</f>
        <v>423.5</v>
      </c>
      <c r="E99" s="33">
        <f>AVERAGE('Apps Denied by Month'!AL40:AW40)</f>
        <v>398.25</v>
      </c>
      <c r="F99" s="33">
        <f>AVERAGE('Apps Denied by Month'!AX40:BI40)</f>
        <v>304.5</v>
      </c>
      <c r="G99" s="33">
        <f>AVERAGE('Apps Denied by Month'!BJ40:BU40)</f>
        <v>311.16666666666669</v>
      </c>
      <c r="H99" s="33">
        <f>AVERAGE('Apps Denied by Month'!BV40:CG40)</f>
        <v>323.75</v>
      </c>
      <c r="I99" s="33">
        <f>AVERAGE('Apps Denied by Month'!CH40:CS40)</f>
        <v>326.66666666666669</v>
      </c>
      <c r="J99" s="33">
        <f>AVERAGE('Apps Denied by Month'!CT40:DE40)</f>
        <v>252.83333333333334</v>
      </c>
      <c r="K99" s="33">
        <f>AVERAGE('Apps Denied by Month'!DF40:DQ40)</f>
        <v>264.08333333333331</v>
      </c>
      <c r="L99" s="34">
        <f>AVERAGE('Apps Denied by Month'!DR40:EC40)</f>
        <v>280.91666666666669</v>
      </c>
      <c r="M99" s="34">
        <f>AVERAGE('Apps Denied by Month'!ED40:EO40)</f>
        <v>2552.8333333333335</v>
      </c>
      <c r="N99" s="35">
        <f>SUM('Apps Denied by Month'!EP40:FA40)/12</f>
        <v>2.4166666666666665</v>
      </c>
      <c r="O99" s="63">
        <f>AVERAGE('Apps Denied by Month'!FB40:FM40)</f>
        <v>4.833333333333333</v>
      </c>
      <c r="P99" s="63">
        <f>AVERAGE('Apps Denied by Month'!FN40:FY40)</f>
        <v>767.41666666666663</v>
      </c>
      <c r="Q99" s="63">
        <f>AVERAGE('Apps Denied by Month'!FZ40:GK40)</f>
        <v>675.75</v>
      </c>
      <c r="R99" s="63">
        <f>AVERAGE('Apps Denied by Month'!GL40:GW40)</f>
        <v>357.33333333333331</v>
      </c>
      <c r="S99" s="63">
        <f>AVERAGE('Apps Denied by Month'!GX40:HI40)</f>
        <v>324.41666666666669</v>
      </c>
      <c r="T99" s="63">
        <f>AVERAGE('Apps Denied by Month'!HJ40:HU40)</f>
        <v>276.16666666666669</v>
      </c>
      <c r="U99" s="63">
        <f>AVERAGE('Apps Denied by Month'!HV40:IG40)</f>
        <v>199</v>
      </c>
      <c r="V99" s="63">
        <f>AVERAGE('Apps Denied by Month'!IH40:IS40)</f>
        <v>165</v>
      </c>
      <c r="W99" s="79">
        <f t="shared" si="6"/>
        <v>-0.40759116844455473</v>
      </c>
      <c r="X99" s="81">
        <f t="shared" si="7"/>
        <v>-0.3853281853281853</v>
      </c>
      <c r="Y99" s="81">
        <f t="shared" si="8"/>
        <v>-0.2916048650252151</v>
      </c>
    </row>
    <row r="100" spans="1:26" s="30" customFormat="1">
      <c r="A100" s="32" t="s">
        <v>65</v>
      </c>
      <c r="B100" s="33">
        <f>AVERAGE('Apps Denied by Month'!B41:M41)</f>
        <v>4020.8333333333335</v>
      </c>
      <c r="C100" s="33">
        <f>AVERAGE('Apps Denied by Month'!N41:Y41)</f>
        <v>4139.416666666667</v>
      </c>
      <c r="D100" s="33">
        <f>AVERAGE('Apps Denied by Month'!Z41:AK41)</f>
        <v>4518.25</v>
      </c>
      <c r="E100" s="33">
        <f>AVERAGE('Apps Denied by Month'!AL41:AW41)</f>
        <v>4719.5</v>
      </c>
      <c r="F100" s="33">
        <f>AVERAGE('Apps Denied by Month'!AX41:BI41)</f>
        <v>4804.666666666667</v>
      </c>
      <c r="G100" s="33">
        <f>AVERAGE('Apps Denied by Month'!BJ41:BU41)</f>
        <v>4949.333333333333</v>
      </c>
      <c r="H100" s="33">
        <f>AVERAGE('Apps Denied by Month'!BV41:CG41)</f>
        <v>5973.5</v>
      </c>
      <c r="I100" s="33">
        <f>AVERAGE('Apps Denied by Month'!CH41:CS41)</f>
        <v>6687.083333333333</v>
      </c>
      <c r="J100" s="33">
        <f>AVERAGE('Apps Denied by Month'!CT41:DE41)</f>
        <v>7210.7</v>
      </c>
      <c r="K100" s="33">
        <f>AVERAGE('Apps Denied by Month'!DF41:DQ41)</f>
        <v>7427.25</v>
      </c>
      <c r="L100" s="34">
        <f>AVERAGE('Apps Denied by Month'!DR41:EC41)</f>
        <v>1453.25</v>
      </c>
      <c r="M100" s="34">
        <f>AVERAGE('Apps Denied by Month'!ED41:EO41)</f>
        <v>743.91666666666663</v>
      </c>
      <c r="N100" s="35">
        <f>SUM('Apps Denied by Month'!EP41:FA41)/12</f>
        <v>891.08333333333337</v>
      </c>
      <c r="O100" s="63">
        <f>AVERAGE('Apps Denied by Month'!FB41:FM41)</f>
        <v>1811.4166666666667</v>
      </c>
      <c r="P100" s="63">
        <f>AVERAGE('Apps Denied by Month'!FN41:FY41)</f>
        <v>1860.8333333333333</v>
      </c>
      <c r="Q100" s="63">
        <f>AVERAGE('Apps Denied by Month'!FZ41:GK41)</f>
        <v>1639.6666666666667</v>
      </c>
      <c r="R100" s="63">
        <f>AVERAGE('Apps Denied by Month'!GL41:GW41)</f>
        <v>1733.4166666666667</v>
      </c>
      <c r="S100" s="63">
        <f>AVERAGE('Apps Denied by Month'!GX41:HI41)</f>
        <v>1849.5833333333333</v>
      </c>
      <c r="T100" s="63">
        <f>AVERAGE('Apps Denied by Month'!HJ41:HU41)</f>
        <v>1936.6666666666667</v>
      </c>
      <c r="U100" s="63">
        <f>AVERAGE('Apps Denied by Month'!HV41:IG41)</f>
        <v>1772.1666666666667</v>
      </c>
      <c r="V100" s="63">
        <f>AVERAGE('Apps Denied by Month'!IH41:IS41)</f>
        <v>2298.75</v>
      </c>
      <c r="W100" s="79">
        <f t="shared" si="6"/>
        <v>-0.55925388601036274</v>
      </c>
      <c r="X100" s="81">
        <f t="shared" si="7"/>
        <v>-0.70332859016210481</v>
      </c>
      <c r="Y100" s="81">
        <f t="shared" si="8"/>
        <v>0.2194506565743449</v>
      </c>
    </row>
    <row r="101" spans="1:26" s="30" customFormat="1">
      <c r="A101" s="32" t="s">
        <v>67</v>
      </c>
      <c r="B101" s="33">
        <f>AVERAGE('Apps Denied by Month'!B42:M42)</f>
        <v>275</v>
      </c>
      <c r="C101" s="33">
        <f>AVERAGE('Apps Denied by Month'!N42:Y42)</f>
        <v>309.58333333333331</v>
      </c>
      <c r="D101" s="33">
        <f>AVERAGE('Apps Denied by Month'!Z42:AK42)</f>
        <v>358.91666666666669</v>
      </c>
      <c r="E101" s="33">
        <f>AVERAGE('Apps Denied by Month'!AL42:AW42)</f>
        <v>358.41666666666669</v>
      </c>
      <c r="F101" s="33">
        <f>AVERAGE('Apps Denied by Month'!AX42:BI42)</f>
        <v>365.33333333333331</v>
      </c>
      <c r="G101" s="33">
        <f>AVERAGE('Apps Denied by Month'!BJ42:BU42)</f>
        <v>382.08333333333331</v>
      </c>
      <c r="H101" s="33">
        <f>AVERAGE('Apps Denied by Month'!BV42:CG42)</f>
        <v>486.25</v>
      </c>
      <c r="I101" s="33">
        <f>AVERAGE('Apps Denied by Month'!CH42:CS42)</f>
        <v>563.16666666666663</v>
      </c>
      <c r="J101" s="33">
        <f>AVERAGE('Apps Denied by Month'!CT42:DE42)</f>
        <v>577.08333333333337</v>
      </c>
      <c r="K101" s="33">
        <f>AVERAGE('Apps Denied by Month'!DF42:DQ42)</f>
        <v>513.91666666666663</v>
      </c>
      <c r="L101" s="34">
        <f>AVERAGE('Apps Denied by Month'!DR42:EC42)</f>
        <v>542.58333333333337</v>
      </c>
      <c r="M101" s="34">
        <f>AVERAGE('Apps Denied by Month'!ED42:EO42)</f>
        <v>527.08333333333337</v>
      </c>
      <c r="N101" s="35">
        <f>SUM('Apps Denied by Month'!EP42:FA42)/12</f>
        <v>537.16666666666663</v>
      </c>
      <c r="O101" s="63">
        <f>AVERAGE('Apps Denied by Month'!FB42:FM42)</f>
        <v>505.25</v>
      </c>
      <c r="P101" s="63">
        <f>AVERAGE('Apps Denied by Month'!FN42:FY42)</f>
        <v>436.58333333333331</v>
      </c>
      <c r="Q101" s="63">
        <f>AVERAGE('Apps Denied by Month'!FZ42:GK42)</f>
        <v>353.08333333333331</v>
      </c>
      <c r="R101" s="63">
        <f>AVERAGE('Apps Denied by Month'!GL42:GW42)</f>
        <v>321.58333333333331</v>
      </c>
      <c r="S101" s="63">
        <f>AVERAGE('Apps Denied by Month'!GX42:HI42)</f>
        <v>322.25</v>
      </c>
      <c r="T101" s="63">
        <f>AVERAGE('Apps Denied by Month'!HJ42:HU42)</f>
        <v>326.75</v>
      </c>
      <c r="U101" s="63">
        <f>AVERAGE('Apps Denied by Month'!HV42:IG42)</f>
        <v>295.83333333333331</v>
      </c>
      <c r="V101" s="63">
        <f>AVERAGE('Apps Denied by Month'!IH42:IS42)</f>
        <v>309.91666666666669</v>
      </c>
      <c r="W101" s="79">
        <f t="shared" si="6"/>
        <v>7.575757575757569E-2</v>
      </c>
      <c r="X101" s="81">
        <f t="shared" si="7"/>
        <v>-0.3916023993144816</v>
      </c>
      <c r="Y101" s="81">
        <f t="shared" si="8"/>
        <v>-0.4547688527107972</v>
      </c>
    </row>
    <row r="102" spans="1:26" s="30" customFormat="1">
      <c r="A102" s="32" t="s">
        <v>68</v>
      </c>
      <c r="B102" s="33">
        <f>AVERAGE('Apps Denied by Month'!B43:M43)</f>
        <v>2134.75</v>
      </c>
      <c r="C102" s="33">
        <f>AVERAGE('Apps Denied by Month'!N43:Y43)</f>
        <v>2263.8333333333335</v>
      </c>
      <c r="D102" s="33">
        <f>AVERAGE('Apps Denied by Month'!Z43:AK43)</f>
        <v>2102.3333333333335</v>
      </c>
      <c r="E102" s="33">
        <f>AVERAGE('Apps Denied by Month'!AL43:AW43)</f>
        <v>1991</v>
      </c>
      <c r="F102" s="33">
        <f>AVERAGE('Apps Denied by Month'!AX43:BI43)</f>
        <v>2057.5833333333335</v>
      </c>
      <c r="G102" s="33">
        <f>AVERAGE('Apps Denied by Month'!BJ43:BU43)</f>
        <v>2093.0833333333335</v>
      </c>
      <c r="H102" s="33">
        <f>AVERAGE('Apps Denied by Month'!BV43:CG43)</f>
        <v>2149.25</v>
      </c>
      <c r="I102" s="33">
        <f>AVERAGE('Apps Denied by Month'!CH43:CS43)</f>
        <v>2263</v>
      </c>
      <c r="J102" s="33">
        <f>AVERAGE('Apps Denied by Month'!CT43:DE43)</f>
        <v>2425.6666666666665</v>
      </c>
      <c r="K102" s="33">
        <f>AVERAGE('Apps Denied by Month'!DF43:DQ43)</f>
        <v>2759.9166666666665</v>
      </c>
      <c r="L102" s="34">
        <f>AVERAGE('Apps Denied by Month'!DR43:EC43)</f>
        <v>3197.5833333333335</v>
      </c>
      <c r="M102" s="34">
        <f>AVERAGE('Apps Denied by Month'!ED43:EO43)</f>
        <v>3371.0833333333335</v>
      </c>
      <c r="N102" s="35">
        <f>SUM('Apps Denied by Month'!EP43:FA43)/12</f>
        <v>3813.9166666666665</v>
      </c>
      <c r="O102" s="63">
        <f>AVERAGE('Apps Denied by Month'!FB43:FM43)</f>
        <v>3820.6666666666665</v>
      </c>
      <c r="P102" s="63">
        <f>AVERAGE('Apps Denied by Month'!FN43:FY43)</f>
        <v>3755.9166666666665</v>
      </c>
      <c r="Q102" s="63">
        <f>AVERAGE('Apps Denied by Month'!FZ43:GK43)</f>
        <v>3593.5833333333335</v>
      </c>
      <c r="R102" s="63">
        <f>AVERAGE('Apps Denied by Month'!GL43:GW43)</f>
        <v>2674.8333333333335</v>
      </c>
      <c r="S102" s="63">
        <f>AVERAGE('Apps Denied by Month'!GX43:HI43)</f>
        <v>3026.1666666666665</v>
      </c>
      <c r="T102" s="63">
        <f>AVERAGE('Apps Denied by Month'!HJ43:HU43)</f>
        <v>2852.25</v>
      </c>
      <c r="U102" s="63">
        <f>AVERAGE('Apps Denied by Month'!HV43:IG43)</f>
        <v>2728.0833333333335</v>
      </c>
      <c r="V102" s="63">
        <f>AVERAGE('Apps Denied by Month'!IH43:IS43)</f>
        <v>2659.75</v>
      </c>
      <c r="W102" s="79">
        <f t="shared" si="6"/>
        <v>0.27794043018308162</v>
      </c>
      <c r="X102" s="81">
        <f t="shared" si="7"/>
        <v>0.26931875460431942</v>
      </c>
      <c r="Y102" s="81">
        <f t="shared" si="8"/>
        <v>-0.14682963696541659</v>
      </c>
    </row>
    <row r="103" spans="1:26" s="30" customFormat="1">
      <c r="A103" s="32" t="s">
        <v>69</v>
      </c>
      <c r="B103" s="33">
        <f>AVERAGE('Apps Denied by Month'!B44:M44)</f>
        <v>200.25</v>
      </c>
      <c r="C103" s="33">
        <f>AVERAGE('Apps Denied by Month'!N44:Y44)</f>
        <v>186.75</v>
      </c>
      <c r="D103" s="33">
        <f>AVERAGE('Apps Denied by Month'!Z44:AK44)</f>
        <v>185.5</v>
      </c>
      <c r="E103" s="33">
        <f>AVERAGE('Apps Denied by Month'!AL44:AW44)</f>
        <v>201.66666666666666</v>
      </c>
      <c r="F103" s="33">
        <f>AVERAGE('Apps Denied by Month'!AX44:BI44)</f>
        <v>212.25</v>
      </c>
      <c r="G103" s="33">
        <f>AVERAGE('Apps Denied by Month'!BJ44:BU44)</f>
        <v>221.41666666666666</v>
      </c>
      <c r="H103" s="33">
        <f>AVERAGE('Apps Denied by Month'!BV44:CG44)</f>
        <v>187.66666666666666</v>
      </c>
      <c r="I103" s="33">
        <f>AVERAGE('Apps Denied by Month'!CH44:CS44)</f>
        <v>183.83333333333334</v>
      </c>
      <c r="J103" s="33">
        <f>AVERAGE('Apps Denied by Month'!CT44:DE44)</f>
        <v>190.91666666666666</v>
      </c>
      <c r="K103" s="33">
        <f>AVERAGE('Apps Denied by Month'!DF44:DQ44)</f>
        <v>196</v>
      </c>
      <c r="L103" s="34">
        <f>AVERAGE('Apps Denied by Month'!DR44:EC44)</f>
        <v>195.83333333333334</v>
      </c>
      <c r="M103" s="34">
        <f>AVERAGE('Apps Denied by Month'!ED44:EO44)</f>
        <v>196.75</v>
      </c>
      <c r="N103" s="35">
        <f>SUM('Apps Denied by Month'!EP44:FA44)/12</f>
        <v>179.58333333333334</v>
      </c>
      <c r="O103" s="63">
        <f>AVERAGE('Apps Denied by Month'!FB44:FM44)</f>
        <v>172.58333333333334</v>
      </c>
      <c r="P103" s="63">
        <f>AVERAGE('Apps Denied by Month'!FN44:FY44)</f>
        <v>158.91666666666666</v>
      </c>
      <c r="Q103" s="63">
        <f>AVERAGE('Apps Denied by Month'!FZ44:GK44)</f>
        <v>152.41666666666666</v>
      </c>
      <c r="R103" s="63">
        <f>AVERAGE('Apps Denied by Month'!GL44:GW44)</f>
        <v>155.16666666666666</v>
      </c>
      <c r="S103" s="63">
        <f>AVERAGE('Apps Denied by Month'!GX44:HI44)</f>
        <v>150.90909090909091</v>
      </c>
      <c r="T103" s="63">
        <f>AVERAGE('Apps Denied by Month'!HJ44:HU44)</f>
        <v>144.33333333333334</v>
      </c>
      <c r="U103" s="63">
        <f>AVERAGE('Apps Denied by Month'!HV44:IG44)</f>
        <v>132.08333333333334</v>
      </c>
      <c r="V103" s="63">
        <f>AVERAGE('Apps Denied by Month'!IH44:IS44)</f>
        <v>116</v>
      </c>
      <c r="W103" s="79">
        <f t="shared" si="6"/>
        <v>-0.34040782355389093</v>
      </c>
      <c r="X103" s="81">
        <f t="shared" si="7"/>
        <v>-0.29618117229129654</v>
      </c>
      <c r="Y103" s="81">
        <f t="shared" si="8"/>
        <v>-0.32553191489361699</v>
      </c>
    </row>
    <row r="104" spans="1:26" s="30" customFormat="1">
      <c r="A104" s="32" t="s">
        <v>70</v>
      </c>
      <c r="B104" s="33">
        <f>AVERAGE('Apps Denied by Month'!B45:M45)</f>
        <v>3857.5833333333335</v>
      </c>
      <c r="C104" s="33">
        <f>AVERAGE('Apps Denied by Month'!N45:Y45)</f>
        <v>3729.5</v>
      </c>
      <c r="D104" s="33">
        <f>AVERAGE('Apps Denied by Month'!Z45:AK45)</f>
        <v>2564.9166666666665</v>
      </c>
      <c r="E104" s="33">
        <f>AVERAGE('Apps Denied by Month'!AL45:AW45)</f>
        <v>4366.583333333333</v>
      </c>
      <c r="F104" s="33">
        <f>AVERAGE('Apps Denied by Month'!AX45:BI45)</f>
        <v>5965.833333333333</v>
      </c>
      <c r="G104" s="33">
        <f>AVERAGE('Apps Denied by Month'!BJ45:BU45)</f>
        <v>7938.833333333333</v>
      </c>
      <c r="H104" s="33">
        <f>AVERAGE('Apps Denied by Month'!BV45:CG45)</f>
        <v>8840.9166666666661</v>
      </c>
      <c r="I104" s="33">
        <f>AVERAGE('Apps Denied by Month'!CH45:CS45)</f>
        <v>7795.666666666667</v>
      </c>
      <c r="J104" s="33">
        <f>AVERAGE('Apps Denied by Month'!CT45:DE45)</f>
        <v>5182.416666666667</v>
      </c>
      <c r="K104" s="33">
        <f>AVERAGE('Apps Denied by Month'!DF45:DQ45)</f>
        <v>3992.4166666666665</v>
      </c>
      <c r="L104" s="34">
        <f>AVERAGE('Apps Denied by Month'!DR45:EC45)</f>
        <v>3592.8333333333335</v>
      </c>
      <c r="M104" s="34">
        <f>AVERAGE('Apps Denied by Month'!ED45:EO45)</f>
        <v>3386.5</v>
      </c>
      <c r="N104" s="35">
        <f>SUM('Apps Denied by Month'!EP45:FA45)/12</f>
        <v>2801.4166666666665</v>
      </c>
      <c r="O104" s="63">
        <f>AVERAGE('Apps Denied by Month'!FB45:FM45)</f>
        <v>2757.75</v>
      </c>
      <c r="P104" s="63">
        <f>AVERAGE('Apps Denied by Month'!FN45:FY45)</f>
        <v>2397.5</v>
      </c>
      <c r="Q104" s="63">
        <f>AVERAGE('Apps Denied by Month'!FZ45:GK45)</f>
        <v>2254.0833333333335</v>
      </c>
      <c r="R104" s="63">
        <f>AVERAGE('Apps Denied by Month'!GL45:GW45)</f>
        <v>2101.5833333333335</v>
      </c>
      <c r="S104" s="63">
        <f>AVERAGE('Apps Denied by Month'!GX45:HI45)</f>
        <v>1978.9166666666667</v>
      </c>
      <c r="T104" s="63">
        <f>AVERAGE('Apps Denied by Month'!HJ45:HU45)</f>
        <v>1944.3333333333333</v>
      </c>
      <c r="U104" s="63">
        <f>AVERAGE('Apps Denied by Month'!HV45:IG45)</f>
        <v>1926.4166666666667</v>
      </c>
      <c r="V104" s="63">
        <f>AVERAGE('Apps Denied by Month'!IH45:IS45)</f>
        <v>2359</v>
      </c>
      <c r="W104" s="79">
        <f t="shared" si="6"/>
        <v>-0.5006156704326975</v>
      </c>
      <c r="X104" s="81">
        <f t="shared" si="7"/>
        <v>-0.78210215758169865</v>
      </c>
      <c r="Y104" s="81">
        <f t="shared" si="8"/>
        <v>-0.46381685763325137</v>
      </c>
    </row>
    <row r="105" spans="1:26" s="30" customFormat="1">
      <c r="A105" s="32" t="s">
        <v>72</v>
      </c>
      <c r="B105" s="33">
        <f>AVERAGE('Apps Denied by Month'!B46:M46)</f>
        <v>13695.916666666666</v>
      </c>
      <c r="C105" s="33">
        <f>AVERAGE('Apps Denied by Month'!N46:Y46)</f>
        <v>17050.416666666668</v>
      </c>
      <c r="D105" s="33">
        <f>AVERAGE('Apps Denied by Month'!Z46:AK46)</f>
        <v>18885.25</v>
      </c>
      <c r="E105" s="33">
        <f>AVERAGE('Apps Denied by Month'!AL46:AW46)</f>
        <v>23227.25</v>
      </c>
      <c r="F105" s="33">
        <f>AVERAGE('Apps Denied by Month'!AX46:BI46)</f>
        <v>24385.25</v>
      </c>
      <c r="G105" s="33">
        <f>AVERAGE('Apps Denied by Month'!BJ46:BU46)</f>
        <v>23237</v>
      </c>
      <c r="H105" s="33">
        <f>AVERAGE('Apps Denied by Month'!BV46:CG46)</f>
        <v>20545.166666666668</v>
      </c>
      <c r="I105" s="33">
        <f>AVERAGE('Apps Denied by Month'!CH46:CS46)</f>
        <v>20453.833333333332</v>
      </c>
      <c r="J105" s="33">
        <f>AVERAGE('Apps Denied by Month'!CT46:DE46)</f>
        <v>20225.666666666668</v>
      </c>
      <c r="K105" s="33">
        <f>AVERAGE('Apps Denied by Month'!DF46:DQ46)</f>
        <v>21018.583333333332</v>
      </c>
      <c r="L105" s="34">
        <f>AVERAGE('Apps Denied by Month'!DR46:EC46)</f>
        <v>19362.75</v>
      </c>
      <c r="M105" s="34">
        <f>AVERAGE('Apps Denied by Month'!ED46:EO46)</f>
        <v>6492.5</v>
      </c>
      <c r="N105" s="35">
        <f>SUM('Apps Denied by Month'!EP46:FA46)/12</f>
        <v>20262.916666666668</v>
      </c>
      <c r="O105" s="63">
        <f>AVERAGE('Apps Denied by Month'!FB46:FM46)</f>
        <v>27071.083333333332</v>
      </c>
      <c r="P105" s="63">
        <f>AVERAGE('Apps Denied by Month'!FN46:FY46)</f>
        <v>25885.833333333332</v>
      </c>
      <c r="Q105" s="63">
        <f>AVERAGE('Apps Denied by Month'!FZ46:GK46)</f>
        <v>23756.916666666668</v>
      </c>
      <c r="R105" s="63">
        <f>AVERAGE('Apps Denied by Month'!GL46:GW46)</f>
        <v>23551</v>
      </c>
      <c r="S105" s="63">
        <f>AVERAGE('Apps Denied by Month'!GX46:HI46)</f>
        <v>19956.5</v>
      </c>
      <c r="T105" s="63">
        <f>AVERAGE('Apps Denied by Month'!HJ46:HU46)</f>
        <v>17899.5</v>
      </c>
      <c r="U105" s="63">
        <f>AVERAGE('Apps Denied by Month'!HV46:IG46)</f>
        <v>19306.25</v>
      </c>
      <c r="V105" s="63">
        <f>AVERAGE('Apps Denied by Month'!IH46:IS46)</f>
        <v>23032.666666666668</v>
      </c>
      <c r="W105" s="79">
        <f t="shared" si="6"/>
        <v>0.40963547529373118</v>
      </c>
      <c r="X105" s="81">
        <f t="shared" si="7"/>
        <v>-6.0302098628225671E-2</v>
      </c>
      <c r="Y105" s="81">
        <f t="shared" si="8"/>
        <v>-2.917973944816723E-3</v>
      </c>
    </row>
    <row r="106" spans="1:26" s="30" customFormat="1">
      <c r="A106" s="32" t="s">
        <v>74</v>
      </c>
      <c r="B106" s="33">
        <f>AVERAGE('Apps Denied by Month'!B47:M47)</f>
        <v>962.41666666666663</v>
      </c>
      <c r="C106" s="33">
        <f>AVERAGE('Apps Denied by Month'!N47:Y47)</f>
        <v>1027.5833333333333</v>
      </c>
      <c r="D106" s="33">
        <f>AVERAGE('Apps Denied by Month'!Z47:AK47)</f>
        <v>1089.0833333333333</v>
      </c>
      <c r="E106" s="33">
        <f>AVERAGE('Apps Denied by Month'!AL47:AW47)</f>
        <v>1120</v>
      </c>
      <c r="F106" s="33">
        <f>AVERAGE('Apps Denied by Month'!AX47:BI47)</f>
        <v>1156</v>
      </c>
      <c r="G106" s="33">
        <f>AVERAGE('Apps Denied by Month'!BJ47:BU47)</f>
        <v>1256.6666666666667</v>
      </c>
      <c r="H106" s="33">
        <f>AVERAGE('Apps Denied by Month'!BV47:CG47)</f>
        <v>1317.8333333333333</v>
      </c>
      <c r="I106" s="33">
        <f>AVERAGE('Apps Denied by Month'!CH47:CS47)</f>
        <v>1332.4166666666667</v>
      </c>
      <c r="J106" s="33">
        <f>AVERAGE('Apps Denied by Month'!CT47:DE47)</f>
        <v>1508.8333333333333</v>
      </c>
      <c r="K106" s="33">
        <f>AVERAGE('Apps Denied by Month'!DF47:DQ47)</f>
        <v>1656.1666666666667</v>
      </c>
      <c r="L106" s="34">
        <f>AVERAGE('Apps Denied by Month'!DR47:EC47)</f>
        <v>2862.0833333333335</v>
      </c>
      <c r="M106" s="34">
        <f>AVERAGE('Apps Denied by Month'!ED47:EO47)</f>
        <v>3143.0833333333335</v>
      </c>
      <c r="N106" s="35">
        <f>SUM('Apps Denied by Month'!EP47:FA47)/12</f>
        <v>2641.5833333333335</v>
      </c>
      <c r="O106" s="63">
        <f>AVERAGE('Apps Denied by Month'!FB47:FM47)</f>
        <v>513.41666666666663</v>
      </c>
      <c r="P106" s="63">
        <f>AVERAGE('Apps Denied by Month'!FN47:FY47)</f>
        <v>2093.5833333333335</v>
      </c>
      <c r="Q106" s="63">
        <f>AVERAGE('Apps Denied by Month'!FZ47:GK47)</f>
        <v>1681.5833333333333</v>
      </c>
      <c r="R106" s="63">
        <f>AVERAGE('Apps Denied by Month'!GL47:GW47)</f>
        <v>1527</v>
      </c>
      <c r="S106" s="63">
        <f>AVERAGE('Apps Denied by Month'!GX47:HI47)</f>
        <v>1361.5833333333333</v>
      </c>
      <c r="T106" s="63">
        <f>AVERAGE('Apps Denied by Month'!HJ47:HU47)</f>
        <v>1268.75</v>
      </c>
      <c r="U106" s="63">
        <f>AVERAGE('Apps Denied by Month'!HV47:IG47)</f>
        <v>1166.25</v>
      </c>
      <c r="V106" s="63">
        <f>AVERAGE('Apps Denied by Month'!IH47:IS47)</f>
        <v>1306.3333333333333</v>
      </c>
      <c r="W106" s="79">
        <f t="shared" si="6"/>
        <v>0.21179322885098281</v>
      </c>
      <c r="X106" s="81">
        <f t="shared" si="7"/>
        <v>-0.11502466169217145</v>
      </c>
      <c r="Y106" s="81">
        <f t="shared" si="8"/>
        <v>-0.59251710583782213</v>
      </c>
    </row>
    <row r="107" spans="1:26" s="30" customFormat="1">
      <c r="A107" s="32" t="s">
        <v>76</v>
      </c>
      <c r="B107" s="33">
        <f>AVERAGE('Apps Denied by Month'!B48:M48)</f>
        <v>481.83333333333331</v>
      </c>
      <c r="C107" s="33">
        <f>AVERAGE('Apps Denied by Month'!N48:Y48)</f>
        <v>485.33333333333331</v>
      </c>
      <c r="D107" s="33">
        <f>AVERAGE('Apps Denied by Month'!Z48:AK48)</f>
        <v>475.75</v>
      </c>
      <c r="E107" s="33">
        <f>AVERAGE('Apps Denied by Month'!AL48:AW48)</f>
        <v>440.41666666666669</v>
      </c>
      <c r="F107" s="33">
        <f>AVERAGE('Apps Denied by Month'!AX48:BI48)</f>
        <v>453.08333333333331</v>
      </c>
      <c r="G107" s="33">
        <f>AVERAGE('Apps Denied by Month'!BJ48:BU48)</f>
        <v>437.75</v>
      </c>
      <c r="H107" s="33">
        <f>AVERAGE('Apps Denied by Month'!BV48:CG48)</f>
        <v>439.75</v>
      </c>
      <c r="I107" s="33">
        <f>AVERAGE('Apps Denied by Month'!CH48:CS48)</f>
        <v>452</v>
      </c>
      <c r="J107" s="33">
        <f>AVERAGE('Apps Denied by Month'!CT48:DE48)</f>
        <v>513.41666666666663</v>
      </c>
      <c r="K107" s="33">
        <f>AVERAGE('Apps Denied by Month'!DF48:DQ48)</f>
        <v>655.66666666666663</v>
      </c>
      <c r="L107" s="34">
        <f>AVERAGE('Apps Denied by Month'!DR48:EC48)</f>
        <v>648.41666666666663</v>
      </c>
      <c r="M107" s="34">
        <f>AVERAGE('Apps Denied by Month'!ED48:EO48)</f>
        <v>884.25</v>
      </c>
      <c r="N107" s="35">
        <f>SUM('Apps Denied by Month'!EP48:FA48)/12</f>
        <v>920.5</v>
      </c>
      <c r="O107" s="63">
        <f>AVERAGE('Apps Denied by Month'!FB48:FM48)</f>
        <v>873</v>
      </c>
      <c r="P107" s="63">
        <f>AVERAGE('Apps Denied by Month'!FN48:FY48)</f>
        <v>860.33333333333337</v>
      </c>
      <c r="Q107" s="63">
        <f>AVERAGE('Apps Denied by Month'!FZ48:GK48)</f>
        <v>779.41666666666663</v>
      </c>
      <c r="R107" s="63">
        <f>AVERAGE('Apps Denied by Month'!GL48:GW48)</f>
        <v>679.91666666666663</v>
      </c>
      <c r="S107" s="63">
        <f>AVERAGE('Apps Denied by Month'!GX48:HI48)</f>
        <v>593.66666666666663</v>
      </c>
      <c r="T107" s="63">
        <f>AVERAGE('Apps Denied by Month'!HJ48:HU48)</f>
        <v>519.41666666666663</v>
      </c>
      <c r="U107" s="63">
        <f>AVERAGE('Apps Denied by Month'!HV48:IG48)</f>
        <v>510.41666666666669</v>
      </c>
      <c r="V107" s="63">
        <f>AVERAGE('Apps Denied by Month'!IH48:IS48)</f>
        <v>499.33333333333331</v>
      </c>
      <c r="W107" s="79">
        <f t="shared" si="6"/>
        <v>5.9322033898305163E-2</v>
      </c>
      <c r="X107" s="81">
        <f t="shared" si="7"/>
        <v>0.16069736592761044</v>
      </c>
      <c r="Y107" s="81">
        <f t="shared" si="8"/>
        <v>-0.2128261148952576</v>
      </c>
    </row>
    <row r="108" spans="1:26" s="30" customFormat="1">
      <c r="A108" s="32" t="s">
        <v>77</v>
      </c>
      <c r="B108" s="33">
        <f>AVERAGE('Apps Denied by Month'!B49:M49)</f>
        <v>2128</v>
      </c>
      <c r="C108" s="33">
        <f>AVERAGE('Apps Denied by Month'!N49:Y49)</f>
        <v>2070.75</v>
      </c>
      <c r="D108" s="33">
        <f>AVERAGE('Apps Denied by Month'!Z49:AK49)</f>
        <v>2367.5</v>
      </c>
      <c r="E108" s="33">
        <f>AVERAGE('Apps Denied by Month'!AL49:AW49)</f>
        <v>2437.5</v>
      </c>
      <c r="F108" s="33">
        <f>AVERAGE('Apps Denied by Month'!AX49:BI49)</f>
        <v>2388</v>
      </c>
      <c r="G108" s="33">
        <f>AVERAGE('Apps Denied by Month'!BJ49:BU49)</f>
        <v>2263.5</v>
      </c>
      <c r="H108" s="33">
        <f>AVERAGE('Apps Denied by Month'!BV49:CG49)</f>
        <v>2179.1666666666665</v>
      </c>
      <c r="I108" s="33">
        <f>AVERAGE('Apps Denied by Month'!CH49:CS49)</f>
        <v>2109</v>
      </c>
      <c r="J108" s="33">
        <f>AVERAGE('Apps Denied by Month'!CT49:DE49)</f>
        <v>2251.4166666666665</v>
      </c>
      <c r="K108" s="33">
        <f>AVERAGE('Apps Denied by Month'!DF49:DQ49)</f>
        <v>2655.6666666666665</v>
      </c>
      <c r="L108" s="34">
        <f>AVERAGE('Apps Denied by Month'!DR49:EC49)</f>
        <v>2589.0833333333335</v>
      </c>
      <c r="M108" s="34">
        <f>AVERAGE('Apps Denied by Month'!ED49:EO49)</f>
        <v>2646.9166666666665</v>
      </c>
      <c r="N108" s="35">
        <f>SUM('Apps Denied by Month'!EP49:FA49)/12</f>
        <v>2898.3333333333335</v>
      </c>
      <c r="O108" s="63">
        <f>AVERAGE('Apps Denied by Month'!FB49:FM49)</f>
        <v>3696.8333333333335</v>
      </c>
      <c r="P108" s="63">
        <f>AVERAGE('Apps Denied by Month'!FN49:FY49)</f>
        <v>3626.5833333333335</v>
      </c>
      <c r="Q108" s="63">
        <f>AVERAGE('Apps Denied by Month'!FZ49:GK49)</f>
        <v>3576.5833333333335</v>
      </c>
      <c r="R108" s="63">
        <f>AVERAGE('Apps Denied by Month'!GL49:GW49)</f>
        <v>3529.8333333333335</v>
      </c>
      <c r="S108" s="63">
        <f>AVERAGE('Apps Denied by Month'!GX49:HI49)</f>
        <v>1551.5</v>
      </c>
      <c r="T108" s="63">
        <f>AVERAGE('Apps Denied by Month'!HJ49:HU49)</f>
        <v>1783.5</v>
      </c>
      <c r="U108" s="63">
        <f>AVERAGE('Apps Denied by Month'!HV49:IG49)</f>
        <v>1949.75</v>
      </c>
      <c r="V108" s="63">
        <f>AVERAGE('Apps Denied by Month'!IH49:IS49)</f>
        <v>2120</v>
      </c>
      <c r="W108" s="79">
        <f t="shared" si="6"/>
        <v>-8.3764097744360902E-2</v>
      </c>
      <c r="X108" s="81">
        <f t="shared" si="7"/>
        <v>-0.10527724665391963</v>
      </c>
      <c r="Y108" s="81">
        <f t="shared" si="8"/>
        <v>-0.24693424313624518</v>
      </c>
    </row>
    <row r="109" spans="1:26" s="30" customFormat="1">
      <c r="A109" s="32" t="s">
        <v>78</v>
      </c>
      <c r="B109" s="33">
        <f>AVERAGE('Apps Denied by Month'!B50:M50)</f>
        <v>3929.4166666666665</v>
      </c>
      <c r="C109" s="33">
        <f>AVERAGE('Apps Denied by Month'!N50:Y50)</f>
        <v>4117.666666666667</v>
      </c>
      <c r="D109" s="33">
        <f>AVERAGE('Apps Denied by Month'!Z50:AK50)</f>
        <v>4374.416666666667</v>
      </c>
      <c r="E109" s="33">
        <f>AVERAGE('Apps Denied by Month'!AL50:AW50)</f>
        <v>4661.5</v>
      </c>
      <c r="F109" s="33">
        <f>AVERAGE('Apps Denied by Month'!AX50:BI50)</f>
        <v>5243.583333333333</v>
      </c>
      <c r="G109" s="33">
        <f>AVERAGE('Apps Denied by Month'!BJ50:BU50)</f>
        <v>5015</v>
      </c>
      <c r="H109" s="33">
        <f>AVERAGE('Apps Denied by Month'!BV50:CG50)</f>
        <v>5012.833333333333</v>
      </c>
      <c r="I109" s="33">
        <f>AVERAGE('Apps Denied by Month'!CH50:CS50)</f>
        <v>5044.5</v>
      </c>
      <c r="J109" s="33">
        <f>AVERAGE('Apps Denied by Month'!CT50:DE50)</f>
        <v>5038.166666666667</v>
      </c>
      <c r="K109" s="33">
        <f>AVERAGE('Apps Denied by Month'!DF50:DQ50)</f>
        <v>6650.25</v>
      </c>
      <c r="L109" s="34">
        <f>AVERAGE('Apps Denied by Month'!DR50:EC50)</f>
        <v>6741.75</v>
      </c>
      <c r="M109" s="34">
        <f>AVERAGE('Apps Denied by Month'!ED50:EO50)</f>
        <v>6932.833333333333</v>
      </c>
      <c r="N109" s="35">
        <f>SUM('Apps Denied by Month'!EP50:FA50)/12</f>
        <v>6479.916666666667</v>
      </c>
      <c r="O109" s="63">
        <f>AVERAGE('Apps Denied by Month'!FB50:FM50)</f>
        <v>5972.916666666667</v>
      </c>
      <c r="P109" s="63">
        <f>AVERAGE('Apps Denied by Month'!FN50:FY50)</f>
        <v>5541.5</v>
      </c>
      <c r="Q109" s="63">
        <f>AVERAGE('Apps Denied by Month'!FZ50:GK50)</f>
        <v>5030.916666666667</v>
      </c>
      <c r="R109" s="63">
        <f>AVERAGE('Apps Denied by Month'!GL50:GW50)</f>
        <v>4856.75</v>
      </c>
      <c r="S109" s="63">
        <f>AVERAGE('Apps Denied by Month'!GX50:HI50)</f>
        <v>4294.916666666667</v>
      </c>
      <c r="T109" s="63">
        <f>AVERAGE('Apps Denied by Month'!HJ50:HU50)</f>
        <v>4040.0833333333335</v>
      </c>
      <c r="U109" s="63">
        <f>AVERAGE('Apps Denied by Month'!HV50:IG50)</f>
        <v>3689.4166666666665</v>
      </c>
      <c r="V109" s="63">
        <f>AVERAGE('Apps Denied by Month'!IH50:IS50)</f>
        <v>4718.25</v>
      </c>
      <c r="W109" s="79">
        <f t="shared" si="6"/>
        <v>-6.1077768116556741E-2</v>
      </c>
      <c r="X109" s="81">
        <f t="shared" si="7"/>
        <v>-0.26400571865545097</v>
      </c>
      <c r="Y109" s="81">
        <f t="shared" si="8"/>
        <v>-0.4527508930668348</v>
      </c>
    </row>
    <row r="110" spans="1:26" s="30" customFormat="1">
      <c r="A110" s="32" t="s">
        <v>79</v>
      </c>
      <c r="B110" s="33">
        <f>AVERAGE('Apps Denied by Month'!B51:M51)</f>
        <v>260.75</v>
      </c>
      <c r="C110" s="33">
        <f>AVERAGE('Apps Denied by Month'!N51:Y51)</f>
        <v>203.66666666666666</v>
      </c>
      <c r="D110" s="33">
        <f>AVERAGE('Apps Denied by Month'!Z51:AK51)</f>
        <v>286.58333333333331</v>
      </c>
      <c r="E110" s="33">
        <f>AVERAGE('Apps Denied by Month'!AL51:AW51)</f>
        <v>215.58333333333334</v>
      </c>
      <c r="F110" s="33">
        <f>AVERAGE('Apps Denied by Month'!AX51:BI51)</f>
        <v>172.25</v>
      </c>
      <c r="G110" s="33">
        <f>AVERAGE('Apps Denied by Month'!BJ51:BU51)</f>
        <v>252.25</v>
      </c>
      <c r="H110" s="33">
        <f>AVERAGE('Apps Denied by Month'!BV51:CG51)</f>
        <v>508.25</v>
      </c>
      <c r="I110" s="33">
        <f>AVERAGE('Apps Denied by Month'!CH51:CS51)</f>
        <v>615.08333333333337</v>
      </c>
      <c r="J110" s="33">
        <f>AVERAGE('Apps Denied by Month'!CT51:DE51)</f>
        <v>426.16666666666669</v>
      </c>
      <c r="K110" s="33">
        <f>AVERAGE('Apps Denied by Month'!DF51:DQ51)</f>
        <v>405.75</v>
      </c>
      <c r="L110" s="34">
        <f>AVERAGE('Apps Denied by Month'!DR51:EC51)</f>
        <v>345</v>
      </c>
      <c r="M110" s="34">
        <f>AVERAGE('Apps Denied by Month'!ED51:EO51)</f>
        <v>407.5</v>
      </c>
      <c r="N110" s="35">
        <f>SUM('Apps Denied by Month'!EP51:FA51)/12</f>
        <v>389.16666666666669</v>
      </c>
      <c r="O110" s="63">
        <f>AVERAGE('Apps Denied by Month'!FB51:FM51)</f>
        <v>311.08333333333331</v>
      </c>
      <c r="P110" s="63">
        <f>AVERAGE('Apps Denied by Month'!FN51:FY51)</f>
        <v>319.66666666666669</v>
      </c>
      <c r="Q110" s="63">
        <f>AVERAGE('Apps Denied by Month'!FZ51:GK51)</f>
        <v>255.58333333333334</v>
      </c>
      <c r="R110" s="63">
        <f>AVERAGE('Apps Denied by Month'!GL51:GW51)</f>
        <v>258.25</v>
      </c>
      <c r="S110" s="63">
        <f>AVERAGE('Apps Denied by Month'!GX51:HI51)</f>
        <v>234</v>
      </c>
      <c r="T110" s="63">
        <f>AVERAGE('Apps Denied by Month'!HJ51:HU51)</f>
        <v>203</v>
      </c>
      <c r="U110" s="63">
        <f>AVERAGE('Apps Denied by Month'!HV51:IG51)</f>
        <v>182.5</v>
      </c>
      <c r="V110" s="63">
        <f>AVERAGE('Apps Denied by Month'!IH51:IS51)</f>
        <v>150.5</v>
      </c>
      <c r="W110" s="79">
        <f t="shared" si="6"/>
        <v>-0.30009587727708531</v>
      </c>
      <c r="X110" s="81">
        <f t="shared" si="7"/>
        <v>-0.64092474176094438</v>
      </c>
      <c r="Y110" s="81">
        <f t="shared" si="8"/>
        <v>-0.47101449275362317</v>
      </c>
    </row>
    <row r="111" spans="1:26" s="30" customFormat="1">
      <c r="A111" s="32" t="s">
        <v>80</v>
      </c>
      <c r="B111" s="33">
        <f>AVERAGE('Apps Denied by Month'!B52:M52)</f>
        <v>465.66666666666669</v>
      </c>
      <c r="C111" s="33">
        <f>AVERAGE('Apps Denied by Month'!N52:Y52)</f>
        <v>1150.25</v>
      </c>
      <c r="D111" s="33">
        <f>AVERAGE('Apps Denied by Month'!Z52:AK52)</f>
        <v>1644.75</v>
      </c>
      <c r="E111" s="33">
        <f>AVERAGE('Apps Denied by Month'!AL52:AW52)</f>
        <v>1934.3333333333333</v>
      </c>
      <c r="F111" s="33">
        <f>AVERAGE('Apps Denied by Month'!AX52:BI52)</f>
        <v>1847.0833333333333</v>
      </c>
      <c r="G111" s="33">
        <f>AVERAGE('Apps Denied by Month'!BJ52:BU52)</f>
        <v>1922.75</v>
      </c>
      <c r="H111" s="33">
        <f>AVERAGE('Apps Denied by Month'!BV52:CG52)</f>
        <v>1489</v>
      </c>
      <c r="I111" s="33">
        <f>AVERAGE('Apps Denied by Month'!CH52:CS52)</f>
        <v>1042.3333333333333</v>
      </c>
      <c r="J111" s="33">
        <f>AVERAGE('Apps Denied by Month'!CT52:DE52)</f>
        <v>823.91666666666663</v>
      </c>
      <c r="K111" s="33">
        <f>AVERAGE('Apps Denied by Month'!DF52:DQ52)</f>
        <v>820.33333333333337</v>
      </c>
      <c r="L111" s="34">
        <f>AVERAGE('Apps Denied by Month'!DR52:EC52)</f>
        <v>1022.1666666666666</v>
      </c>
      <c r="M111" s="34">
        <f>AVERAGE('Apps Denied by Month'!ED52:EO52)</f>
        <v>897.33333333333337</v>
      </c>
      <c r="N111" s="35">
        <f>SUM('Apps Denied by Month'!EP52:FA52)/12</f>
        <v>906.33333333333337</v>
      </c>
      <c r="O111" s="63">
        <f>AVERAGE('Apps Denied by Month'!FB52:FM52)</f>
        <v>836.75</v>
      </c>
      <c r="P111" s="63">
        <f>AVERAGE('Apps Denied by Month'!FN52:FY52)</f>
        <v>957.75</v>
      </c>
      <c r="Q111" s="63">
        <f>AVERAGE('Apps Denied by Month'!FZ52:GK52)</f>
        <v>871.16666666666663</v>
      </c>
      <c r="R111" s="63">
        <f>AVERAGE('Apps Denied by Month'!GL52:GW52)</f>
        <v>813.66666666666663</v>
      </c>
      <c r="S111" s="63">
        <f>AVERAGE('Apps Denied by Month'!GX52:HI52)</f>
        <v>654.83333333333337</v>
      </c>
      <c r="T111" s="63">
        <f>AVERAGE('Apps Denied by Month'!HJ52:HU52)</f>
        <v>564.08333333333337</v>
      </c>
      <c r="U111" s="63">
        <f>AVERAGE('Apps Denied by Month'!HV52:IG52)</f>
        <v>548.08333333333337</v>
      </c>
      <c r="V111" s="63">
        <f>AVERAGE('Apps Denied by Month'!IH52:IS52)</f>
        <v>420.16666666666669</v>
      </c>
      <c r="W111" s="79">
        <f t="shared" si="6"/>
        <v>0.17698639942734434</v>
      </c>
      <c r="X111" s="81">
        <f t="shared" si="7"/>
        <v>-0.63191179762704275</v>
      </c>
      <c r="Y111" s="81">
        <f t="shared" si="8"/>
        <v>-0.46380238056416107</v>
      </c>
    </row>
    <row r="112" spans="1:26" s="30" customFormat="1">
      <c r="A112" s="36" t="s">
        <v>81</v>
      </c>
      <c r="B112" s="33">
        <f>AVERAGE('Apps Denied by Month'!B53:M53)</f>
        <v>31.083333333333332</v>
      </c>
      <c r="C112" s="33">
        <f>AVERAGE('Apps Denied by Month'!N53:Y53)</f>
        <v>25.166666666666668</v>
      </c>
      <c r="D112" s="33">
        <f>AVERAGE('Apps Denied by Month'!Z53:AK53)</f>
        <v>35.166666666666664</v>
      </c>
      <c r="E112" s="33">
        <f>AVERAGE('Apps Denied by Month'!AL53:AW53)</f>
        <v>49.083333333333336</v>
      </c>
      <c r="F112" s="33">
        <f>AVERAGE('Apps Denied by Month'!AX53:BI53)</f>
        <v>52.333333333333336</v>
      </c>
      <c r="G112" s="33">
        <f>AVERAGE('Apps Denied by Month'!BJ53:BU53)</f>
        <v>59.416666666666664</v>
      </c>
      <c r="H112" s="33">
        <f>AVERAGE('Apps Denied by Month'!BV53:CG53)</f>
        <v>57.083333333333336</v>
      </c>
      <c r="I112" s="33">
        <f>AVERAGE('Apps Denied by Month'!CH53:CS53)</f>
        <v>53.583333333333336</v>
      </c>
      <c r="J112" s="33">
        <f>AVERAGE('Apps Denied by Month'!CT53:DE53)</f>
        <v>53.666666666666664</v>
      </c>
      <c r="K112" s="33">
        <f>AVERAGE('Apps Denied by Month'!DF53:DQ53)</f>
        <v>66.416666666666671</v>
      </c>
      <c r="L112" s="34">
        <f>AVERAGE('Apps Denied by Month'!DR53:EC53)</f>
        <v>76</v>
      </c>
      <c r="M112" s="34">
        <f>AVERAGE('Apps Denied by Month'!ED53:EO53)</f>
        <v>69.416666666666671</v>
      </c>
      <c r="N112" s="35">
        <f>SUM('Apps Denied by Month'!EP53:FA53)/12</f>
        <v>56.916666666666664</v>
      </c>
      <c r="O112" s="63">
        <f>AVERAGE('Apps Denied by Month'!FB53:FM53)</f>
        <v>56.25</v>
      </c>
      <c r="P112" s="63">
        <f>AVERAGE('Apps Denied by Month'!FN53:FY53)</f>
        <v>59.916666666666664</v>
      </c>
      <c r="Q112" s="63">
        <f>AVERAGE('Apps Denied by Month'!FZ53:GK53)</f>
        <v>70.833333333333329</v>
      </c>
      <c r="R112" s="63">
        <f>AVERAGE('Apps Denied by Month'!GL53:GW53)</f>
        <v>83</v>
      </c>
      <c r="S112" s="63">
        <f>AVERAGE('Apps Denied by Month'!GX53:HI53)</f>
        <v>91</v>
      </c>
      <c r="T112" s="63">
        <f>AVERAGE('Apps Denied by Month'!HJ53:HU53)</f>
        <v>79.166666666666671</v>
      </c>
      <c r="U112" s="63">
        <f>AVERAGE('Apps Denied by Month'!HV53:IG53)</f>
        <v>71</v>
      </c>
      <c r="V112" s="63">
        <f>AVERAGE('Apps Denied by Month'!IH53:IS53)</f>
        <v>70</v>
      </c>
      <c r="W112" s="79">
        <f t="shared" si="6"/>
        <v>1.284182305630027</v>
      </c>
      <c r="X112" s="81">
        <f t="shared" si="7"/>
        <v>0.24379562043795616</v>
      </c>
      <c r="Y112" s="81">
        <f t="shared" si="8"/>
        <v>-6.5789473684210523E-2</v>
      </c>
      <c r="Z112"/>
    </row>
    <row r="114" spans="1:11">
      <c r="A114" s="123" t="s">
        <v>144</v>
      </c>
      <c r="B114" s="124"/>
      <c r="C114" s="124"/>
      <c r="D114" s="124"/>
      <c r="E114" s="124"/>
      <c r="F114" s="124"/>
      <c r="G114" s="124"/>
      <c r="H114" s="124"/>
      <c r="I114" s="124"/>
      <c r="J114" s="124"/>
      <c r="K114" s="124"/>
    </row>
    <row r="115" spans="1:11">
      <c r="A115" s="120" t="s">
        <v>145</v>
      </c>
      <c r="B115" s="120"/>
      <c r="C115" s="120"/>
      <c r="D115" s="120"/>
      <c r="E115" s="120"/>
      <c r="F115" s="120"/>
      <c r="G115" s="120"/>
      <c r="H115" s="120"/>
      <c r="I115" s="120"/>
      <c r="J115" s="120"/>
      <c r="K115" s="120"/>
    </row>
    <row r="136" spans="2:2">
      <c r="B136">
        <v>63</v>
      </c>
    </row>
    <row r="137" spans="2:2">
      <c r="B137">
        <v>60</v>
      </c>
    </row>
    <row r="138" spans="2:2">
      <c r="B138">
        <v>77</v>
      </c>
    </row>
    <row r="139" spans="2:2">
      <c r="B139">
        <v>67</v>
      </c>
    </row>
    <row r="140" spans="2:2">
      <c r="B140">
        <v>64</v>
      </c>
    </row>
    <row r="141" spans="2:2">
      <c r="B141">
        <v>68</v>
      </c>
    </row>
    <row r="142" spans="2:2">
      <c r="B142">
        <v>64</v>
      </c>
    </row>
    <row r="143" spans="2:2">
      <c r="B143">
        <v>74</v>
      </c>
    </row>
    <row r="144" spans="2:2">
      <c r="B144">
        <v>245</v>
      </c>
    </row>
    <row r="145" spans="2:2">
      <c r="B145">
        <v>236</v>
      </c>
    </row>
    <row r="146" spans="2:2">
      <c r="B146">
        <v>259</v>
      </c>
    </row>
    <row r="147" spans="2:2">
      <c r="B147">
        <v>258</v>
      </c>
    </row>
    <row r="148" spans="2:2">
      <c r="B148">
        <f>COUNT(B136:B147)</f>
        <v>12</v>
      </c>
    </row>
    <row r="149" spans="2:2">
      <c r="B149">
        <f>SUM(B136:B147)</f>
        <v>1535</v>
      </c>
    </row>
    <row r="150" spans="2:2">
      <c r="B150">
        <f>B149/12</f>
        <v>127.91666666666667</v>
      </c>
    </row>
  </sheetData>
  <mergeCells count="6">
    <mergeCell ref="A57:K57"/>
    <mergeCell ref="A58:K58"/>
    <mergeCell ref="A114:K114"/>
    <mergeCell ref="A115:K115"/>
    <mergeCell ref="A1:K1"/>
    <mergeCell ref="A2:K2"/>
  </mergeCells>
  <phoneticPr fontId="30"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7BB6-55C2-CE43-9EE4-D2159587CC57}">
  <dimension ref="A2:U111"/>
  <sheetViews>
    <sheetView topLeftCell="F1" workbookViewId="0">
      <selection activeCell="S12" sqref="S12"/>
    </sheetView>
  </sheetViews>
  <sheetFormatPr defaultColWidth="11.42578125" defaultRowHeight="15"/>
  <cols>
    <col min="3" max="3" width="11.7109375" bestFit="1" customWidth="1"/>
    <col min="7" max="7" width="16" bestFit="1" customWidth="1"/>
  </cols>
  <sheetData>
    <row r="2" spans="1:21" ht="45.95">
      <c r="A2" s="1" t="s">
        <v>0</v>
      </c>
      <c r="B2" s="4" t="s">
        <v>118</v>
      </c>
      <c r="C2" s="4" t="s">
        <v>173</v>
      </c>
      <c r="D2" s="4" t="s">
        <v>174</v>
      </c>
      <c r="E2" s="4" t="s">
        <v>175</v>
      </c>
      <c r="F2" s="4" t="s">
        <v>176</v>
      </c>
      <c r="G2" s="101" t="s">
        <v>177</v>
      </c>
      <c r="H2" s="4" t="s">
        <v>173</v>
      </c>
      <c r="I2" s="4" t="s">
        <v>174</v>
      </c>
      <c r="J2" s="4" t="s">
        <v>175</v>
      </c>
      <c r="K2" s="4" t="s">
        <v>88</v>
      </c>
      <c r="M2" s="101" t="s">
        <v>177</v>
      </c>
      <c r="N2" s="4" t="s">
        <v>173</v>
      </c>
      <c r="O2" s="4" t="s">
        <v>174</v>
      </c>
      <c r="P2" s="4" t="s">
        <v>175</v>
      </c>
      <c r="Q2" s="4" t="s">
        <v>88</v>
      </c>
    </row>
    <row r="3" spans="1:21" ht="15.95" thickBot="1">
      <c r="A3" s="83"/>
      <c r="B3" s="31"/>
      <c r="G3" t="s">
        <v>178</v>
      </c>
      <c r="H3" s="5">
        <f>SUMIF($B$4:$B$54,"=Yes",$C$4:$C$54)</f>
        <v>60862.083333333343</v>
      </c>
      <c r="I3" s="5">
        <f>SUMIF($B$4:$B$54,"=Yes",$D$4:$D$54)</f>
        <v>19750.25</v>
      </c>
      <c r="J3" s="5">
        <f>SUMIF($B$4:$B$54,"=Yes",$E$4:$E$54)</f>
        <v>41111.833333333328</v>
      </c>
      <c r="K3" s="102">
        <f>I3/H3</f>
        <v>0.32450828033326712</v>
      </c>
      <c r="M3" t="s">
        <v>179</v>
      </c>
      <c r="N3" s="5">
        <f>SUMIF($F$4:$F$54,"=Yes",$C$4:$C$54)</f>
        <v>99911.916666666657</v>
      </c>
      <c r="O3" s="5">
        <f>SUMIF($F$4:$F$54,"=Yes",$D$4:$D$54)</f>
        <v>33485.999999999993</v>
      </c>
      <c r="P3" s="5">
        <f>SUMIF($F$4:$F$54,"=Yes",$E$4:$E$54)</f>
        <v>66425.916666666657</v>
      </c>
      <c r="Q3" s="102">
        <f>O3/N3</f>
        <v>0.3351552158859929</v>
      </c>
    </row>
    <row r="4" spans="1:21" ht="15.95" thickTop="1">
      <c r="A4" s="32" t="s">
        <v>3</v>
      </c>
      <c r="B4" s="99" t="s">
        <v>119</v>
      </c>
      <c r="C4" s="5">
        <f>_xlfn.XLOOKUP($A4,'Applications Received'!$A$6:$A$56,'Applications Received'!$U$6:$U$56)</f>
        <v>1324.4166666666667</v>
      </c>
      <c r="D4" s="5">
        <f>_xlfn.XLOOKUP($A4,'Applications Approved'!$A$6:$A$56,'Applications Approved'!$U$6:$U$56)</f>
        <v>531.5</v>
      </c>
      <c r="E4" s="5">
        <f>_xlfn.XLOOKUP($A4,'Applications Denied'!$A$6:$A$56,'Applications Denied'!$U$6:$U$56)</f>
        <v>792.91666666666663</v>
      </c>
      <c r="F4" s="104" t="s">
        <v>120</v>
      </c>
      <c r="G4" t="s">
        <v>180</v>
      </c>
      <c r="H4" s="5">
        <f>SUMIF($B$4:$B$54,"=No",$C$4:$C$54)</f>
        <v>136454.24999999997</v>
      </c>
      <c r="I4" s="5">
        <f>SUMIF($B$4:$B$54,"=No",$D$4:$D$54)</f>
        <v>42802.833333333336</v>
      </c>
      <c r="J4" s="5">
        <f>SUMIF($B$4:$B$54,"=No",$E$4:$E$54)</f>
        <v>93651.416666666642</v>
      </c>
      <c r="K4" s="102">
        <f>I4/H4</f>
        <v>0.31367900474579097</v>
      </c>
      <c r="M4" t="s">
        <v>180</v>
      </c>
      <c r="N4" s="5">
        <f>SUMIF($F$4:$F$54,"=No",$C$4:$C$54)</f>
        <v>48202.250000000007</v>
      </c>
      <c r="O4" s="5">
        <f>SUMIF($F$4:$F$54,"=No",$D$4:$D$54)</f>
        <v>14694.500000000002</v>
      </c>
      <c r="P4" s="5">
        <f>SUMIF($F$4:$F$54,"=No",$E$4:$E$54)</f>
        <v>33507.75</v>
      </c>
      <c r="Q4" s="102">
        <f>O4/N4</f>
        <v>0.30485091463572755</v>
      </c>
    </row>
    <row r="5" spans="1:21">
      <c r="A5" s="32" t="s">
        <v>5</v>
      </c>
      <c r="B5" s="99" t="s">
        <v>119</v>
      </c>
      <c r="C5" s="5">
        <f>_xlfn.XLOOKUP($A5,'Applications Received'!$A$6:$A$56,'Applications Received'!$U$6:$U$56)</f>
        <v>672.91666666666663</v>
      </c>
      <c r="D5" s="5">
        <f>_xlfn.XLOOKUP($A5,'Applications Approved'!$A$6:$A$56,'Applications Approved'!$U$6:$U$56)</f>
        <v>241.33333333333334</v>
      </c>
      <c r="E5" s="5">
        <f>_xlfn.XLOOKUP($A5,'Applications Denied'!$A$6:$A$56,'Applications Denied'!$U$6:$U$56)</f>
        <v>431.58333333333331</v>
      </c>
      <c r="F5" s="99" t="s">
        <v>120</v>
      </c>
      <c r="G5" t="s">
        <v>181</v>
      </c>
      <c r="H5" s="5">
        <f>SUM(C4:C54)</f>
        <v>198941.16666666672</v>
      </c>
      <c r="I5" s="5">
        <f t="shared" ref="I5:J5" si="0">SUM(D4:D54)</f>
        <v>63606.166666666664</v>
      </c>
      <c r="J5" s="5">
        <f t="shared" si="0"/>
        <v>135335</v>
      </c>
      <c r="K5" s="102">
        <f>I5/H5</f>
        <v>0.31972350284464324</v>
      </c>
      <c r="L5" s="103"/>
      <c r="R5" s="5"/>
      <c r="S5" s="5"/>
      <c r="T5" s="5"/>
      <c r="U5" s="102"/>
    </row>
    <row r="6" spans="1:21">
      <c r="A6" s="32" t="s">
        <v>6</v>
      </c>
      <c r="B6" s="99" t="s">
        <v>120</v>
      </c>
      <c r="C6" s="5">
        <f>_xlfn.XLOOKUP($A6,'Applications Received'!$A$6:$A$56,'Applications Received'!$U$6:$U$56)</f>
        <v>3726.4166666666665</v>
      </c>
      <c r="D6" s="5">
        <f>_xlfn.XLOOKUP($A6,'Applications Approved'!$A$6:$A$56,'Applications Approved'!$U$6:$U$56)</f>
        <v>574.91666666666663</v>
      </c>
      <c r="E6" s="5">
        <f>_xlfn.XLOOKUP($A6,'Applications Denied'!$A$6:$A$56,'Applications Denied'!$U$6:$U$56)</f>
        <v>3151.5</v>
      </c>
      <c r="F6" s="99" t="s">
        <v>119</v>
      </c>
    </row>
    <row r="7" spans="1:21">
      <c r="A7" s="32" t="s">
        <v>8</v>
      </c>
      <c r="B7" s="99" t="s">
        <v>120</v>
      </c>
      <c r="C7" s="5">
        <f>_xlfn.XLOOKUP($A7,'Applications Received'!$A$6:$A$56,'Applications Received'!$U$6:$U$56)</f>
        <v>1712.3333333333333</v>
      </c>
      <c r="D7" s="5">
        <f>_xlfn.XLOOKUP($A7,'Applications Approved'!$A$6:$A$56,'Applications Approved'!$U$6:$U$56)</f>
        <v>228.58333333333334</v>
      </c>
      <c r="E7" s="5">
        <f>_xlfn.XLOOKUP($A7,'Applications Denied'!$A$6:$A$56,'Applications Denied'!$U$6:$U$56)</f>
        <v>1483.75</v>
      </c>
      <c r="F7" s="99" t="s">
        <v>119</v>
      </c>
    </row>
    <row r="8" spans="1:21">
      <c r="A8" s="94" t="s">
        <v>10</v>
      </c>
      <c r="B8" s="99" t="s">
        <v>120</v>
      </c>
      <c r="C8" s="5">
        <f>_xlfn.XLOOKUP($A8,'Applications Received'!$A$6:$A$56,'Applications Received'!$U$6:$U$56)</f>
        <v>25439.75</v>
      </c>
      <c r="D8" s="5">
        <f>_xlfn.XLOOKUP($A8,'Applications Approved'!$A$6:$A$56,'Applications Approved'!$U$6:$U$56)</f>
        <v>10688.75</v>
      </c>
      <c r="E8" s="5">
        <f>_xlfn.XLOOKUP($A8,'Applications Denied'!$A$6:$A$56,'Applications Denied'!$U$6:$U$56)</f>
        <v>14751</v>
      </c>
      <c r="F8" s="99" t="s">
        <v>119</v>
      </c>
    </row>
    <row r="9" spans="1:21">
      <c r="A9" s="94" t="s">
        <v>12</v>
      </c>
      <c r="B9" s="99" t="s">
        <v>120</v>
      </c>
      <c r="C9" s="5">
        <f>_xlfn.XLOOKUP($A9,'Applications Received'!$A$6:$A$56,'Applications Received'!$U$6:$U$56)</f>
        <v>3425.4166666666665</v>
      </c>
      <c r="D9" s="5">
        <f>_xlfn.XLOOKUP($A9,'Applications Approved'!$A$6:$A$56,'Applications Approved'!$U$6:$U$56)</f>
        <v>1727.0833333333333</v>
      </c>
      <c r="E9" s="5">
        <f>_xlfn.XLOOKUP($A9,'Applications Denied'!$A$6:$A$56,'Applications Denied'!$U$6:$U$56)</f>
        <v>1698.3333333333333</v>
      </c>
      <c r="F9" s="99" t="s">
        <v>119</v>
      </c>
    </row>
    <row r="10" spans="1:21">
      <c r="A10" s="32" t="s">
        <v>15</v>
      </c>
      <c r="B10" s="99" t="s">
        <v>120</v>
      </c>
      <c r="C10" s="5">
        <f>_xlfn.XLOOKUP($A10,'Applications Received'!$A$6:$A$56,'Applications Received'!$U$6:$U$56)</f>
        <v>1590.5833333333333</v>
      </c>
      <c r="D10" s="5">
        <f>_xlfn.XLOOKUP($A10,'Applications Approved'!$A$6:$A$56,'Applications Approved'!$U$6:$U$56)</f>
        <v>576.5</v>
      </c>
      <c r="E10" s="5">
        <f>_xlfn.XLOOKUP($A10,'Applications Denied'!$A$6:$A$56,'Applications Denied'!$U$6:$U$56)</f>
        <v>1014.0833333333334</v>
      </c>
      <c r="F10" s="99" t="s">
        <v>119</v>
      </c>
    </row>
    <row r="11" spans="1:21">
      <c r="A11" s="32" t="s">
        <v>16</v>
      </c>
      <c r="B11" s="99" t="s">
        <v>120</v>
      </c>
      <c r="C11" s="5">
        <f>_xlfn.XLOOKUP($A11,'Applications Received'!$A$6:$A$56,'Applications Received'!$U$6:$U$56)</f>
        <v>503.75</v>
      </c>
      <c r="D11" s="5">
        <f>_xlfn.XLOOKUP($A11,'Applications Approved'!$A$6:$A$56,'Applications Approved'!$U$6:$U$56)</f>
        <v>157.75</v>
      </c>
      <c r="E11" s="5">
        <f>_xlfn.XLOOKUP($A11,'Applications Denied'!$A$6:$A$56,'Applications Denied'!$U$6:$U$56)</f>
        <v>346</v>
      </c>
      <c r="F11" s="99" t="s">
        <v>119</v>
      </c>
    </row>
    <row r="12" spans="1:21">
      <c r="A12" s="32" t="s">
        <v>17</v>
      </c>
      <c r="B12" s="99" t="s">
        <v>120</v>
      </c>
      <c r="C12" s="5">
        <f>_xlfn.XLOOKUP($A12,'Applications Received'!$A$6:$A$56,'Applications Received'!$U$6:$U$56)</f>
        <v>1137.75</v>
      </c>
      <c r="D12" s="5">
        <f>_xlfn.XLOOKUP($A12,'Applications Approved'!$A$6:$A$56,'Applications Approved'!$U$6:$U$56)</f>
        <v>760.25</v>
      </c>
      <c r="E12" s="5">
        <f>_xlfn.XLOOKUP($A12,'Applications Denied'!$A$6:$A$56,'Applications Denied'!$U$6:$U$56)</f>
        <v>377.5</v>
      </c>
      <c r="F12" s="99" t="s">
        <v>119</v>
      </c>
    </row>
    <row r="13" spans="1:21">
      <c r="A13" s="32" t="s">
        <v>19</v>
      </c>
      <c r="B13" s="99" t="s">
        <v>120</v>
      </c>
      <c r="C13" s="5">
        <f>_xlfn.XLOOKUP($A13,'Applications Received'!$A$6:$A$56,'Applications Received'!$U$6:$U$56)</f>
        <v>28205.75</v>
      </c>
      <c r="D13" s="5">
        <f>_xlfn.XLOOKUP($A13,'Applications Approved'!$A$6:$A$56,'Applications Approved'!$U$6:$U$56)</f>
        <v>4570.333333333333</v>
      </c>
      <c r="E13" s="5">
        <f>_xlfn.XLOOKUP($A13,'Applications Denied'!$A$6:$A$56,'Applications Denied'!$U$6:$U$56)</f>
        <v>23635.416666666668</v>
      </c>
      <c r="F13" s="99" t="s">
        <v>119</v>
      </c>
    </row>
    <row r="14" spans="1:21">
      <c r="A14" s="32" t="s">
        <v>21</v>
      </c>
      <c r="B14" s="99" t="s">
        <v>119</v>
      </c>
      <c r="C14" s="5">
        <f>_xlfn.XLOOKUP($A14,'Applications Received'!$A$6:$A$56,'Applications Received'!$U$6:$U$56)</f>
        <v>2520.5833333333335</v>
      </c>
      <c r="D14" s="5">
        <f>_xlfn.XLOOKUP($A14,'Applications Approved'!$A$6:$A$56,'Applications Approved'!$U$6:$U$56)</f>
        <v>492.83333333333331</v>
      </c>
      <c r="E14" s="5">
        <f>_xlfn.XLOOKUP($A14,'Applications Denied'!$A$6:$A$56,'Applications Denied'!$U$6:$U$56)</f>
        <v>2027.75</v>
      </c>
      <c r="F14" s="99" t="s">
        <v>120</v>
      </c>
    </row>
    <row r="15" spans="1:21">
      <c r="A15" s="94" t="s">
        <v>22</v>
      </c>
      <c r="B15" s="99" t="s">
        <v>119</v>
      </c>
      <c r="C15" s="5">
        <f>_xlfn.XLOOKUP($A15,'Applications Received'!$A$6:$A$56,'Applications Received'!$U$6:$U$56)</f>
        <v>748.08333333333337</v>
      </c>
      <c r="D15" s="5">
        <f>_xlfn.XLOOKUP($A15,'Applications Approved'!$A$6:$A$56,'Applications Approved'!$U$6:$U$56)</f>
        <v>281.83333333333331</v>
      </c>
      <c r="E15" s="5">
        <f>_xlfn.XLOOKUP($A15,'Applications Denied'!$A$6:$A$56,'Applications Denied'!$U$6:$U$56)</f>
        <v>466.25</v>
      </c>
      <c r="F15" s="99" t="s">
        <v>120</v>
      </c>
    </row>
    <row r="16" spans="1:21">
      <c r="A16" s="32" t="s">
        <v>24</v>
      </c>
      <c r="B16" s="99" t="s">
        <v>119</v>
      </c>
      <c r="C16" s="5">
        <f>_xlfn.XLOOKUP($A16,'Applications Received'!$A$6:$A$56,'Applications Received'!$U$6:$U$56)</f>
        <v>430.08333333333331</v>
      </c>
      <c r="D16" s="5">
        <f>_xlfn.XLOOKUP($A16,'Applications Approved'!$A$6:$A$56,'Applications Approved'!$U$6:$U$56)</f>
        <v>118.33333333333333</v>
      </c>
      <c r="E16" s="5">
        <f>_xlfn.XLOOKUP($A16,'Applications Denied'!$A$6:$A$56,'Applications Denied'!$U$6:$U$56)</f>
        <v>311.75</v>
      </c>
      <c r="F16" s="99" t="s">
        <v>119</v>
      </c>
    </row>
    <row r="17" spans="1:6">
      <c r="A17" s="32" t="s">
        <v>26</v>
      </c>
      <c r="B17" s="99" t="s">
        <v>120</v>
      </c>
      <c r="C17" s="5">
        <f>_xlfn.XLOOKUP($A17,'Applications Received'!$A$6:$A$56,'Applications Received'!$U$6:$U$56)</f>
        <v>322.08333333333331</v>
      </c>
      <c r="D17" s="5">
        <f>_xlfn.XLOOKUP($A17,'Applications Approved'!$A$6:$A$56,'Applications Approved'!$U$6:$U$56)</f>
        <v>322.08333333333331</v>
      </c>
      <c r="E17" s="5">
        <f>_xlfn.XLOOKUP($A17,'Applications Denied'!$A$6:$A$56,'Applications Denied'!$U$6:$U$56)</f>
        <v>0</v>
      </c>
      <c r="F17" s="99" t="s">
        <v>119</v>
      </c>
    </row>
    <row r="18" spans="1:6">
      <c r="A18" s="32" t="s">
        <v>28</v>
      </c>
      <c r="B18" s="99" t="s">
        <v>119</v>
      </c>
      <c r="C18" s="5">
        <f>_xlfn.XLOOKUP($A18,'Applications Received'!$A$6:$A$56,'Applications Received'!$U$6:$U$56)</f>
        <v>3816.6666666666665</v>
      </c>
      <c r="D18" s="5">
        <f>_xlfn.XLOOKUP($A18,'Applications Approved'!$A$6:$A$56,'Applications Approved'!$U$6:$U$56)</f>
        <v>430.66666666666669</v>
      </c>
      <c r="E18" s="5">
        <f>_xlfn.XLOOKUP($A18,'Applications Denied'!$A$6:$A$56,'Applications Denied'!$U$6:$U$56)</f>
        <v>3386</v>
      </c>
      <c r="F18" s="99" t="s">
        <v>120</v>
      </c>
    </row>
    <row r="19" spans="1:6">
      <c r="A19" s="32" t="s">
        <v>30</v>
      </c>
      <c r="B19" s="99" t="s">
        <v>120</v>
      </c>
      <c r="C19" s="5">
        <f>_xlfn.XLOOKUP($A19,'Applications Received'!$A$6:$A$56,'Applications Received'!$U$6:$U$56)</f>
        <v>698.66666666666663</v>
      </c>
      <c r="D19" s="5">
        <f>_xlfn.XLOOKUP($A19,'Applications Approved'!$A$6:$A$56,'Applications Approved'!$U$6:$U$56)</f>
        <v>641.25</v>
      </c>
      <c r="E19" s="5">
        <f>_xlfn.XLOOKUP($A19,'Applications Denied'!$A$6:$A$56,'Applications Denied'!$U$6:$U$56)</f>
        <v>57.416666666666664</v>
      </c>
      <c r="F19" s="99" t="s">
        <v>120</v>
      </c>
    </row>
    <row r="20" spans="1:6">
      <c r="A20" s="32" t="s">
        <v>31</v>
      </c>
      <c r="B20" s="99" t="s">
        <v>120</v>
      </c>
      <c r="C20" s="5">
        <f>_xlfn.XLOOKUP($A20,'Applications Received'!$A$6:$A$56,'Applications Received'!$U$6:$U$56)</f>
        <v>1226.5833333333333</v>
      </c>
      <c r="D20" s="5">
        <f>_xlfn.XLOOKUP($A20,'Applications Approved'!$A$6:$A$56,'Applications Approved'!$U$6:$U$56)</f>
        <v>264.41666666666669</v>
      </c>
      <c r="E20" s="5">
        <f>_xlfn.XLOOKUP($A20,'Applications Denied'!$A$6:$A$56,'Applications Denied'!$U$6:$U$56)</f>
        <v>962.16666666666663</v>
      </c>
      <c r="F20" s="99" t="s">
        <v>119</v>
      </c>
    </row>
    <row r="21" spans="1:6">
      <c r="A21" s="32" t="s">
        <v>32</v>
      </c>
      <c r="B21" s="99" t="s">
        <v>120</v>
      </c>
      <c r="C21" s="5">
        <f>_xlfn.XLOOKUP($A21,'Applications Received'!$A$6:$A$56,'Applications Received'!$U$6:$U$56)</f>
        <v>1331.5833333333333</v>
      </c>
      <c r="D21" s="5">
        <f>_xlfn.XLOOKUP($A21,'Applications Approved'!$A$6:$A$56,'Applications Approved'!$U$6:$U$56)</f>
        <v>373.58333333333331</v>
      </c>
      <c r="E21" s="5">
        <f>_xlfn.XLOOKUP($A21,'Applications Denied'!$A$6:$A$56,'Applications Denied'!$U$6:$U$56)</f>
        <v>958</v>
      </c>
      <c r="F21" s="99" t="s">
        <v>119</v>
      </c>
    </row>
    <row r="22" spans="1:6">
      <c r="A22" s="32" t="s">
        <v>33</v>
      </c>
      <c r="B22" s="99" t="s">
        <v>120</v>
      </c>
      <c r="C22" s="5">
        <f>_xlfn.XLOOKUP($A22,'Applications Received'!$A$6:$A$56,'Applications Received'!$U$6:$U$56)</f>
        <v>454.83333333333331</v>
      </c>
      <c r="D22" s="5">
        <f>_xlfn.XLOOKUP($A22,'Applications Approved'!$A$6:$A$56,'Applications Approved'!$U$6:$U$56)</f>
        <v>430.5</v>
      </c>
      <c r="E22" s="5">
        <f>_xlfn.XLOOKUP($A22,'Applications Denied'!$A$6:$A$56,'Applications Denied'!$U$6:$U$56)</f>
        <v>24.333333333333332</v>
      </c>
      <c r="F22" s="99" t="s">
        <v>120</v>
      </c>
    </row>
    <row r="23" spans="1:6">
      <c r="A23" s="94" t="s">
        <v>34</v>
      </c>
      <c r="B23" s="99" t="s">
        <v>120</v>
      </c>
      <c r="C23" s="5">
        <f>_xlfn.XLOOKUP($A23,'Applications Received'!$A$6:$A$56,'Applications Received'!$U$6:$U$56)</f>
        <v>889.41666666666663</v>
      </c>
      <c r="D23" s="5">
        <f>_xlfn.XLOOKUP($A23,'Applications Approved'!$A$6:$A$56,'Applications Approved'!$U$6:$U$56)</f>
        <v>266.33333333333331</v>
      </c>
      <c r="E23" s="5">
        <f>_xlfn.XLOOKUP($A23,'Applications Denied'!$A$6:$A$56,'Applications Denied'!$U$6:$U$56)</f>
        <v>623.08333333333337</v>
      </c>
      <c r="F23" s="99" t="s">
        <v>119</v>
      </c>
    </row>
    <row r="24" spans="1:6">
      <c r="A24" s="32" t="s">
        <v>36</v>
      </c>
      <c r="B24" s="99" t="s">
        <v>119</v>
      </c>
      <c r="C24" s="5">
        <f>_xlfn.XLOOKUP($A24,'Applications Received'!$A$6:$A$56,'Applications Received'!$U$6:$U$56)</f>
        <v>4659.666666666667</v>
      </c>
      <c r="D24" s="5">
        <f>_xlfn.XLOOKUP($A24,'Applications Approved'!$A$6:$A$56,'Applications Approved'!$U$6:$U$56)</f>
        <v>1432</v>
      </c>
      <c r="E24" s="5">
        <f>_xlfn.XLOOKUP($A24,'Applications Denied'!$A$6:$A$56,'Applications Denied'!$U$6:$U$56)</f>
        <v>3227.6666666666665</v>
      </c>
      <c r="F24" s="99" t="s">
        <v>119</v>
      </c>
    </row>
    <row r="25" spans="1:6">
      <c r="A25" s="32" t="s">
        <v>37</v>
      </c>
      <c r="B25" s="99" t="s">
        <v>119</v>
      </c>
      <c r="C25" s="5">
        <f>_xlfn.XLOOKUP($A25,'Applications Received'!$A$6:$A$56,'Applications Received'!$U$6:$U$56)</f>
        <v>4181.416666666667</v>
      </c>
      <c r="D25" s="5">
        <f>_xlfn.XLOOKUP($A25,'Applications Approved'!$A$6:$A$56,'Applications Approved'!$U$6:$U$56)</f>
        <v>3097.9166666666665</v>
      </c>
      <c r="E25" s="5">
        <f>_xlfn.XLOOKUP($A25,'Applications Denied'!$A$6:$A$56,'Applications Denied'!$U$6:$U$56)</f>
        <v>1083.5</v>
      </c>
      <c r="F25" s="99" t="s">
        <v>120</v>
      </c>
    </row>
    <row r="26" spans="1:6">
      <c r="A26" s="32" t="s">
        <v>39</v>
      </c>
      <c r="B26" s="99" t="s">
        <v>119</v>
      </c>
      <c r="C26" s="5">
        <f>_xlfn.XLOOKUP($A26,'Applications Received'!$A$6:$A$56,'Applications Received'!$U$6:$U$56)</f>
        <v>12957.583333333334</v>
      </c>
      <c r="D26" s="5">
        <f>_xlfn.XLOOKUP($A26,'Applications Approved'!$A$6:$A$56,'Applications Approved'!$U$6:$U$56)</f>
        <v>1140.4166666666667</v>
      </c>
      <c r="E26" s="5">
        <f>_xlfn.XLOOKUP($A26,'Applications Denied'!$A$6:$A$56,'Applications Denied'!$U$6:$U$56)</f>
        <v>11817.166666666666</v>
      </c>
      <c r="F26" s="99" t="s">
        <v>120</v>
      </c>
    </row>
    <row r="27" spans="1:6">
      <c r="A27" s="32" t="s">
        <v>41</v>
      </c>
      <c r="B27" s="99" t="s">
        <v>119</v>
      </c>
      <c r="C27" s="5">
        <f>_xlfn.XLOOKUP($A27,'Applications Received'!$A$6:$A$56,'Applications Received'!$U$6:$U$56)</f>
        <v>3972.75</v>
      </c>
      <c r="D27" s="5">
        <f>_xlfn.XLOOKUP($A27,'Applications Approved'!$A$6:$A$56,'Applications Approved'!$U$6:$U$56)</f>
        <v>1321.0833333333333</v>
      </c>
      <c r="E27" s="5">
        <f>_xlfn.XLOOKUP($A27,'Applications Denied'!$A$6:$A$56,'Applications Denied'!$U$6:$U$56)</f>
        <v>2651.6666666666665</v>
      </c>
      <c r="F27" s="99" t="s">
        <v>121</v>
      </c>
    </row>
    <row r="28" spans="1:6">
      <c r="A28" s="32" t="s">
        <v>42</v>
      </c>
      <c r="B28" s="99" t="s">
        <v>119</v>
      </c>
      <c r="C28" s="5">
        <f>_xlfn.XLOOKUP($A28,'Applications Received'!$A$6:$A$56,'Applications Received'!$U$6:$U$56)</f>
        <v>1246.25</v>
      </c>
      <c r="D28" s="5">
        <f>_xlfn.XLOOKUP($A28,'Applications Approved'!$A$6:$A$56,'Applications Approved'!$U$6:$U$56)</f>
        <v>243.25</v>
      </c>
      <c r="E28" s="5">
        <f>_xlfn.XLOOKUP($A28,'Applications Denied'!$A$6:$A$56,'Applications Denied'!$U$6:$U$56)</f>
        <v>1003</v>
      </c>
      <c r="F28" s="99" t="s">
        <v>120</v>
      </c>
    </row>
    <row r="29" spans="1:6">
      <c r="A29" s="32" t="s">
        <v>45</v>
      </c>
      <c r="B29" s="99" t="s">
        <v>119</v>
      </c>
      <c r="C29" s="5">
        <f>_xlfn.XLOOKUP($A29,'Applications Received'!$A$6:$A$56,'Applications Received'!$U$6:$U$56)</f>
        <v>2564</v>
      </c>
      <c r="D29" s="5">
        <f>_xlfn.XLOOKUP($A29,'Applications Approved'!$A$6:$A$56,'Applications Approved'!$U$6:$U$56)</f>
        <v>882.5</v>
      </c>
      <c r="E29" s="5">
        <f>_xlfn.XLOOKUP($A29,'Applications Denied'!$A$6:$A$56,'Applications Denied'!$U$6:$U$56)</f>
        <v>1681.5</v>
      </c>
      <c r="F29" s="99" t="s">
        <v>119</v>
      </c>
    </row>
    <row r="30" spans="1:6">
      <c r="A30" s="32" t="s">
        <v>46</v>
      </c>
      <c r="B30" s="99" t="s">
        <v>120</v>
      </c>
      <c r="C30" s="5">
        <f>_xlfn.XLOOKUP($A30,'Applications Received'!$A$6:$A$56,'Applications Received'!$U$6:$U$56)</f>
        <v>821</v>
      </c>
      <c r="D30" s="5">
        <f>_xlfn.XLOOKUP($A30,'Applications Approved'!$A$6:$A$56,'Applications Approved'!$U$6:$U$56)</f>
        <v>362.66666666666669</v>
      </c>
      <c r="E30" s="5">
        <f>_xlfn.XLOOKUP($A30,'Applications Denied'!$A$6:$A$56,'Applications Denied'!$U$6:$U$56)</f>
        <v>458.33333333333331</v>
      </c>
      <c r="F30" s="99" t="s">
        <v>120</v>
      </c>
    </row>
    <row r="31" spans="1:6">
      <c r="A31" s="32" t="s">
        <v>47</v>
      </c>
      <c r="B31" s="99" t="s">
        <v>120</v>
      </c>
      <c r="C31" s="5">
        <f>_xlfn.XLOOKUP($A31,'Applications Received'!$A$6:$A$56,'Applications Received'!$U$6:$U$56)</f>
        <v>1173.1666666666667</v>
      </c>
      <c r="D31" s="5">
        <f>_xlfn.XLOOKUP($A31,'Applications Approved'!$A$6:$A$56,'Applications Approved'!$U$6:$U$56)</f>
        <v>252.16666666666666</v>
      </c>
      <c r="E31" s="5">
        <f>_xlfn.XLOOKUP($A31,'Applications Denied'!$A$6:$A$56,'Applications Denied'!$U$6:$U$56)</f>
        <v>921</v>
      </c>
      <c r="F31" s="99" t="s">
        <v>120</v>
      </c>
    </row>
    <row r="32" spans="1:6">
      <c r="A32" s="32" t="s">
        <v>49</v>
      </c>
      <c r="B32" s="99" t="s">
        <v>119</v>
      </c>
      <c r="C32" s="5">
        <f>_xlfn.XLOOKUP($A32,'Applications Received'!$A$6:$A$56,'Applications Received'!$U$6:$U$56)</f>
        <v>3734.0833333333335</v>
      </c>
      <c r="D32" s="5">
        <f>_xlfn.XLOOKUP($A32,'Applications Approved'!$A$6:$A$56,'Applications Approved'!$U$6:$U$56)</f>
        <v>1148.0833333333333</v>
      </c>
      <c r="E32" s="5">
        <f>_xlfn.XLOOKUP($A32,'Applications Denied'!$A$6:$A$56,'Applications Denied'!$U$6:$U$56)</f>
        <v>2586</v>
      </c>
      <c r="F32" s="99" t="s">
        <v>119</v>
      </c>
    </row>
    <row r="33" spans="1:6">
      <c r="A33" s="32" t="s">
        <v>50</v>
      </c>
      <c r="B33" s="99" t="s">
        <v>120</v>
      </c>
      <c r="C33" s="5">
        <f>_xlfn.XLOOKUP($A33,'Applications Received'!$A$6:$A$56,'Applications Received'!$U$6:$U$56)</f>
        <v>680.41666666666663</v>
      </c>
      <c r="D33" s="5">
        <f>_xlfn.XLOOKUP($A33,'Applications Approved'!$A$6:$A$56,'Applications Approved'!$U$6:$U$56)</f>
        <v>338.41666666666669</v>
      </c>
      <c r="E33" s="5">
        <f>_xlfn.XLOOKUP($A33,'Applications Denied'!$A$6:$A$56,'Applications Denied'!$U$6:$U$56)</f>
        <v>342</v>
      </c>
      <c r="F33" s="99" t="s">
        <v>120</v>
      </c>
    </row>
    <row r="34" spans="1:6">
      <c r="A34" s="94" t="s">
        <v>52</v>
      </c>
      <c r="B34" s="99" t="s">
        <v>121</v>
      </c>
      <c r="C34" s="5">
        <f>_xlfn.XLOOKUP($A34,'Applications Received'!$A$6:$A$56,'Applications Received'!$U$6:$U$56)</f>
        <v>1624.8333333333333</v>
      </c>
      <c r="D34" s="5">
        <f>_xlfn.XLOOKUP($A34,'Applications Approved'!$A$6:$A$56,'Applications Approved'!$U$6:$U$56)</f>
        <v>1053.0833333333333</v>
      </c>
      <c r="E34" s="5">
        <f>_xlfn.XLOOKUP($A34,'Applications Denied'!$A$6:$A$56,'Applications Denied'!$U$6:$U$56)</f>
        <v>571.75</v>
      </c>
      <c r="F34" s="99" t="s">
        <v>121</v>
      </c>
    </row>
    <row r="35" spans="1:6">
      <c r="A35" s="32" t="s">
        <v>54</v>
      </c>
      <c r="B35" s="99" t="s">
        <v>120</v>
      </c>
      <c r="C35" s="5">
        <f>_xlfn.XLOOKUP($A35,'Applications Received'!$A$6:$A$56,'Applications Received'!$U$6:$U$56)</f>
        <v>4835.75</v>
      </c>
      <c r="D35" s="5">
        <f>_xlfn.XLOOKUP($A35,'Applications Approved'!$A$6:$A$56,'Applications Approved'!$U$6:$U$56)</f>
        <v>1118.1666666666667</v>
      </c>
      <c r="E35" s="5">
        <f>_xlfn.XLOOKUP($A35,'Applications Denied'!$A$6:$A$56,'Applications Denied'!$U$6:$U$56)</f>
        <v>3717.5833333333335</v>
      </c>
      <c r="F35" s="99" t="s">
        <v>121</v>
      </c>
    </row>
    <row r="36" spans="1:6">
      <c r="A36" s="32" t="s">
        <v>56</v>
      </c>
      <c r="B36" s="99" t="s">
        <v>119</v>
      </c>
      <c r="C36" s="5">
        <f>_xlfn.XLOOKUP($A36,'Applications Received'!$A$6:$A$56,'Applications Received'!$U$6:$U$56)</f>
        <v>12939.666666666666</v>
      </c>
      <c r="D36" s="5">
        <f>_xlfn.XLOOKUP($A36,'Applications Approved'!$A$6:$A$56,'Applications Approved'!$U$6:$U$56)</f>
        <v>6483.25</v>
      </c>
      <c r="E36" s="5">
        <f>_xlfn.XLOOKUP($A36,'Applications Denied'!$A$6:$A$56,'Applications Denied'!$U$6:$U$56)</f>
        <v>6456.416666666667</v>
      </c>
      <c r="F36" s="99" t="s">
        <v>121</v>
      </c>
    </row>
    <row r="37" spans="1:6">
      <c r="A37" s="94" t="s">
        <v>57</v>
      </c>
      <c r="B37" s="99" t="s">
        <v>120</v>
      </c>
      <c r="C37" s="5">
        <f>_xlfn.XLOOKUP($A37,'Applications Received'!$A$6:$A$56,'Applications Received'!$U$6:$U$56)</f>
        <v>1865.3333333333333</v>
      </c>
      <c r="D37" s="5">
        <f>_xlfn.XLOOKUP($A37,'Applications Approved'!$A$6:$A$56,'Applications Approved'!$U$6:$U$56)</f>
        <v>1103.25</v>
      </c>
      <c r="E37" s="5">
        <f>_xlfn.XLOOKUP($A37,'Applications Denied'!$A$6:$A$56,'Applications Denied'!$U$6:$U$56)</f>
        <v>762.08333333333337</v>
      </c>
      <c r="F37" s="99" t="s">
        <v>119</v>
      </c>
    </row>
    <row r="38" spans="1:6">
      <c r="A38" s="32" t="s">
        <v>59</v>
      </c>
      <c r="B38" s="99" t="s">
        <v>120</v>
      </c>
      <c r="C38" s="5">
        <f>_xlfn.XLOOKUP($A38,'Applications Received'!$A$6:$A$56,'Applications Received'!$U$6:$U$56)</f>
        <v>309.91666666666669</v>
      </c>
      <c r="D38" s="5">
        <f>_xlfn.XLOOKUP($A38,'Applications Approved'!$A$6:$A$56,'Applications Approved'!$U$6:$U$56)</f>
        <v>103</v>
      </c>
      <c r="E38" s="5">
        <f>_xlfn.XLOOKUP($A38,'Applications Denied'!$A$6:$A$56,'Applications Denied'!$U$6:$U$56)</f>
        <v>206.91666666666666</v>
      </c>
      <c r="F38" s="99" t="s">
        <v>119</v>
      </c>
    </row>
    <row r="39" spans="1:6">
      <c r="A39" s="32" t="s">
        <v>61</v>
      </c>
      <c r="B39" s="99" t="s">
        <v>120</v>
      </c>
      <c r="C39" s="5">
        <f>_xlfn.XLOOKUP($A39,'Applications Received'!$A$6:$A$56,'Applications Received'!$U$6:$U$56)</f>
        <v>8113.333333333333</v>
      </c>
      <c r="D39" s="5">
        <f>_xlfn.XLOOKUP($A39,'Applications Approved'!$A$6:$A$56,'Applications Approved'!$U$6:$U$56)</f>
        <v>1941.6666666666667</v>
      </c>
      <c r="E39" s="5">
        <f>_xlfn.XLOOKUP($A39,'Applications Denied'!$A$6:$A$56,'Applications Denied'!$U$6:$U$56)</f>
        <v>6171.666666666667</v>
      </c>
      <c r="F39" s="99" t="s">
        <v>120</v>
      </c>
    </row>
    <row r="40" spans="1:6">
      <c r="A40" s="32" t="s">
        <v>62</v>
      </c>
      <c r="B40" s="99" t="s">
        <v>120</v>
      </c>
      <c r="C40" s="5">
        <f>_xlfn.XLOOKUP($A40,'Applications Received'!$A$6:$A$56,'Applications Received'!$U$6:$U$56)</f>
        <v>1645.0833333333333</v>
      </c>
      <c r="D40" s="5">
        <f>_xlfn.XLOOKUP($A40,'Applications Approved'!$A$6:$A$56,'Applications Approved'!$U$6:$U$56)</f>
        <v>326.83333333333331</v>
      </c>
      <c r="E40" s="5">
        <f>_xlfn.XLOOKUP($A40,'Applications Denied'!$A$6:$A$56,'Applications Denied'!$U$6:$U$56)</f>
        <v>1318.25</v>
      </c>
      <c r="F40" s="99" t="s">
        <v>120</v>
      </c>
    </row>
    <row r="41" spans="1:6">
      <c r="A41" s="32" t="s">
        <v>63</v>
      </c>
      <c r="B41" s="99" t="s">
        <v>120</v>
      </c>
      <c r="C41" s="5">
        <f>_xlfn.XLOOKUP($A41,'Applications Received'!$A$6:$A$56,'Applications Received'!$U$6:$U$56)</f>
        <v>2746.5</v>
      </c>
      <c r="D41" s="5">
        <f>_xlfn.XLOOKUP($A41,'Applications Approved'!$A$6:$A$56,'Applications Approved'!$U$6:$U$56)</f>
        <v>2564.5</v>
      </c>
      <c r="E41" s="5">
        <f>_xlfn.XLOOKUP($A41,'Applications Denied'!$A$6:$A$56,'Applications Denied'!$U$6:$U$56)</f>
        <v>182</v>
      </c>
      <c r="F41" s="99" t="s">
        <v>120</v>
      </c>
    </row>
    <row r="42" spans="1:6">
      <c r="A42" s="32" t="s">
        <v>65</v>
      </c>
      <c r="B42" s="99" t="s">
        <v>120</v>
      </c>
      <c r="C42" s="5">
        <f>_xlfn.XLOOKUP($A42,'Applications Received'!$A$6:$A$56,'Applications Received'!$U$6:$U$56)</f>
        <v>5827.166666666667</v>
      </c>
      <c r="D42" s="5">
        <f>_xlfn.XLOOKUP($A42,'Applications Approved'!$A$6:$A$56,'Applications Approved'!$U$6:$U$56)</f>
        <v>4234.25</v>
      </c>
      <c r="E42" s="5">
        <f>_xlfn.XLOOKUP($A42,'Applications Denied'!$A$6:$A$56,'Applications Denied'!$U$6:$U$56)</f>
        <v>1592.9166666666667</v>
      </c>
      <c r="F42" s="99" t="s">
        <v>119</v>
      </c>
    </row>
    <row r="43" spans="1:6">
      <c r="A43" s="94" t="s">
        <v>67</v>
      </c>
      <c r="B43" s="99" t="s">
        <v>120</v>
      </c>
      <c r="C43" s="5">
        <f>_xlfn.XLOOKUP($A43,'Applications Received'!$A$6:$A$56,'Applications Received'!$U$6:$U$56)</f>
        <v>711.75</v>
      </c>
      <c r="D43" s="5">
        <f>_xlfn.XLOOKUP($A43,'Applications Approved'!$A$6:$A$56,'Applications Approved'!$U$6:$U$56)</f>
        <v>417.75</v>
      </c>
      <c r="E43" s="5">
        <f>_xlfn.XLOOKUP($A43,'Applications Denied'!$A$6:$A$56,'Applications Denied'!$U$6:$U$56)</f>
        <v>294</v>
      </c>
      <c r="F43" s="99" t="s">
        <v>120</v>
      </c>
    </row>
    <row r="44" spans="1:6">
      <c r="A44" s="32" t="s">
        <v>68</v>
      </c>
      <c r="B44" s="99" t="s">
        <v>119</v>
      </c>
      <c r="C44" s="5">
        <f>_xlfn.XLOOKUP($A44,'Applications Received'!$A$6:$A$56,'Applications Received'!$U$6:$U$56)</f>
        <v>3505.8333333333335</v>
      </c>
      <c r="D44" s="5">
        <f>_xlfn.XLOOKUP($A44,'Applications Approved'!$A$6:$A$56,'Applications Approved'!$U$6:$U$56)</f>
        <v>843.08333333333337</v>
      </c>
      <c r="E44" s="5">
        <f>_xlfn.XLOOKUP($A44,'Applications Denied'!$A$6:$A$56,'Applications Denied'!$U$6:$U$56)</f>
        <v>2662.75</v>
      </c>
      <c r="F44" s="99" t="s">
        <v>120</v>
      </c>
    </row>
    <row r="45" spans="1:6">
      <c r="A45" s="32" t="s">
        <v>69</v>
      </c>
      <c r="B45" s="99" t="s">
        <v>120</v>
      </c>
      <c r="C45" s="5">
        <f>_xlfn.XLOOKUP($A45,'Applications Received'!$A$6:$A$56,'Applications Received'!$U$6:$U$56)</f>
        <v>341.33333333333331</v>
      </c>
      <c r="D45" s="5">
        <f>_xlfn.XLOOKUP($A45,'Applications Approved'!$A$6:$A$56,'Applications Approved'!$U$6:$U$56)</f>
        <v>211.5</v>
      </c>
      <c r="E45" s="5">
        <f>_xlfn.XLOOKUP($A45,'Applications Denied'!$A$6:$A$56,'Applications Denied'!$U$6:$U$56)</f>
        <v>129.83333333333334</v>
      </c>
      <c r="F45" s="99" t="s">
        <v>119</v>
      </c>
    </row>
    <row r="46" spans="1:6">
      <c r="A46" s="32" t="s">
        <v>70</v>
      </c>
      <c r="B46" s="99" t="s">
        <v>120</v>
      </c>
      <c r="C46" s="5">
        <f>_xlfn.XLOOKUP($A46,'Applications Received'!$A$6:$A$56,'Applications Received'!$U$6:$U$56)</f>
        <v>3679.0833333333335</v>
      </c>
      <c r="D46" s="5">
        <f>_xlfn.XLOOKUP($A46,'Applications Approved'!$A$6:$A$56,'Applications Approved'!$U$6:$U$56)</f>
        <v>1768.8333333333333</v>
      </c>
      <c r="E46" s="5">
        <f>_xlfn.XLOOKUP($A46,'Applications Denied'!$A$6:$A$56,'Applications Denied'!$U$6:$U$56)</f>
        <v>1910.25</v>
      </c>
      <c r="F46" s="99" t="s">
        <v>121</v>
      </c>
    </row>
    <row r="47" spans="1:6">
      <c r="A47" s="32" t="s">
        <v>72</v>
      </c>
      <c r="B47" s="99" t="s">
        <v>120</v>
      </c>
      <c r="C47" s="5">
        <f>_xlfn.XLOOKUP($A47,'Applications Received'!$A$6:$A$56,'Applications Received'!$U$6:$U$56)</f>
        <v>21083.25</v>
      </c>
      <c r="D47" s="5">
        <f>_xlfn.XLOOKUP($A47,'Applications Approved'!$A$6:$A$56,'Applications Approved'!$U$6:$U$56)</f>
        <v>2017.75</v>
      </c>
      <c r="E47" s="5">
        <f>_xlfn.XLOOKUP($A47,'Applications Denied'!$A$6:$A$56,'Applications Denied'!$U$6:$U$56)</f>
        <v>19065.5</v>
      </c>
      <c r="F47" s="99" t="s">
        <v>121</v>
      </c>
    </row>
    <row r="48" spans="1:6">
      <c r="A48" s="32" t="s">
        <v>74</v>
      </c>
      <c r="B48" s="99" t="s">
        <v>120</v>
      </c>
      <c r="C48" s="5">
        <f>_xlfn.XLOOKUP($A48,'Applications Received'!$A$6:$A$56,'Applications Received'!$U$6:$U$56)</f>
        <v>1335.8333333333333</v>
      </c>
      <c r="D48" s="5">
        <f>_xlfn.XLOOKUP($A48,'Applications Approved'!$A$6:$A$56,'Applications Approved'!$U$6:$U$56)</f>
        <v>201.41666666666666</v>
      </c>
      <c r="E48" s="5">
        <f>_xlfn.XLOOKUP($A48,'Applications Denied'!$A$6:$A$56,'Applications Denied'!$U$6:$U$56)</f>
        <v>1134.4166666666667</v>
      </c>
      <c r="F48" s="99" t="s">
        <v>119</v>
      </c>
    </row>
    <row r="49" spans="1:6">
      <c r="A49" s="32" t="s">
        <v>76</v>
      </c>
      <c r="B49" s="99" t="s">
        <v>120</v>
      </c>
      <c r="C49" s="5">
        <f>_xlfn.XLOOKUP($A49,'Applications Received'!$A$6:$A$56,'Applications Received'!$U$6:$U$56)</f>
        <v>1103.5833333333333</v>
      </c>
      <c r="D49" s="5">
        <f>_xlfn.XLOOKUP($A49,'Applications Approved'!$A$6:$A$56,'Applications Approved'!$U$6:$U$56)</f>
        <v>601.33333333333337</v>
      </c>
      <c r="E49" s="5">
        <f>_xlfn.XLOOKUP($A49,'Applications Denied'!$A$6:$A$56,'Applications Denied'!$U$6:$U$56)</f>
        <v>502.25</v>
      </c>
      <c r="F49" s="99" t="s">
        <v>121</v>
      </c>
    </row>
    <row r="50" spans="1:6">
      <c r="A50" s="32" t="s">
        <v>77</v>
      </c>
      <c r="B50" s="99" t="s">
        <v>120</v>
      </c>
      <c r="C50" s="5">
        <f>_xlfn.XLOOKUP($A50,'Applications Received'!$A$6:$A$56,'Applications Received'!$U$6:$U$56)</f>
        <v>3054.9166666666665</v>
      </c>
      <c r="D50" s="5">
        <f>_xlfn.XLOOKUP($A50,'Applications Approved'!$A$6:$A$56,'Applications Approved'!$U$6:$U$56)</f>
        <v>1068.0833333333333</v>
      </c>
      <c r="E50" s="5">
        <f>_xlfn.XLOOKUP($A50,'Applications Denied'!$A$6:$A$56,'Applications Denied'!$U$6:$U$56)</f>
        <v>1986.8333333333333</v>
      </c>
      <c r="F50" s="99" t="s">
        <v>119</v>
      </c>
    </row>
    <row r="51" spans="1:6">
      <c r="A51" s="32" t="s">
        <v>78</v>
      </c>
      <c r="B51" s="99" t="s">
        <v>120</v>
      </c>
      <c r="C51" s="5">
        <f>_xlfn.XLOOKUP($A51,'Applications Received'!$A$6:$A$56,'Applications Received'!$U$6:$U$56)</f>
        <v>5681.416666666667</v>
      </c>
      <c r="D51" s="5">
        <f>_xlfn.XLOOKUP($A51,'Applications Approved'!$A$6:$A$56,'Applications Approved'!$U$6:$U$56)</f>
        <v>2057.3333333333335</v>
      </c>
      <c r="E51" s="5">
        <f>_xlfn.XLOOKUP($A51,'Applications Denied'!$A$6:$A$56,'Applications Denied'!$U$6:$U$56)</f>
        <v>3624.0833333333335</v>
      </c>
      <c r="F51" s="99" t="s">
        <v>119</v>
      </c>
    </row>
    <row r="52" spans="1:6">
      <c r="A52" s="36" t="s">
        <v>79</v>
      </c>
      <c r="B52" s="99" t="s">
        <v>120</v>
      </c>
      <c r="C52" s="5">
        <f>_xlfn.XLOOKUP($A52,'Applications Received'!$A$6:$A$56,'Applications Received'!$U$6:$U$56)</f>
        <v>596.75</v>
      </c>
      <c r="D52" s="5">
        <f>_xlfn.XLOOKUP($A52,'Applications Approved'!$A$6:$A$56,'Applications Approved'!$U$6:$U$56)</f>
        <v>415.66666666666669</v>
      </c>
      <c r="E52" s="5">
        <f>_xlfn.XLOOKUP($A52,'Applications Denied'!$A$6:$A$56,'Applications Denied'!$U$6:$U$56)</f>
        <v>181.08333333333334</v>
      </c>
      <c r="F52" s="99" t="s">
        <v>119</v>
      </c>
    </row>
    <row r="53" spans="1:6">
      <c r="A53" s="95" t="s">
        <v>80</v>
      </c>
      <c r="B53" s="99" t="s">
        <v>119</v>
      </c>
      <c r="C53" s="5">
        <f>_xlfn.XLOOKUP($A53,'Applications Received'!$A$6:$A$56,'Applications Received'!$U$6:$U$56)</f>
        <v>1588.0833333333333</v>
      </c>
      <c r="D53" s="5">
        <f>_xlfn.XLOOKUP($A53,'Applications Approved'!$A$6:$A$56,'Applications Approved'!$U$6:$U$56)</f>
        <v>1062.1666666666667</v>
      </c>
      <c r="E53" s="5">
        <f>_xlfn.XLOOKUP($A53,'Applications Denied'!$A$6:$A$56,'Applications Denied'!$U$6:$U$56)</f>
        <v>525.91666666666663</v>
      </c>
      <c r="F53" s="99" t="s">
        <v>121</v>
      </c>
    </row>
    <row r="54" spans="1:6">
      <c r="A54" s="84" t="s">
        <v>81</v>
      </c>
      <c r="B54" s="100" t="s">
        <v>120</v>
      </c>
      <c r="C54" s="5">
        <f>_xlfn.XLOOKUP($A54,'Applications Received'!$A$6:$A$56,'Applications Received'!$U$6:$U$56)</f>
        <v>183.75</v>
      </c>
      <c r="D54" s="5">
        <f>_xlfn.XLOOKUP($A54,'Applications Approved'!$A$6:$A$56,'Applications Approved'!$U$6:$U$56)</f>
        <v>115.91666666666667</v>
      </c>
      <c r="E54" s="5">
        <f>_xlfn.XLOOKUP($A54,'Applications Denied'!$A$6:$A$56,'Applications Denied'!$U$6:$U$56)</f>
        <v>67.833333333333329</v>
      </c>
      <c r="F54" s="100" t="s">
        <v>120</v>
      </c>
    </row>
    <row r="61" spans="1:6">
      <c r="B61" s="31"/>
    </row>
    <row r="62" spans="1:6">
      <c r="B62" s="30"/>
    </row>
    <row r="63" spans="1:6">
      <c r="B63" s="30"/>
    </row>
    <row r="64" spans="1:6">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0"/>
    </row>
    <row r="102" spans="2:2">
      <c r="B102" s="30"/>
    </row>
    <row r="103" spans="2:2">
      <c r="B103" s="30"/>
    </row>
    <row r="104" spans="2:2">
      <c r="B104" s="30"/>
    </row>
    <row r="105" spans="2:2">
      <c r="B105" s="30"/>
    </row>
    <row r="106" spans="2:2">
      <c r="B106" s="30"/>
    </row>
    <row r="107" spans="2:2">
      <c r="B107" s="30"/>
    </row>
    <row r="108" spans="2:2">
      <c r="B108" s="30"/>
    </row>
    <row r="109" spans="2:2">
      <c r="B109" s="30"/>
    </row>
    <row r="110" spans="2:2">
      <c r="B110" s="30"/>
    </row>
    <row r="111" spans="2:2">
      <c r="B111" s="30"/>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72"/>
  <sheetViews>
    <sheetView zoomScale="85" zoomScaleNormal="85" workbookViewId="0">
      <pane xSplit="1" ySplit="1" topLeftCell="ID2" activePane="bottomRight" state="frozen"/>
      <selection pane="bottomRight" activeCell="IU10" sqref="IU10"/>
      <selection pane="bottomLeft" activeCell="B17" sqref="B17"/>
      <selection pane="topRight" activeCell="B17" sqref="B17"/>
    </sheetView>
  </sheetViews>
  <sheetFormatPr defaultColWidth="8.85546875" defaultRowHeight="14.1"/>
  <cols>
    <col min="1" max="1" width="17.140625" style="10" customWidth="1"/>
    <col min="2" max="134" width="9.28515625" style="10" customWidth="1"/>
    <col min="135" max="135" width="9.28515625" style="13" customWidth="1"/>
    <col min="136" max="148" width="9.28515625" style="10" customWidth="1"/>
    <col min="149" max="192" width="8.85546875" style="10"/>
    <col min="193" max="193" width="9.7109375" style="10" bestFit="1" customWidth="1"/>
    <col min="194" max="16384" width="8.85546875" style="10"/>
  </cols>
  <sheetData>
    <row r="1" spans="1:256" s="7" customFormat="1">
      <c r="A1" s="7" t="s">
        <v>182</v>
      </c>
      <c r="B1" s="24">
        <v>36434</v>
      </c>
      <c r="C1" s="24">
        <v>36465</v>
      </c>
      <c r="D1" s="24">
        <v>36495</v>
      </c>
      <c r="E1" s="7" t="s">
        <v>183</v>
      </c>
      <c r="F1" s="7" t="s">
        <v>184</v>
      </c>
      <c r="G1" s="7" t="s">
        <v>185</v>
      </c>
      <c r="H1" s="7" t="s">
        <v>186</v>
      </c>
      <c r="I1" s="7" t="s">
        <v>187</v>
      </c>
      <c r="J1" s="7" t="s">
        <v>188</v>
      </c>
      <c r="K1" s="7" t="s">
        <v>189</v>
      </c>
      <c r="L1" s="7" t="s">
        <v>190</v>
      </c>
      <c r="M1" s="7" t="s">
        <v>191</v>
      </c>
      <c r="N1" s="7" t="s">
        <v>192</v>
      </c>
      <c r="O1" s="7" t="s">
        <v>193</v>
      </c>
      <c r="P1" s="7" t="s">
        <v>194</v>
      </c>
      <c r="Q1" s="7" t="s">
        <v>195</v>
      </c>
      <c r="R1" s="7" t="s">
        <v>196</v>
      </c>
      <c r="S1" s="7" t="s">
        <v>197</v>
      </c>
      <c r="T1" s="7" t="s">
        <v>198</v>
      </c>
      <c r="U1" s="7" t="s">
        <v>199</v>
      </c>
      <c r="V1" s="7" t="s">
        <v>200</v>
      </c>
      <c r="W1" s="7" t="s">
        <v>201</v>
      </c>
      <c r="X1" s="7" t="s">
        <v>202</v>
      </c>
      <c r="Y1" s="7" t="s">
        <v>203</v>
      </c>
      <c r="Z1" s="7" t="s">
        <v>204</v>
      </c>
      <c r="AA1" s="7" t="s">
        <v>205</v>
      </c>
      <c r="AB1" s="7" t="s">
        <v>206</v>
      </c>
      <c r="AC1" s="7" t="s">
        <v>207</v>
      </c>
      <c r="AD1" s="7" t="s">
        <v>208</v>
      </c>
      <c r="AE1" s="7" t="s">
        <v>209</v>
      </c>
      <c r="AF1" s="7" t="s">
        <v>210</v>
      </c>
      <c r="AG1" s="7" t="s">
        <v>211</v>
      </c>
      <c r="AH1" s="7" t="s">
        <v>212</v>
      </c>
      <c r="AI1" s="7" t="s">
        <v>213</v>
      </c>
      <c r="AJ1" s="7" t="s">
        <v>214</v>
      </c>
      <c r="AK1" s="7" t="s">
        <v>215</v>
      </c>
      <c r="AL1" s="7" t="s">
        <v>216</v>
      </c>
      <c r="AM1" s="7" t="s">
        <v>217</v>
      </c>
      <c r="AN1" s="7" t="s">
        <v>218</v>
      </c>
      <c r="AO1" s="7" t="s">
        <v>219</v>
      </c>
      <c r="AP1" s="7" t="s">
        <v>220</v>
      </c>
      <c r="AQ1" s="7" t="s">
        <v>221</v>
      </c>
      <c r="AR1" s="7" t="s">
        <v>222</v>
      </c>
      <c r="AS1" s="7" t="s">
        <v>223</v>
      </c>
      <c r="AT1" s="7" t="s">
        <v>224</v>
      </c>
      <c r="AU1" s="7" t="s">
        <v>225</v>
      </c>
      <c r="AV1" s="7" t="s">
        <v>226</v>
      </c>
      <c r="AW1" s="7" t="s">
        <v>227</v>
      </c>
      <c r="AX1" s="7" t="s">
        <v>228</v>
      </c>
      <c r="AY1" s="7" t="s">
        <v>229</v>
      </c>
      <c r="AZ1" s="7" t="s">
        <v>230</v>
      </c>
      <c r="BA1" s="7" t="s">
        <v>231</v>
      </c>
      <c r="BB1" s="7" t="s">
        <v>232</v>
      </c>
      <c r="BC1" s="7" t="s">
        <v>233</v>
      </c>
      <c r="BD1" s="7" t="s">
        <v>234</v>
      </c>
      <c r="BE1" s="7" t="s">
        <v>235</v>
      </c>
      <c r="BF1" s="7" t="s">
        <v>236</v>
      </c>
      <c r="BG1" s="7" t="s">
        <v>237</v>
      </c>
      <c r="BH1" s="7" t="s">
        <v>238</v>
      </c>
      <c r="BI1" s="7" t="s">
        <v>239</v>
      </c>
      <c r="BJ1" s="7" t="s">
        <v>240</v>
      </c>
      <c r="BK1" s="7" t="s">
        <v>241</v>
      </c>
      <c r="BL1" s="7" t="s">
        <v>242</v>
      </c>
      <c r="BM1" s="7" t="s">
        <v>243</v>
      </c>
      <c r="BN1" s="7" t="s">
        <v>244</v>
      </c>
      <c r="BO1" s="7" t="s">
        <v>245</v>
      </c>
      <c r="BP1" s="7" t="s">
        <v>246</v>
      </c>
      <c r="BQ1" s="7" t="s">
        <v>247</v>
      </c>
      <c r="BR1" s="7" t="s">
        <v>248</v>
      </c>
      <c r="BS1" s="7" t="s">
        <v>249</v>
      </c>
      <c r="BT1" s="7" t="s">
        <v>250</v>
      </c>
      <c r="BU1" s="7" t="s">
        <v>251</v>
      </c>
      <c r="BV1" s="7" t="s">
        <v>252</v>
      </c>
      <c r="BW1" s="7" t="s">
        <v>253</v>
      </c>
      <c r="BX1" s="7" t="s">
        <v>254</v>
      </c>
      <c r="BY1" s="7" t="s">
        <v>255</v>
      </c>
      <c r="BZ1" s="7" t="s">
        <v>256</v>
      </c>
      <c r="CA1" s="7" t="s">
        <v>257</v>
      </c>
      <c r="CB1" s="7" t="s">
        <v>258</v>
      </c>
      <c r="CC1" s="7" t="s">
        <v>259</v>
      </c>
      <c r="CD1" s="7" t="s">
        <v>260</v>
      </c>
      <c r="CE1" s="7" t="s">
        <v>261</v>
      </c>
      <c r="CF1" s="8" t="s">
        <v>262</v>
      </c>
      <c r="CG1" s="8" t="s">
        <v>263</v>
      </c>
      <c r="CH1" s="8" t="s">
        <v>264</v>
      </c>
      <c r="CI1" s="8" t="s">
        <v>265</v>
      </c>
      <c r="CJ1" s="8" t="s">
        <v>266</v>
      </c>
      <c r="CK1" s="8" t="s">
        <v>267</v>
      </c>
      <c r="CL1" s="8" t="s">
        <v>268</v>
      </c>
      <c r="CM1" s="8" t="s">
        <v>269</v>
      </c>
      <c r="CN1" s="8" t="s">
        <v>270</v>
      </c>
      <c r="CO1" s="8" t="s">
        <v>271</v>
      </c>
      <c r="CP1" s="8" t="s">
        <v>272</v>
      </c>
      <c r="CQ1" s="8" t="s">
        <v>273</v>
      </c>
      <c r="CR1" s="8" t="s">
        <v>274</v>
      </c>
      <c r="CS1" s="8" t="s">
        <v>275</v>
      </c>
      <c r="CT1" s="8" t="s">
        <v>276</v>
      </c>
      <c r="CU1" s="8" t="s">
        <v>277</v>
      </c>
      <c r="CV1" s="8" t="s">
        <v>278</v>
      </c>
      <c r="CW1" s="8" t="s">
        <v>279</v>
      </c>
      <c r="CX1" s="8" t="s">
        <v>280</v>
      </c>
      <c r="CY1" s="8" t="s">
        <v>281</v>
      </c>
      <c r="CZ1" s="8" t="s">
        <v>282</v>
      </c>
      <c r="DA1" s="8" t="s">
        <v>283</v>
      </c>
      <c r="DB1" s="8" t="s">
        <v>284</v>
      </c>
      <c r="DC1" s="8" t="s">
        <v>285</v>
      </c>
      <c r="DD1" s="8" t="s">
        <v>286</v>
      </c>
      <c r="DE1" s="8" t="s">
        <v>287</v>
      </c>
      <c r="DF1" s="8" t="s">
        <v>288</v>
      </c>
      <c r="DG1" s="8" t="s">
        <v>289</v>
      </c>
      <c r="DH1" s="8" t="s">
        <v>290</v>
      </c>
      <c r="DI1" s="8" t="s">
        <v>291</v>
      </c>
      <c r="DJ1" s="8" t="s">
        <v>292</v>
      </c>
      <c r="DK1" s="8" t="s">
        <v>293</v>
      </c>
      <c r="DL1" s="8" t="s">
        <v>294</v>
      </c>
      <c r="DM1" s="8" t="s">
        <v>295</v>
      </c>
      <c r="DN1" s="8" t="s">
        <v>296</v>
      </c>
      <c r="DO1" s="8" t="s">
        <v>297</v>
      </c>
      <c r="DP1" s="8" t="s">
        <v>298</v>
      </c>
      <c r="DQ1" s="8" t="s">
        <v>299</v>
      </c>
      <c r="DR1" s="8" t="s">
        <v>300</v>
      </c>
      <c r="DS1" s="8" t="s">
        <v>301</v>
      </c>
      <c r="DT1" s="8" t="s">
        <v>302</v>
      </c>
      <c r="DU1" s="8" t="s">
        <v>303</v>
      </c>
      <c r="DV1" s="8" t="s">
        <v>304</v>
      </c>
      <c r="DW1" s="8" t="s">
        <v>305</v>
      </c>
      <c r="DX1" s="8">
        <v>40269</v>
      </c>
      <c r="DY1" s="8">
        <v>40299</v>
      </c>
      <c r="DZ1" s="8">
        <v>40330</v>
      </c>
      <c r="EA1" s="8">
        <v>40360</v>
      </c>
      <c r="EB1" s="8">
        <v>40391</v>
      </c>
      <c r="EC1" s="8">
        <v>40422</v>
      </c>
      <c r="ED1" s="8">
        <v>40452</v>
      </c>
      <c r="EE1" s="8">
        <v>40483</v>
      </c>
      <c r="EF1" s="8">
        <v>40513</v>
      </c>
      <c r="EG1" s="9">
        <v>40544</v>
      </c>
      <c r="EH1" s="9">
        <v>40575</v>
      </c>
      <c r="EI1" s="9">
        <v>40603</v>
      </c>
      <c r="EJ1" s="9">
        <v>40634</v>
      </c>
      <c r="EK1" s="9">
        <v>40664</v>
      </c>
      <c r="EL1" s="9">
        <v>40695</v>
      </c>
      <c r="EM1" s="9">
        <v>40725</v>
      </c>
      <c r="EN1" s="9">
        <v>40756</v>
      </c>
      <c r="EO1" s="9">
        <v>40787</v>
      </c>
      <c r="EP1" s="9">
        <v>40826</v>
      </c>
      <c r="EQ1" s="9">
        <v>40857</v>
      </c>
      <c r="ER1" s="9">
        <v>40887</v>
      </c>
      <c r="ES1" s="9">
        <v>40909</v>
      </c>
      <c r="ET1" s="24">
        <v>40940</v>
      </c>
      <c r="EU1" s="9">
        <v>40969</v>
      </c>
      <c r="EV1" s="24">
        <v>41000</v>
      </c>
      <c r="EW1" s="9">
        <v>41030</v>
      </c>
      <c r="EX1" s="24">
        <v>41061</v>
      </c>
      <c r="EY1" s="9">
        <v>41091</v>
      </c>
      <c r="EZ1" s="24">
        <v>41122</v>
      </c>
      <c r="FA1" s="9">
        <v>41153</v>
      </c>
      <c r="FB1" s="24">
        <v>41183</v>
      </c>
      <c r="FC1" s="9">
        <v>41214</v>
      </c>
      <c r="FD1" s="24">
        <v>41244</v>
      </c>
      <c r="FE1" s="9">
        <v>41275</v>
      </c>
      <c r="FF1" s="24">
        <v>41306</v>
      </c>
      <c r="FG1" s="9">
        <v>41334</v>
      </c>
      <c r="FH1" s="24">
        <v>41365</v>
      </c>
      <c r="FI1" s="9">
        <v>41395</v>
      </c>
      <c r="FJ1" s="24">
        <v>41426</v>
      </c>
      <c r="FK1" s="9">
        <v>41456</v>
      </c>
      <c r="FL1" s="24">
        <v>41487</v>
      </c>
      <c r="FM1" s="9">
        <v>41518</v>
      </c>
      <c r="FN1" s="24">
        <v>41548</v>
      </c>
      <c r="FO1" s="24">
        <v>41579</v>
      </c>
      <c r="FP1" s="24">
        <v>41609</v>
      </c>
      <c r="FQ1" s="24">
        <v>41640</v>
      </c>
      <c r="FR1" s="24">
        <v>41671</v>
      </c>
      <c r="FS1" s="24">
        <v>41699</v>
      </c>
      <c r="FT1" s="24">
        <v>41730</v>
      </c>
      <c r="FU1" s="24">
        <v>41760</v>
      </c>
      <c r="FV1" s="24">
        <v>41791</v>
      </c>
      <c r="FW1" s="24">
        <v>41821</v>
      </c>
      <c r="FX1" s="24">
        <v>41852</v>
      </c>
      <c r="FY1" s="24">
        <v>41883</v>
      </c>
      <c r="FZ1" s="24">
        <v>41913</v>
      </c>
      <c r="GA1" s="24">
        <v>41944</v>
      </c>
      <c r="GB1" s="24">
        <v>41974</v>
      </c>
      <c r="GC1" s="24">
        <v>42005</v>
      </c>
      <c r="GD1" s="24">
        <v>42036</v>
      </c>
      <c r="GE1" s="24">
        <v>42064</v>
      </c>
      <c r="GF1" s="24">
        <v>42095</v>
      </c>
      <c r="GG1" s="24">
        <v>42125</v>
      </c>
      <c r="GH1" s="24">
        <v>42156</v>
      </c>
      <c r="GI1" s="24">
        <v>42186</v>
      </c>
      <c r="GJ1" s="24">
        <v>42217</v>
      </c>
      <c r="GK1" s="24">
        <v>42248</v>
      </c>
      <c r="GL1" s="24">
        <v>42278</v>
      </c>
      <c r="GM1" s="24">
        <v>42309</v>
      </c>
      <c r="GN1" s="24">
        <v>42339</v>
      </c>
      <c r="GO1" s="24">
        <v>42370</v>
      </c>
      <c r="GP1" s="24">
        <v>42401</v>
      </c>
      <c r="GQ1" s="24">
        <v>42430</v>
      </c>
      <c r="GR1" s="24">
        <v>42461</v>
      </c>
      <c r="GS1" s="24">
        <v>42491</v>
      </c>
      <c r="GT1" s="24">
        <v>42522</v>
      </c>
      <c r="GU1" s="24">
        <v>42552</v>
      </c>
      <c r="GV1" s="24">
        <v>42583</v>
      </c>
      <c r="GW1" s="24">
        <v>42614</v>
      </c>
      <c r="GX1" s="24">
        <v>42644</v>
      </c>
      <c r="GY1" s="24">
        <v>42675</v>
      </c>
      <c r="GZ1" s="24">
        <v>42705</v>
      </c>
      <c r="HA1" s="24">
        <v>42736</v>
      </c>
      <c r="HB1" s="24">
        <v>42767</v>
      </c>
      <c r="HC1" s="24">
        <v>42795</v>
      </c>
      <c r="HD1" s="24">
        <v>42826</v>
      </c>
      <c r="HE1" s="24">
        <v>42856</v>
      </c>
      <c r="HF1" s="24">
        <v>42887</v>
      </c>
      <c r="HG1" s="24">
        <v>42917</v>
      </c>
      <c r="HH1" s="24">
        <v>42948</v>
      </c>
      <c r="HI1" s="24">
        <v>42979</v>
      </c>
      <c r="HJ1" s="24">
        <v>43009</v>
      </c>
      <c r="HK1" s="24">
        <v>43040</v>
      </c>
      <c r="HL1" s="24">
        <v>43070</v>
      </c>
      <c r="HM1" s="24">
        <v>43101</v>
      </c>
      <c r="HN1" s="24">
        <v>43132</v>
      </c>
      <c r="HO1" s="24">
        <v>43160</v>
      </c>
      <c r="HP1" s="24">
        <v>43191</v>
      </c>
      <c r="HQ1" s="24">
        <v>43221</v>
      </c>
      <c r="HR1" s="24">
        <v>43252</v>
      </c>
      <c r="HS1" s="24">
        <v>43282</v>
      </c>
      <c r="HT1" s="24">
        <v>43313</v>
      </c>
      <c r="HU1" s="24">
        <v>43344</v>
      </c>
      <c r="HV1" s="24">
        <v>43374</v>
      </c>
      <c r="HW1" s="24">
        <v>43405</v>
      </c>
      <c r="HX1" s="24">
        <v>43435</v>
      </c>
      <c r="HY1" s="24">
        <v>43466</v>
      </c>
      <c r="HZ1" s="24">
        <v>43497</v>
      </c>
      <c r="IA1" s="24">
        <v>43525</v>
      </c>
      <c r="IB1" s="24">
        <v>43556</v>
      </c>
      <c r="IC1" s="24">
        <v>43586</v>
      </c>
      <c r="ID1" s="24">
        <v>43617</v>
      </c>
      <c r="IE1" s="24">
        <v>43647</v>
      </c>
      <c r="IF1" s="24">
        <v>43678</v>
      </c>
      <c r="IG1" s="24">
        <v>43709</v>
      </c>
      <c r="IH1" s="24">
        <v>43739</v>
      </c>
      <c r="II1" s="24">
        <v>43770</v>
      </c>
      <c r="IJ1" s="24">
        <v>43800</v>
      </c>
      <c r="IK1" s="105">
        <v>43831</v>
      </c>
      <c r="IL1" s="105">
        <v>43862</v>
      </c>
      <c r="IM1" s="105">
        <v>43891</v>
      </c>
      <c r="IN1" s="105">
        <v>43922</v>
      </c>
      <c r="IO1" s="105">
        <v>43952</v>
      </c>
      <c r="IP1" s="105">
        <v>43983</v>
      </c>
      <c r="IQ1" s="105">
        <v>44013</v>
      </c>
      <c r="IR1" s="105">
        <v>44044</v>
      </c>
      <c r="IS1" s="105">
        <v>44075</v>
      </c>
      <c r="IT1" s="113">
        <v>44105</v>
      </c>
      <c r="IU1" s="113">
        <v>44136</v>
      </c>
      <c r="IV1" s="113">
        <v>44166</v>
      </c>
    </row>
    <row r="2" spans="1:256">
      <c r="A2" s="10" t="s">
        <v>84</v>
      </c>
      <c r="B2" s="11">
        <f t="shared" ref="B2:BM2" si="0">SUM(B3:B53)</f>
        <v>274054</v>
      </c>
      <c r="C2" s="11">
        <f t="shared" si="0"/>
        <v>263039</v>
      </c>
      <c r="D2" s="11">
        <f t="shared" si="0"/>
        <v>265331</v>
      </c>
      <c r="E2" s="11">
        <f t="shared" si="0"/>
        <v>248685</v>
      </c>
      <c r="F2" s="11">
        <f t="shared" si="0"/>
        <v>250678</v>
      </c>
      <c r="G2" s="11">
        <f t="shared" si="0"/>
        <v>270267</v>
      </c>
      <c r="H2" s="11">
        <f t="shared" si="0"/>
        <v>237592</v>
      </c>
      <c r="I2" s="11">
        <f t="shared" si="0"/>
        <v>264473</v>
      </c>
      <c r="J2" s="11">
        <f t="shared" si="0"/>
        <v>277039</v>
      </c>
      <c r="K2" s="11">
        <f t="shared" si="0"/>
        <v>272689</v>
      </c>
      <c r="L2" s="11">
        <f t="shared" si="0"/>
        <v>318830</v>
      </c>
      <c r="M2" s="11">
        <f t="shared" si="0"/>
        <v>293038</v>
      </c>
      <c r="N2" s="11">
        <f t="shared" si="0"/>
        <v>296258</v>
      </c>
      <c r="O2" s="11">
        <f t="shared" si="0"/>
        <v>276635</v>
      </c>
      <c r="P2" s="11">
        <f t="shared" si="0"/>
        <v>259623</v>
      </c>
      <c r="Q2" s="11">
        <f t="shared" si="0"/>
        <v>277837</v>
      </c>
      <c r="R2" s="11">
        <f t="shared" si="0"/>
        <v>253303</v>
      </c>
      <c r="S2" s="11">
        <f t="shared" si="0"/>
        <v>271263</v>
      </c>
      <c r="T2" s="11">
        <f t="shared" si="0"/>
        <v>263087</v>
      </c>
      <c r="U2" s="11">
        <f t="shared" si="0"/>
        <v>282347</v>
      </c>
      <c r="V2" s="11">
        <f t="shared" si="0"/>
        <v>281892</v>
      </c>
      <c r="W2" s="11">
        <f t="shared" si="0"/>
        <v>293696</v>
      </c>
      <c r="X2" s="11">
        <f t="shared" si="0"/>
        <v>325679</v>
      </c>
      <c r="Y2" s="11">
        <f t="shared" si="0"/>
        <v>284437</v>
      </c>
      <c r="Z2" s="11">
        <f t="shared" si="0"/>
        <v>328060</v>
      </c>
      <c r="AA2" s="11">
        <f t="shared" si="0"/>
        <v>295118</v>
      </c>
      <c r="AB2" s="11">
        <f t="shared" si="0"/>
        <v>277857</v>
      </c>
      <c r="AC2" s="11">
        <f t="shared" si="0"/>
        <v>304532</v>
      </c>
      <c r="AD2" s="11">
        <f t="shared" si="0"/>
        <v>260717</v>
      </c>
      <c r="AE2" s="11">
        <f t="shared" si="0"/>
        <v>266814</v>
      </c>
      <c r="AF2" s="11">
        <f t="shared" si="0"/>
        <v>279612</v>
      </c>
      <c r="AG2" s="11">
        <f t="shared" si="0"/>
        <v>283091</v>
      </c>
      <c r="AH2" s="11">
        <f t="shared" si="0"/>
        <v>263663</v>
      </c>
      <c r="AI2" s="11">
        <f t="shared" si="0"/>
        <v>319500</v>
      </c>
      <c r="AJ2" s="11">
        <f t="shared" si="0"/>
        <v>339244</v>
      </c>
      <c r="AK2" s="11">
        <f t="shared" si="0"/>
        <v>327284</v>
      </c>
      <c r="AL2" s="11">
        <f t="shared" si="0"/>
        <v>344396</v>
      </c>
      <c r="AM2" s="11">
        <f t="shared" si="0"/>
        <v>290281</v>
      </c>
      <c r="AN2" s="11">
        <f t="shared" si="0"/>
        <v>297655</v>
      </c>
      <c r="AO2" s="11">
        <f t="shared" si="0"/>
        <v>308107</v>
      </c>
      <c r="AP2" s="11">
        <f t="shared" si="0"/>
        <v>268762</v>
      </c>
      <c r="AQ2" s="11">
        <f t="shared" si="0"/>
        <v>287015</v>
      </c>
      <c r="AR2" s="11">
        <f t="shared" si="0"/>
        <v>307550</v>
      </c>
      <c r="AS2" s="11">
        <f t="shared" si="0"/>
        <v>301830</v>
      </c>
      <c r="AT2" s="11">
        <f t="shared" si="0"/>
        <v>303898</v>
      </c>
      <c r="AU2" s="11">
        <f t="shared" si="0"/>
        <v>334707</v>
      </c>
      <c r="AV2" s="11">
        <f t="shared" si="0"/>
        <v>321322</v>
      </c>
      <c r="AW2" s="11">
        <f t="shared" si="0"/>
        <v>344027</v>
      </c>
      <c r="AX2" s="11">
        <f t="shared" si="0"/>
        <v>319839</v>
      </c>
      <c r="AY2" s="11">
        <f t="shared" si="0"/>
        <v>299862</v>
      </c>
      <c r="AZ2" s="11">
        <f t="shared" si="0"/>
        <v>303326</v>
      </c>
      <c r="BA2" s="11">
        <f t="shared" si="0"/>
        <v>263136</v>
      </c>
      <c r="BB2" s="11">
        <f t="shared" si="0"/>
        <v>243663</v>
      </c>
      <c r="BC2" s="11">
        <f t="shared" si="0"/>
        <v>274866</v>
      </c>
      <c r="BD2" s="11">
        <f t="shared" si="0"/>
        <v>281705</v>
      </c>
      <c r="BE2" s="11">
        <f t="shared" si="0"/>
        <v>294885</v>
      </c>
      <c r="BF2" s="11">
        <f t="shared" si="0"/>
        <v>320119</v>
      </c>
      <c r="BG2" s="11">
        <f t="shared" si="0"/>
        <v>291621</v>
      </c>
      <c r="BH2" s="11">
        <f t="shared" si="0"/>
        <v>335475</v>
      </c>
      <c r="BI2" s="11">
        <f t="shared" si="0"/>
        <v>335651</v>
      </c>
      <c r="BJ2" s="11">
        <f t="shared" si="0"/>
        <v>319839</v>
      </c>
      <c r="BK2" s="11">
        <f t="shared" si="0"/>
        <v>299862</v>
      </c>
      <c r="BL2" s="11">
        <f t="shared" si="0"/>
        <v>303326</v>
      </c>
      <c r="BM2" s="11">
        <f t="shared" si="0"/>
        <v>263136</v>
      </c>
      <c r="BN2" s="11">
        <f t="shared" ref="BN2:DY2" si="1">SUM(BN3:BN53)</f>
        <v>243663</v>
      </c>
      <c r="BO2" s="11">
        <f t="shared" si="1"/>
        <v>274866</v>
      </c>
      <c r="BP2" s="11">
        <f t="shared" si="1"/>
        <v>281705</v>
      </c>
      <c r="BQ2" s="11">
        <f t="shared" si="1"/>
        <v>294885</v>
      </c>
      <c r="BR2" s="11">
        <f t="shared" si="1"/>
        <v>320119</v>
      </c>
      <c r="BS2" s="11">
        <f t="shared" si="1"/>
        <v>291621</v>
      </c>
      <c r="BT2" s="11">
        <f t="shared" si="1"/>
        <v>335475</v>
      </c>
      <c r="BU2" s="11">
        <f t="shared" si="1"/>
        <v>335651</v>
      </c>
      <c r="BV2" s="11">
        <f t="shared" si="1"/>
        <v>275956</v>
      </c>
      <c r="BW2" s="11">
        <f t="shared" si="1"/>
        <v>249595</v>
      </c>
      <c r="BX2" s="11">
        <f t="shared" si="1"/>
        <v>289508</v>
      </c>
      <c r="BY2" s="11">
        <f t="shared" si="1"/>
        <v>262255</v>
      </c>
      <c r="BZ2" s="11">
        <f t="shared" si="1"/>
        <v>292641</v>
      </c>
      <c r="CA2" s="11">
        <f t="shared" si="1"/>
        <v>301751</v>
      </c>
      <c r="CB2" s="11">
        <f t="shared" si="1"/>
        <v>285467</v>
      </c>
      <c r="CC2" s="11">
        <f t="shared" si="1"/>
        <v>331219</v>
      </c>
      <c r="CD2" s="11">
        <f t="shared" si="1"/>
        <v>308776</v>
      </c>
      <c r="CE2" s="11">
        <f t="shared" si="1"/>
        <v>319792</v>
      </c>
      <c r="CF2" s="11">
        <f t="shared" si="1"/>
        <v>292291</v>
      </c>
      <c r="CG2" s="11">
        <f t="shared" si="1"/>
        <v>281815</v>
      </c>
      <c r="CH2" s="11">
        <f t="shared" si="1"/>
        <v>319792</v>
      </c>
      <c r="CI2" s="11">
        <f t="shared" si="1"/>
        <v>292291</v>
      </c>
      <c r="CJ2" s="11">
        <f t="shared" si="1"/>
        <v>281815</v>
      </c>
      <c r="CK2" s="11">
        <f t="shared" si="1"/>
        <v>288124</v>
      </c>
      <c r="CL2" s="11">
        <f t="shared" si="1"/>
        <v>254649</v>
      </c>
      <c r="CM2" s="11">
        <f t="shared" si="1"/>
        <v>285502</v>
      </c>
      <c r="CN2" s="11">
        <f t="shared" si="1"/>
        <v>281047</v>
      </c>
      <c r="CO2" s="11">
        <f t="shared" si="1"/>
        <v>302910</v>
      </c>
      <c r="CP2" s="11">
        <f t="shared" si="1"/>
        <v>300755</v>
      </c>
      <c r="CQ2" s="11">
        <f t="shared" si="1"/>
        <v>307524</v>
      </c>
      <c r="CR2" s="11">
        <f t="shared" si="1"/>
        <v>339077</v>
      </c>
      <c r="CS2" s="11">
        <f t="shared" si="1"/>
        <v>306388</v>
      </c>
      <c r="CT2" s="11">
        <f t="shared" si="1"/>
        <v>327038</v>
      </c>
      <c r="CU2" s="11">
        <f t="shared" si="1"/>
        <v>297411</v>
      </c>
      <c r="CV2" s="11">
        <f t="shared" si="1"/>
        <v>282267</v>
      </c>
      <c r="CW2" s="11">
        <f t="shared" si="1"/>
        <v>294318</v>
      </c>
      <c r="CX2" s="11">
        <f t="shared" si="1"/>
        <v>271029</v>
      </c>
      <c r="CY2" s="11">
        <f t="shared" si="1"/>
        <v>272363</v>
      </c>
      <c r="CZ2" s="11">
        <f t="shared" si="1"/>
        <v>302190</v>
      </c>
      <c r="DA2" s="11">
        <f t="shared" si="1"/>
        <v>294277</v>
      </c>
      <c r="DB2" s="11">
        <f t="shared" si="1"/>
        <v>292930</v>
      </c>
      <c r="DC2" s="11">
        <f t="shared" si="1"/>
        <v>302766</v>
      </c>
      <c r="DD2" s="11">
        <f t="shared" si="1"/>
        <v>320427</v>
      </c>
      <c r="DE2" s="11">
        <f t="shared" si="1"/>
        <v>318045</v>
      </c>
      <c r="DF2" s="11">
        <f t="shared" si="1"/>
        <v>361415</v>
      </c>
      <c r="DG2" s="11">
        <f t="shared" si="1"/>
        <v>290611</v>
      </c>
      <c r="DH2" s="11">
        <f t="shared" si="1"/>
        <v>339861</v>
      </c>
      <c r="DI2" s="11">
        <f t="shared" si="1"/>
        <v>305519</v>
      </c>
      <c r="DJ2" s="11">
        <f t="shared" si="1"/>
        <v>293670</v>
      </c>
      <c r="DK2" s="11">
        <f t="shared" si="1"/>
        <v>325868</v>
      </c>
      <c r="DL2" s="11">
        <f t="shared" si="1"/>
        <v>327379</v>
      </c>
      <c r="DM2" s="11">
        <f t="shared" si="1"/>
        <v>308851</v>
      </c>
      <c r="DN2" s="11">
        <f t="shared" si="1"/>
        <v>336421</v>
      </c>
      <c r="DO2" s="11">
        <f t="shared" si="1"/>
        <v>355879</v>
      </c>
      <c r="DP2" s="11">
        <f t="shared" si="1"/>
        <v>345188</v>
      </c>
      <c r="DQ2" s="11">
        <f t="shared" si="1"/>
        <v>363860</v>
      </c>
      <c r="DR2" s="11">
        <f t="shared" si="1"/>
        <v>372386</v>
      </c>
      <c r="DS2" s="11">
        <f t="shared" si="1"/>
        <v>324123</v>
      </c>
      <c r="DT2" s="11">
        <f t="shared" si="1"/>
        <v>342252</v>
      </c>
      <c r="DU2" s="11">
        <f t="shared" si="1"/>
        <v>301464</v>
      </c>
      <c r="DV2" s="11">
        <f t="shared" si="1"/>
        <v>288345</v>
      </c>
      <c r="DW2" s="11">
        <f t="shared" si="1"/>
        <v>322274</v>
      </c>
      <c r="DX2" s="11">
        <f t="shared" si="1"/>
        <v>316602</v>
      </c>
      <c r="DY2" s="11">
        <f t="shared" si="1"/>
        <v>299759</v>
      </c>
      <c r="DZ2" s="11">
        <f t="shared" ref="DZ2:GK2" si="2">SUM(DZ3:DZ53)</f>
        <v>335901</v>
      </c>
      <c r="EA2" s="11">
        <f t="shared" si="2"/>
        <v>356124</v>
      </c>
      <c r="EB2" s="11">
        <f t="shared" si="2"/>
        <v>372150</v>
      </c>
      <c r="EC2" s="11">
        <f t="shared" si="2"/>
        <v>366516</v>
      </c>
      <c r="ED2" s="11">
        <f t="shared" si="2"/>
        <v>348175</v>
      </c>
      <c r="EE2" s="11">
        <f t="shared" si="2"/>
        <v>327339</v>
      </c>
      <c r="EF2" s="11">
        <f t="shared" si="2"/>
        <v>330090</v>
      </c>
      <c r="EG2" s="11">
        <f t="shared" si="2"/>
        <v>303751</v>
      </c>
      <c r="EH2" s="11">
        <f t="shared" si="2"/>
        <v>269880</v>
      </c>
      <c r="EI2" s="11">
        <f t="shared" si="2"/>
        <v>302935</v>
      </c>
      <c r="EJ2" s="11">
        <f t="shared" si="2"/>
        <v>286860</v>
      </c>
      <c r="EK2" s="11">
        <f t="shared" si="2"/>
        <v>297773</v>
      </c>
      <c r="EL2" s="11">
        <f t="shared" si="2"/>
        <v>327704</v>
      </c>
      <c r="EM2" s="11">
        <f t="shared" si="2"/>
        <v>303546</v>
      </c>
      <c r="EN2" s="11">
        <f t="shared" si="2"/>
        <v>344331</v>
      </c>
      <c r="EO2" s="11">
        <f t="shared" si="2"/>
        <v>330889</v>
      </c>
      <c r="EP2" s="11">
        <f t="shared" si="2"/>
        <v>308815</v>
      </c>
      <c r="EQ2" s="11">
        <f t="shared" si="2"/>
        <v>294443</v>
      </c>
      <c r="ER2" s="11">
        <f t="shared" si="2"/>
        <v>293370</v>
      </c>
      <c r="ES2" s="11">
        <f t="shared" si="2"/>
        <v>309562</v>
      </c>
      <c r="ET2" s="11">
        <f t="shared" si="2"/>
        <v>285182</v>
      </c>
      <c r="EU2" s="11">
        <f t="shared" si="2"/>
        <v>295856</v>
      </c>
      <c r="EV2" s="11">
        <f t="shared" si="2"/>
        <v>297179</v>
      </c>
      <c r="EW2" s="11">
        <f t="shared" si="2"/>
        <v>322873</v>
      </c>
      <c r="EX2" s="11">
        <f t="shared" si="2"/>
        <v>322335</v>
      </c>
      <c r="EY2" s="11">
        <f t="shared" si="2"/>
        <v>338235</v>
      </c>
      <c r="EZ2" s="11">
        <f t="shared" si="2"/>
        <v>376294</v>
      </c>
      <c r="FA2" s="11">
        <f t="shared" si="2"/>
        <v>325131</v>
      </c>
      <c r="FB2" s="11">
        <f t="shared" si="2"/>
        <v>347019</v>
      </c>
      <c r="FC2" s="11">
        <f t="shared" si="2"/>
        <v>320964</v>
      </c>
      <c r="FD2" s="11">
        <f t="shared" si="2"/>
        <v>276656</v>
      </c>
      <c r="FE2" s="11">
        <f t="shared" si="2"/>
        <v>281857</v>
      </c>
      <c r="FF2" s="11">
        <f t="shared" si="2"/>
        <v>245544</v>
      </c>
      <c r="FG2" s="11">
        <f t="shared" si="2"/>
        <v>243854</v>
      </c>
      <c r="FH2" s="11">
        <f t="shared" si="2"/>
        <v>282112</v>
      </c>
      <c r="FI2" s="11">
        <f t="shared" si="2"/>
        <v>294884</v>
      </c>
      <c r="FJ2" s="11">
        <f t="shared" si="2"/>
        <v>271985</v>
      </c>
      <c r="FK2" s="11">
        <f t="shared" si="2"/>
        <v>306636</v>
      </c>
      <c r="FL2" s="11">
        <f t="shared" si="2"/>
        <v>315399</v>
      </c>
      <c r="FM2" s="11">
        <f t="shared" si="2"/>
        <v>300650</v>
      </c>
      <c r="FN2" s="60">
        <f t="shared" si="2"/>
        <v>327677</v>
      </c>
      <c r="FO2" s="60">
        <f t="shared" si="2"/>
        <v>263966</v>
      </c>
      <c r="FP2" s="60">
        <f t="shared" si="2"/>
        <v>268990</v>
      </c>
      <c r="FQ2" s="60">
        <f t="shared" si="2"/>
        <v>276081</v>
      </c>
      <c r="FR2" s="60">
        <f t="shared" si="2"/>
        <v>244870</v>
      </c>
      <c r="FS2" s="60">
        <f t="shared" si="2"/>
        <v>247371</v>
      </c>
      <c r="FT2" s="60">
        <f t="shared" si="2"/>
        <v>264209</v>
      </c>
      <c r="FU2" s="60">
        <f t="shared" si="2"/>
        <v>264167</v>
      </c>
      <c r="FV2" s="60">
        <f t="shared" si="2"/>
        <v>263844</v>
      </c>
      <c r="FW2" s="60">
        <f t="shared" si="2"/>
        <v>289049</v>
      </c>
      <c r="FX2" s="60">
        <f t="shared" si="2"/>
        <v>278491</v>
      </c>
      <c r="FY2" s="60">
        <f t="shared" si="2"/>
        <v>290781</v>
      </c>
      <c r="FZ2" s="60">
        <f t="shared" si="2"/>
        <v>293503</v>
      </c>
      <c r="GA2" s="60">
        <f t="shared" si="2"/>
        <v>233408</v>
      </c>
      <c r="GB2" s="60">
        <f t="shared" si="2"/>
        <v>275475</v>
      </c>
      <c r="GC2" s="60">
        <f t="shared" si="2"/>
        <v>257144</v>
      </c>
      <c r="GD2" s="60">
        <f t="shared" si="2"/>
        <v>230208</v>
      </c>
      <c r="GE2" s="60">
        <f t="shared" si="2"/>
        <v>248324</v>
      </c>
      <c r="GF2" s="60">
        <f t="shared" si="2"/>
        <v>260683</v>
      </c>
      <c r="GG2" s="60">
        <f t="shared" si="2"/>
        <v>251865</v>
      </c>
      <c r="GH2" s="60">
        <f t="shared" si="2"/>
        <v>275174</v>
      </c>
      <c r="GI2" s="60">
        <f t="shared" si="2"/>
        <v>289007</v>
      </c>
      <c r="GJ2" s="60">
        <f t="shared" si="2"/>
        <v>283159</v>
      </c>
      <c r="GK2" s="60">
        <f t="shared" si="2"/>
        <v>288532</v>
      </c>
      <c r="GL2" s="60">
        <f t="shared" ref="GL2:IJ2" si="3">SUM(GL3:GL53)</f>
        <v>281402</v>
      </c>
      <c r="GM2" s="60">
        <f t="shared" si="3"/>
        <v>243374</v>
      </c>
      <c r="GN2" s="60">
        <f t="shared" si="3"/>
        <v>260028</v>
      </c>
      <c r="GO2" s="60">
        <f t="shared" si="3"/>
        <v>234435</v>
      </c>
      <c r="GP2" s="60">
        <f t="shared" si="3"/>
        <v>233348</v>
      </c>
      <c r="GQ2" s="60">
        <f t="shared" si="3"/>
        <v>239140</v>
      </c>
      <c r="GR2" s="60">
        <f t="shared" si="3"/>
        <v>231678</v>
      </c>
      <c r="GS2" s="60">
        <f t="shared" si="3"/>
        <v>239949</v>
      </c>
      <c r="GT2" s="60">
        <f t="shared" si="3"/>
        <v>258414</v>
      </c>
      <c r="GU2" s="60">
        <f t="shared" si="3"/>
        <v>247509</v>
      </c>
      <c r="GV2" s="60">
        <f t="shared" si="3"/>
        <v>286245</v>
      </c>
      <c r="GW2" s="60">
        <f t="shared" si="3"/>
        <v>267924</v>
      </c>
      <c r="GX2" s="60">
        <f t="shared" si="3"/>
        <v>250392</v>
      </c>
      <c r="GY2" s="60">
        <f t="shared" si="3"/>
        <v>246842</v>
      </c>
      <c r="GZ2" s="60">
        <f t="shared" si="3"/>
        <v>227715</v>
      </c>
      <c r="HA2" s="60">
        <f t="shared" si="3"/>
        <v>234055</v>
      </c>
      <c r="HB2" s="60">
        <f t="shared" si="3"/>
        <v>212467</v>
      </c>
      <c r="HC2" s="60">
        <f t="shared" si="3"/>
        <v>220517</v>
      </c>
      <c r="HD2" s="60">
        <f t="shared" si="3"/>
        <v>200635</v>
      </c>
      <c r="HE2" s="60">
        <f t="shared" si="3"/>
        <v>234404</v>
      </c>
      <c r="HF2" s="60">
        <f t="shared" si="3"/>
        <v>240700</v>
      </c>
      <c r="HG2" s="60">
        <f t="shared" si="3"/>
        <v>233073</v>
      </c>
      <c r="HH2" s="60">
        <f t="shared" si="3"/>
        <v>266109</v>
      </c>
      <c r="HI2" s="60">
        <f t="shared" si="3"/>
        <v>239914</v>
      </c>
      <c r="HJ2" s="60">
        <f t="shared" si="3"/>
        <v>270972</v>
      </c>
      <c r="HK2" s="60">
        <f t="shared" si="3"/>
        <v>244249</v>
      </c>
      <c r="HL2" s="60">
        <f t="shared" si="3"/>
        <v>230646</v>
      </c>
      <c r="HM2" s="60">
        <f t="shared" si="3"/>
        <v>242600</v>
      </c>
      <c r="HN2" s="60">
        <f t="shared" si="3"/>
        <v>214657</v>
      </c>
      <c r="HO2" s="60">
        <f t="shared" si="3"/>
        <v>205852</v>
      </c>
      <c r="HP2" s="60">
        <f t="shared" si="3"/>
        <v>198497</v>
      </c>
      <c r="HQ2" s="60">
        <f t="shared" si="3"/>
        <v>216529</v>
      </c>
      <c r="HR2" s="60">
        <f t="shared" si="3"/>
        <v>213051</v>
      </c>
      <c r="HS2" s="60">
        <f t="shared" si="3"/>
        <v>233484</v>
      </c>
      <c r="HT2" s="60">
        <f t="shared" si="3"/>
        <v>249450</v>
      </c>
      <c r="HU2" s="60">
        <f t="shared" si="3"/>
        <v>210822</v>
      </c>
      <c r="HV2" s="60">
        <f t="shared" si="3"/>
        <v>238884</v>
      </c>
      <c r="HW2" s="60">
        <f t="shared" si="3"/>
        <v>210052</v>
      </c>
      <c r="HX2" s="60">
        <f t="shared" si="3"/>
        <v>194860</v>
      </c>
      <c r="HY2" s="60">
        <f t="shared" si="3"/>
        <v>225108</v>
      </c>
      <c r="HZ2" s="60">
        <f t="shared" si="3"/>
        <v>181260</v>
      </c>
      <c r="IA2" s="60">
        <f t="shared" si="3"/>
        <v>181352</v>
      </c>
      <c r="IB2" s="60">
        <f t="shared" si="3"/>
        <v>197183</v>
      </c>
      <c r="IC2" s="60">
        <f t="shared" si="3"/>
        <v>199524</v>
      </c>
      <c r="ID2" s="60">
        <f t="shared" si="3"/>
        <v>192518</v>
      </c>
      <c r="IE2" s="60">
        <f t="shared" si="3"/>
        <v>220185</v>
      </c>
      <c r="IF2" s="60">
        <f t="shared" si="3"/>
        <v>220318</v>
      </c>
      <c r="IG2" s="60">
        <f t="shared" si="3"/>
        <v>204744</v>
      </c>
      <c r="IH2" s="60">
        <f t="shared" si="3"/>
        <v>211872</v>
      </c>
      <c r="II2" s="60">
        <f t="shared" si="3"/>
        <v>169502</v>
      </c>
      <c r="IJ2" s="60">
        <f t="shared" si="3"/>
        <v>183728</v>
      </c>
      <c r="IK2" s="114">
        <f t="shared" ref="IK2:IV2" si="4">SUM(IK3:IK53)</f>
        <v>195546</v>
      </c>
      <c r="IL2" s="114">
        <f t="shared" si="4"/>
        <v>169146</v>
      </c>
      <c r="IM2" s="114">
        <f t="shared" si="4"/>
        <v>198810</v>
      </c>
      <c r="IN2" s="114">
        <f t="shared" si="4"/>
        <v>315945</v>
      </c>
      <c r="IO2" s="114">
        <f t="shared" si="4"/>
        <v>239666</v>
      </c>
      <c r="IP2" s="114">
        <f t="shared" si="4"/>
        <v>182562</v>
      </c>
      <c r="IQ2" s="114">
        <f t="shared" si="4"/>
        <v>173566</v>
      </c>
      <c r="IR2" s="114">
        <f t="shared" si="4"/>
        <v>190444</v>
      </c>
      <c r="IS2" s="114">
        <f t="shared" si="4"/>
        <v>193425</v>
      </c>
      <c r="IT2" s="114">
        <f t="shared" si="4"/>
        <v>213299</v>
      </c>
      <c r="IU2" s="114">
        <f t="shared" si="4"/>
        <v>203484</v>
      </c>
      <c r="IV2" s="114">
        <f t="shared" si="4"/>
        <v>233522</v>
      </c>
    </row>
    <row r="3" spans="1:256">
      <c r="A3" s="7" t="s">
        <v>3</v>
      </c>
      <c r="B3" s="37">
        <v>2136</v>
      </c>
      <c r="C3" s="37">
        <v>1680</v>
      </c>
      <c r="D3" s="37">
        <v>1587</v>
      </c>
      <c r="E3" s="37">
        <v>1400</v>
      </c>
      <c r="F3" s="37">
        <v>1358</v>
      </c>
      <c r="G3" s="37">
        <v>1490</v>
      </c>
      <c r="H3" s="37">
        <v>1305</v>
      </c>
      <c r="I3" s="37">
        <v>1587</v>
      </c>
      <c r="J3" s="37">
        <v>3685</v>
      </c>
      <c r="K3" s="37">
        <v>3657</v>
      </c>
      <c r="L3" s="37">
        <v>4152</v>
      </c>
      <c r="M3" s="37">
        <v>4059</v>
      </c>
      <c r="N3" s="37">
        <v>4111</v>
      </c>
      <c r="O3" s="37">
        <v>4074</v>
      </c>
      <c r="P3" s="37">
        <v>3845</v>
      </c>
      <c r="Q3" s="37">
        <v>3703</v>
      </c>
      <c r="R3" s="37">
        <v>3561</v>
      </c>
      <c r="S3" s="37">
        <v>3688</v>
      </c>
      <c r="T3" s="37">
        <v>3668</v>
      </c>
      <c r="U3" s="37">
        <v>3892</v>
      </c>
      <c r="V3" s="37">
        <v>1520</v>
      </c>
      <c r="W3" s="37">
        <v>1660</v>
      </c>
      <c r="X3" s="37">
        <v>1827</v>
      </c>
      <c r="Y3" s="37">
        <v>1339</v>
      </c>
      <c r="Z3" s="37">
        <v>1954</v>
      </c>
      <c r="AA3" s="37">
        <v>1816</v>
      </c>
      <c r="AB3" s="37">
        <v>1566</v>
      </c>
      <c r="AC3" s="37">
        <v>1720</v>
      </c>
      <c r="AD3" s="37">
        <v>1234</v>
      </c>
      <c r="AE3" s="37">
        <v>1338</v>
      </c>
      <c r="AF3" s="37">
        <v>1427</v>
      </c>
      <c r="AG3" s="37">
        <v>1590</v>
      </c>
      <c r="AH3" s="37">
        <v>1423</v>
      </c>
      <c r="AI3" s="37">
        <v>1686</v>
      </c>
      <c r="AJ3" s="37">
        <v>1895</v>
      </c>
      <c r="AK3" s="37">
        <v>1981</v>
      </c>
      <c r="AL3" s="37">
        <v>2028</v>
      </c>
      <c r="AM3" s="37">
        <v>1737</v>
      </c>
      <c r="AN3" s="37">
        <v>1944</v>
      </c>
      <c r="AO3" s="37">
        <v>1720</v>
      </c>
      <c r="AP3" s="37">
        <v>1881</v>
      </c>
      <c r="AQ3" s="37">
        <v>1667</v>
      </c>
      <c r="AR3" s="37">
        <v>1771</v>
      </c>
      <c r="AS3" s="37">
        <v>1836</v>
      </c>
      <c r="AT3" s="37">
        <v>2376</v>
      </c>
      <c r="AU3" s="37">
        <v>2045</v>
      </c>
      <c r="AV3" s="37">
        <v>1911</v>
      </c>
      <c r="AW3" s="37">
        <v>2885</v>
      </c>
      <c r="AX3" s="37">
        <v>2009</v>
      </c>
      <c r="AY3" s="37">
        <v>2130</v>
      </c>
      <c r="AZ3" s="37">
        <v>1793</v>
      </c>
      <c r="BA3" s="37">
        <v>1769</v>
      </c>
      <c r="BB3" s="37">
        <v>1569</v>
      </c>
      <c r="BC3" s="37">
        <v>1700</v>
      </c>
      <c r="BD3" s="37">
        <v>1488</v>
      </c>
      <c r="BE3" s="37">
        <v>1836</v>
      </c>
      <c r="BF3" s="37">
        <v>1850</v>
      </c>
      <c r="BG3" s="37">
        <v>2403</v>
      </c>
      <c r="BH3" s="37">
        <v>2149</v>
      </c>
      <c r="BI3" s="37">
        <v>1950</v>
      </c>
      <c r="BJ3" s="37">
        <v>2009</v>
      </c>
      <c r="BK3" s="37">
        <v>2130</v>
      </c>
      <c r="BL3" s="37">
        <v>1793</v>
      </c>
      <c r="BM3" s="37">
        <v>1769</v>
      </c>
      <c r="BN3" s="37">
        <v>1569</v>
      </c>
      <c r="BO3" s="37">
        <v>1700</v>
      </c>
      <c r="BP3" s="37">
        <v>1488</v>
      </c>
      <c r="BQ3" s="37">
        <v>1836</v>
      </c>
      <c r="BR3" s="37">
        <v>1850</v>
      </c>
      <c r="BS3" s="37">
        <v>2403</v>
      </c>
      <c r="BT3" s="37">
        <v>2149</v>
      </c>
      <c r="BU3" s="37">
        <v>1950</v>
      </c>
      <c r="BV3" s="37">
        <v>1543</v>
      </c>
      <c r="BW3" s="37">
        <v>1448</v>
      </c>
      <c r="BX3" s="37">
        <v>1470</v>
      </c>
      <c r="BY3" s="37">
        <v>1532</v>
      </c>
      <c r="BZ3" s="37">
        <v>1830</v>
      </c>
      <c r="CA3" s="37">
        <v>1686</v>
      </c>
      <c r="CB3" s="37">
        <v>1957</v>
      </c>
      <c r="CC3" s="37">
        <v>2264</v>
      </c>
      <c r="CD3" s="37">
        <v>1794</v>
      </c>
      <c r="CE3" s="37">
        <v>2169</v>
      </c>
      <c r="CF3" s="37">
        <v>1963</v>
      </c>
      <c r="CG3" s="37">
        <v>1521</v>
      </c>
      <c r="CH3" s="37">
        <v>2169</v>
      </c>
      <c r="CI3" s="37">
        <v>1963</v>
      </c>
      <c r="CJ3" s="37">
        <v>1521</v>
      </c>
      <c r="CK3" s="37">
        <v>1431</v>
      </c>
      <c r="CL3" s="37">
        <v>1254</v>
      </c>
      <c r="CM3" s="37">
        <v>1446</v>
      </c>
      <c r="CN3" s="37">
        <v>1584</v>
      </c>
      <c r="CO3" s="37">
        <v>1808</v>
      </c>
      <c r="CP3" s="37">
        <v>1550</v>
      </c>
      <c r="CQ3" s="37">
        <v>1817</v>
      </c>
      <c r="CR3" s="37">
        <v>2056</v>
      </c>
      <c r="CS3" s="37">
        <v>1693</v>
      </c>
      <c r="CT3" s="37">
        <v>2030</v>
      </c>
      <c r="CU3" s="37">
        <v>1788</v>
      </c>
      <c r="CV3" s="37">
        <v>1730</v>
      </c>
      <c r="CW3" s="37">
        <v>1432</v>
      </c>
      <c r="CX3" s="37">
        <v>1259</v>
      </c>
      <c r="CY3" s="37">
        <v>1677</v>
      </c>
      <c r="CZ3" s="37">
        <v>1778</v>
      </c>
      <c r="DA3" s="37">
        <v>1603</v>
      </c>
      <c r="DB3" s="37">
        <v>1638</v>
      </c>
      <c r="DC3" s="37">
        <v>1899</v>
      </c>
      <c r="DD3" s="37">
        <v>1920</v>
      </c>
      <c r="DE3" s="37">
        <v>2141</v>
      </c>
      <c r="DF3" s="37">
        <v>2054</v>
      </c>
      <c r="DG3" s="37">
        <v>1734</v>
      </c>
      <c r="DH3" s="37">
        <v>2056</v>
      </c>
      <c r="DI3" s="37">
        <v>1570</v>
      </c>
      <c r="DJ3" s="37">
        <v>1390</v>
      </c>
      <c r="DK3" s="37">
        <v>1910</v>
      </c>
      <c r="DL3" s="37">
        <v>1948</v>
      </c>
      <c r="DM3" s="37">
        <v>1841</v>
      </c>
      <c r="DN3" s="37">
        <v>2250</v>
      </c>
      <c r="DO3" s="37">
        <v>2118</v>
      </c>
      <c r="DP3" s="37">
        <v>2253</v>
      </c>
      <c r="DQ3" s="37">
        <v>2364</v>
      </c>
      <c r="DR3" s="39">
        <v>2159</v>
      </c>
      <c r="DS3" s="39">
        <v>2219</v>
      </c>
      <c r="DT3" s="39">
        <v>1968</v>
      </c>
      <c r="DU3" s="39">
        <v>1493</v>
      </c>
      <c r="DV3" s="39">
        <v>1443</v>
      </c>
      <c r="DW3" s="39">
        <v>1837</v>
      </c>
      <c r="DX3" s="39">
        <v>1885</v>
      </c>
      <c r="DY3" s="39">
        <v>1843</v>
      </c>
      <c r="DZ3" s="39">
        <v>2118</v>
      </c>
      <c r="EA3" s="39">
        <v>2076</v>
      </c>
      <c r="EB3" s="39">
        <v>3001</v>
      </c>
      <c r="EC3" s="39">
        <v>2797</v>
      </c>
      <c r="ED3" s="39">
        <v>2345</v>
      </c>
      <c r="EE3" s="39">
        <v>2579</v>
      </c>
      <c r="EF3" s="39">
        <v>2369</v>
      </c>
      <c r="EG3" s="39">
        <v>1761</v>
      </c>
      <c r="EH3" s="39">
        <v>1587</v>
      </c>
      <c r="EI3" s="39">
        <v>1821</v>
      </c>
      <c r="EJ3" s="39">
        <v>1822</v>
      </c>
      <c r="EK3" s="39">
        <v>1902</v>
      </c>
      <c r="EL3" s="39">
        <v>2199</v>
      </c>
      <c r="EM3" s="39">
        <v>1986</v>
      </c>
      <c r="EN3" s="39">
        <v>2714</v>
      </c>
      <c r="EO3" s="39">
        <v>2133</v>
      </c>
      <c r="EP3" s="3">
        <v>2339</v>
      </c>
      <c r="EQ3" s="3">
        <v>2129</v>
      </c>
      <c r="ER3" s="3">
        <v>1746</v>
      </c>
      <c r="ES3" s="3">
        <v>2675</v>
      </c>
      <c r="ET3" s="3">
        <v>2229</v>
      </c>
      <c r="EU3" s="3">
        <v>2757</v>
      </c>
      <c r="EV3" s="3">
        <v>3157</v>
      </c>
      <c r="EW3" s="3">
        <v>3490</v>
      </c>
      <c r="EX3" s="3">
        <v>3225</v>
      </c>
      <c r="EY3" s="3">
        <v>3443</v>
      </c>
      <c r="EZ3" s="3">
        <v>3595</v>
      </c>
      <c r="FA3" s="89">
        <v>2963</v>
      </c>
      <c r="FB3" s="3">
        <v>3645</v>
      </c>
      <c r="FC3" s="3">
        <v>3079</v>
      </c>
      <c r="FD3" s="3">
        <v>2310</v>
      </c>
      <c r="FE3" s="3">
        <v>2938</v>
      </c>
      <c r="FF3" s="3">
        <v>2297</v>
      </c>
      <c r="FG3" s="3">
        <v>2354</v>
      </c>
      <c r="FH3" s="3">
        <v>2912</v>
      </c>
      <c r="FI3" s="3">
        <v>3037</v>
      </c>
      <c r="FJ3" s="3">
        <v>2442</v>
      </c>
      <c r="FK3" s="3">
        <v>3132</v>
      </c>
      <c r="FL3" s="3">
        <v>3174</v>
      </c>
      <c r="FM3" s="3">
        <v>3130</v>
      </c>
      <c r="FN3" s="59">
        <v>3160</v>
      </c>
      <c r="FO3" s="59">
        <v>2513</v>
      </c>
      <c r="FP3" s="59">
        <v>2345</v>
      </c>
      <c r="FQ3" s="59">
        <v>2415</v>
      </c>
      <c r="FR3" s="59">
        <v>1965</v>
      </c>
      <c r="FS3" s="59">
        <v>2331</v>
      </c>
      <c r="FT3" s="59">
        <v>2472</v>
      </c>
      <c r="FU3" s="59">
        <v>2636</v>
      </c>
      <c r="FV3" s="59">
        <v>2449</v>
      </c>
      <c r="FW3" s="59">
        <v>2749</v>
      </c>
      <c r="FX3" s="59">
        <v>2554</v>
      </c>
      <c r="FY3" s="59">
        <v>2175</v>
      </c>
      <c r="FZ3" s="59">
        <v>2434</v>
      </c>
      <c r="GA3" s="59">
        <v>1838</v>
      </c>
      <c r="GB3" s="59">
        <v>2167</v>
      </c>
      <c r="GC3" s="59">
        <v>1927</v>
      </c>
      <c r="GD3" s="59">
        <v>1496</v>
      </c>
      <c r="GE3" s="59">
        <v>2081</v>
      </c>
      <c r="GF3" s="59">
        <v>2147</v>
      </c>
      <c r="GG3" s="59">
        <v>2153</v>
      </c>
      <c r="GH3" s="58">
        <v>2344</v>
      </c>
      <c r="GI3" s="6">
        <v>2381</v>
      </c>
      <c r="GJ3" s="6">
        <v>2326</v>
      </c>
      <c r="GK3" s="10">
        <v>2358</v>
      </c>
      <c r="GL3" s="10">
        <v>2248</v>
      </c>
      <c r="GM3" s="10">
        <v>1893</v>
      </c>
      <c r="GN3" s="10">
        <v>1967</v>
      </c>
      <c r="GO3" s="10">
        <v>1626</v>
      </c>
      <c r="GP3" s="10">
        <v>1471</v>
      </c>
      <c r="GQ3" s="10">
        <v>1745</v>
      </c>
      <c r="GR3" s="10">
        <v>1674</v>
      </c>
      <c r="GS3" s="10">
        <v>1838</v>
      </c>
      <c r="GT3" s="10">
        <v>2052</v>
      </c>
      <c r="GU3" s="6">
        <v>1977</v>
      </c>
      <c r="GV3" s="6">
        <v>2589</v>
      </c>
      <c r="GW3" s="6">
        <v>2166</v>
      </c>
      <c r="GX3" s="6">
        <v>1997</v>
      </c>
      <c r="GY3" s="6">
        <v>1886</v>
      </c>
      <c r="GZ3" s="6">
        <v>1553</v>
      </c>
      <c r="HA3" s="6">
        <v>1607</v>
      </c>
      <c r="HB3" s="6">
        <v>1346</v>
      </c>
      <c r="HC3" s="6">
        <v>1380</v>
      </c>
      <c r="HD3" s="6">
        <v>1296</v>
      </c>
      <c r="HE3" s="6">
        <v>1684</v>
      </c>
      <c r="HF3" s="6">
        <v>1660</v>
      </c>
      <c r="HG3" s="6">
        <v>1671</v>
      </c>
      <c r="HH3" s="6">
        <v>2148</v>
      </c>
      <c r="HI3" s="6">
        <v>1581</v>
      </c>
      <c r="HJ3" s="6">
        <v>1814</v>
      </c>
      <c r="HK3" s="6">
        <v>1571</v>
      </c>
      <c r="HL3" s="6">
        <v>1234</v>
      </c>
      <c r="HM3" s="6">
        <v>1316</v>
      </c>
      <c r="HN3" s="6">
        <v>1178</v>
      </c>
      <c r="HO3" s="6">
        <v>1265</v>
      </c>
      <c r="HP3" s="6">
        <v>1382</v>
      </c>
      <c r="HQ3" s="6">
        <v>1590</v>
      </c>
      <c r="HR3" s="6">
        <v>1419</v>
      </c>
      <c r="HS3" s="6">
        <v>1745</v>
      </c>
      <c r="HT3" s="6">
        <v>1902</v>
      </c>
      <c r="HU3" s="6">
        <v>1497</v>
      </c>
      <c r="HV3" s="6">
        <v>1691</v>
      </c>
      <c r="HW3" s="6">
        <v>1320</v>
      </c>
      <c r="HX3" s="6">
        <v>1086</v>
      </c>
      <c r="HY3" s="6">
        <v>1225</v>
      </c>
      <c r="HZ3" s="6">
        <v>945</v>
      </c>
      <c r="IA3" s="6">
        <v>939</v>
      </c>
      <c r="IB3" s="6">
        <v>1193</v>
      </c>
      <c r="IC3" s="6">
        <v>1317</v>
      </c>
      <c r="ID3" s="6">
        <v>1284</v>
      </c>
      <c r="IE3" s="6">
        <v>1614</v>
      </c>
      <c r="IF3" s="6">
        <v>1694</v>
      </c>
      <c r="IG3" s="6">
        <v>1548</v>
      </c>
      <c r="IH3" s="106">
        <v>1624</v>
      </c>
      <c r="II3" s="106">
        <v>1240</v>
      </c>
      <c r="IJ3" s="106">
        <v>1270</v>
      </c>
      <c r="IK3" s="111">
        <v>1203</v>
      </c>
      <c r="IL3" s="111">
        <v>869</v>
      </c>
      <c r="IM3" s="111">
        <v>920</v>
      </c>
      <c r="IN3" s="111">
        <v>882</v>
      </c>
      <c r="IO3" s="111">
        <v>639</v>
      </c>
      <c r="IP3" s="111">
        <v>817</v>
      </c>
      <c r="IQ3" s="111">
        <v>944</v>
      </c>
      <c r="IR3" s="111">
        <v>1124</v>
      </c>
      <c r="IS3" s="111">
        <v>1062</v>
      </c>
      <c r="IT3" s="111">
        <v>1187</v>
      </c>
      <c r="IU3" s="111">
        <v>1038</v>
      </c>
      <c r="IV3" s="111">
        <v>1189</v>
      </c>
    </row>
    <row r="4" spans="1:256">
      <c r="A4" s="7" t="s">
        <v>5</v>
      </c>
      <c r="B4" s="38">
        <v>679</v>
      </c>
      <c r="C4" s="38">
        <v>818</v>
      </c>
      <c r="D4" s="37">
        <v>1163</v>
      </c>
      <c r="E4" s="37">
        <v>1052</v>
      </c>
      <c r="F4" s="37">
        <v>1106</v>
      </c>
      <c r="G4" s="37">
        <v>1008</v>
      </c>
      <c r="H4" s="38">
        <v>889</v>
      </c>
      <c r="I4" s="38">
        <v>962</v>
      </c>
      <c r="J4" s="38">
        <v>899</v>
      </c>
      <c r="K4" s="38">
        <v>933</v>
      </c>
      <c r="L4" s="38">
        <v>995</v>
      </c>
      <c r="M4" s="38">
        <v>881</v>
      </c>
      <c r="N4" s="38">
        <v>620</v>
      </c>
      <c r="O4" s="38">
        <v>739</v>
      </c>
      <c r="P4" s="38">
        <v>884</v>
      </c>
      <c r="Q4" s="37">
        <v>1088</v>
      </c>
      <c r="R4" s="38">
        <v>946</v>
      </c>
      <c r="S4" s="38">
        <v>854</v>
      </c>
      <c r="T4" s="38">
        <v>846</v>
      </c>
      <c r="U4" s="38">
        <v>796</v>
      </c>
      <c r="V4" s="38">
        <v>737</v>
      </c>
      <c r="W4" s="38">
        <v>787</v>
      </c>
      <c r="X4" s="38">
        <v>852</v>
      </c>
      <c r="Y4" s="38">
        <v>755</v>
      </c>
      <c r="Z4" s="38">
        <v>852</v>
      </c>
      <c r="AA4" s="38">
        <v>807</v>
      </c>
      <c r="AB4" s="38">
        <v>981</v>
      </c>
      <c r="AC4" s="37">
        <v>1188</v>
      </c>
      <c r="AD4" s="37">
        <v>1103</v>
      </c>
      <c r="AE4" s="38">
        <v>975</v>
      </c>
      <c r="AF4" s="38">
        <v>999</v>
      </c>
      <c r="AG4" s="37">
        <v>1012</v>
      </c>
      <c r="AH4" s="38">
        <v>913</v>
      </c>
      <c r="AI4" s="37">
        <v>1061</v>
      </c>
      <c r="AJ4" s="37">
        <v>1171</v>
      </c>
      <c r="AK4" s="37">
        <v>1036</v>
      </c>
      <c r="AL4" s="38">
        <v>889</v>
      </c>
      <c r="AM4" s="38">
        <v>786</v>
      </c>
      <c r="AN4" s="37">
        <v>1059</v>
      </c>
      <c r="AO4" s="37">
        <v>1201</v>
      </c>
      <c r="AP4" s="37">
        <v>1048</v>
      </c>
      <c r="AQ4" s="38">
        <v>923</v>
      </c>
      <c r="AR4" s="37">
        <v>1039</v>
      </c>
      <c r="AS4" s="38">
        <v>975</v>
      </c>
      <c r="AT4" s="38">
        <v>940</v>
      </c>
      <c r="AU4" s="37">
        <v>1039</v>
      </c>
      <c r="AV4" s="38">
        <v>955</v>
      </c>
      <c r="AW4" s="38">
        <v>940</v>
      </c>
      <c r="AX4" s="38">
        <v>926</v>
      </c>
      <c r="AY4" s="38">
        <v>959</v>
      </c>
      <c r="AZ4" s="37">
        <v>1058</v>
      </c>
      <c r="BA4" s="37">
        <v>1125</v>
      </c>
      <c r="BB4" s="38">
        <v>938</v>
      </c>
      <c r="BC4" s="38">
        <v>998</v>
      </c>
      <c r="BD4" s="38">
        <v>952</v>
      </c>
      <c r="BE4" s="38">
        <v>942</v>
      </c>
      <c r="BF4" s="38">
        <v>975</v>
      </c>
      <c r="BG4" s="38">
        <v>863</v>
      </c>
      <c r="BH4" s="38">
        <v>905</v>
      </c>
      <c r="BI4" s="38">
        <v>947</v>
      </c>
      <c r="BJ4" s="38">
        <v>926</v>
      </c>
      <c r="BK4" s="38">
        <v>959</v>
      </c>
      <c r="BL4" s="37">
        <v>1058</v>
      </c>
      <c r="BM4" s="37">
        <v>1125</v>
      </c>
      <c r="BN4" s="38">
        <v>938</v>
      </c>
      <c r="BO4" s="38">
        <v>998</v>
      </c>
      <c r="BP4" s="38">
        <v>952</v>
      </c>
      <c r="BQ4" s="38">
        <v>942</v>
      </c>
      <c r="BR4" s="38">
        <v>975</v>
      </c>
      <c r="BS4" s="38">
        <v>863</v>
      </c>
      <c r="BT4" s="38">
        <v>905</v>
      </c>
      <c r="BU4" s="38">
        <v>947</v>
      </c>
      <c r="BV4" s="37">
        <v>1020</v>
      </c>
      <c r="BW4" s="38">
        <v>838</v>
      </c>
      <c r="BX4" s="38">
        <v>862</v>
      </c>
      <c r="BY4" s="38">
        <v>705</v>
      </c>
      <c r="BZ4" s="38">
        <v>894</v>
      </c>
      <c r="CA4" s="38">
        <v>795</v>
      </c>
      <c r="CB4" s="38">
        <v>742</v>
      </c>
      <c r="CC4" s="38">
        <v>852</v>
      </c>
      <c r="CD4" s="38">
        <v>792</v>
      </c>
      <c r="CE4" s="38">
        <v>741</v>
      </c>
      <c r="CF4" s="38">
        <v>711</v>
      </c>
      <c r="CG4" s="38">
        <v>760</v>
      </c>
      <c r="CH4" s="38">
        <v>741</v>
      </c>
      <c r="CI4" s="38">
        <v>711</v>
      </c>
      <c r="CJ4" s="38">
        <v>760</v>
      </c>
      <c r="CK4" s="38">
        <v>849</v>
      </c>
      <c r="CL4" s="38">
        <v>712</v>
      </c>
      <c r="CM4" s="38">
        <v>817</v>
      </c>
      <c r="CN4" s="38">
        <v>839</v>
      </c>
      <c r="CO4" s="38">
        <v>887</v>
      </c>
      <c r="CP4" s="38">
        <v>716</v>
      </c>
      <c r="CQ4" s="38">
        <v>740</v>
      </c>
      <c r="CR4" s="38">
        <v>841</v>
      </c>
      <c r="CS4" s="38">
        <v>709</v>
      </c>
      <c r="CT4" s="38">
        <v>719</v>
      </c>
      <c r="CU4" s="38">
        <v>747</v>
      </c>
      <c r="CV4" s="38">
        <v>692</v>
      </c>
      <c r="CW4" s="38">
        <v>835</v>
      </c>
      <c r="CX4" s="38">
        <v>763</v>
      </c>
      <c r="CY4" s="38">
        <v>789</v>
      </c>
      <c r="CZ4" s="38">
        <v>872</v>
      </c>
      <c r="DA4" s="38">
        <v>738</v>
      </c>
      <c r="DB4" s="38">
        <v>724</v>
      </c>
      <c r="DC4" s="38">
        <v>833</v>
      </c>
      <c r="DD4" s="38">
        <v>770</v>
      </c>
      <c r="DE4" s="38">
        <v>678</v>
      </c>
      <c r="DF4" s="38">
        <v>700</v>
      </c>
      <c r="DG4" s="38">
        <v>725</v>
      </c>
      <c r="DH4" s="38">
        <v>818</v>
      </c>
      <c r="DI4" s="38">
        <v>799</v>
      </c>
      <c r="DJ4" s="38">
        <v>822</v>
      </c>
      <c r="DK4" s="38">
        <v>884</v>
      </c>
      <c r="DL4" s="38">
        <v>834</v>
      </c>
      <c r="DM4" s="38">
        <v>760</v>
      </c>
      <c r="DN4" s="38">
        <v>887</v>
      </c>
      <c r="DO4" s="38">
        <v>720</v>
      </c>
      <c r="DP4" s="38">
        <v>703</v>
      </c>
      <c r="DQ4" s="38">
        <v>874</v>
      </c>
      <c r="DR4" s="39">
        <v>717</v>
      </c>
      <c r="DS4" s="39">
        <v>603</v>
      </c>
      <c r="DT4" s="39">
        <v>756</v>
      </c>
      <c r="DU4" s="39">
        <v>822</v>
      </c>
      <c r="DV4" s="39">
        <v>720</v>
      </c>
      <c r="DW4" s="39">
        <v>816</v>
      </c>
      <c r="DX4" s="39">
        <v>862</v>
      </c>
      <c r="DY4" s="39">
        <v>792</v>
      </c>
      <c r="DZ4" s="39">
        <v>934</v>
      </c>
      <c r="EA4" s="39">
        <v>878</v>
      </c>
      <c r="EB4" s="39">
        <v>915</v>
      </c>
      <c r="EC4" s="39">
        <v>844</v>
      </c>
      <c r="ED4" s="39">
        <v>659</v>
      </c>
      <c r="EE4" s="39">
        <v>780</v>
      </c>
      <c r="EF4" s="39">
        <v>935</v>
      </c>
      <c r="EG4" s="39">
        <v>936</v>
      </c>
      <c r="EH4" s="39">
        <v>861</v>
      </c>
      <c r="EI4" s="39">
        <v>948</v>
      </c>
      <c r="EJ4" s="39">
        <v>902</v>
      </c>
      <c r="EK4" s="39">
        <v>958</v>
      </c>
      <c r="EL4" s="39">
        <v>966</v>
      </c>
      <c r="EM4" s="39">
        <v>929</v>
      </c>
      <c r="EN4" s="39">
        <v>1040</v>
      </c>
      <c r="EO4" s="39">
        <v>934</v>
      </c>
      <c r="EP4" s="3">
        <v>814</v>
      </c>
      <c r="EQ4" s="3">
        <v>1076</v>
      </c>
      <c r="ER4" s="3">
        <v>1028</v>
      </c>
      <c r="ES4" s="3">
        <v>1073</v>
      </c>
      <c r="ET4" s="3">
        <v>990</v>
      </c>
      <c r="EU4" s="3">
        <v>965</v>
      </c>
      <c r="EV4" s="3">
        <v>1018</v>
      </c>
      <c r="EW4" s="3">
        <v>1029</v>
      </c>
      <c r="EX4" s="3">
        <v>1032</v>
      </c>
      <c r="EY4" s="3">
        <v>1023</v>
      </c>
      <c r="EZ4" s="3">
        <v>1088</v>
      </c>
      <c r="FA4" s="89">
        <v>922</v>
      </c>
      <c r="FB4" s="3">
        <v>974</v>
      </c>
      <c r="FC4" s="3">
        <v>995</v>
      </c>
      <c r="FD4" s="3">
        <v>996</v>
      </c>
      <c r="FE4" s="3">
        <v>1138</v>
      </c>
      <c r="FF4" s="3">
        <v>952</v>
      </c>
      <c r="FG4" s="3">
        <v>853</v>
      </c>
      <c r="FH4" s="3">
        <v>941</v>
      </c>
      <c r="FI4" s="3">
        <v>894</v>
      </c>
      <c r="FJ4" s="3">
        <v>789</v>
      </c>
      <c r="FK4" s="3">
        <v>995</v>
      </c>
      <c r="FL4" s="3">
        <v>837</v>
      </c>
      <c r="FM4" s="3">
        <v>885</v>
      </c>
      <c r="FN4" s="59">
        <v>832</v>
      </c>
      <c r="FO4" s="59">
        <v>811</v>
      </c>
      <c r="FP4" s="59">
        <v>864</v>
      </c>
      <c r="FQ4" s="59">
        <v>949</v>
      </c>
      <c r="FR4" s="59">
        <v>810</v>
      </c>
      <c r="FS4" s="59">
        <v>798</v>
      </c>
      <c r="FT4" s="59">
        <v>977</v>
      </c>
      <c r="FU4" s="59">
        <v>876</v>
      </c>
      <c r="FV4" s="59">
        <v>806</v>
      </c>
      <c r="FW4" s="59">
        <v>680</v>
      </c>
      <c r="FX4" s="59">
        <v>814</v>
      </c>
      <c r="FY4" s="59">
        <v>685</v>
      </c>
      <c r="FZ4" s="59">
        <v>644</v>
      </c>
      <c r="GA4" s="59">
        <v>620</v>
      </c>
      <c r="GB4" s="59">
        <v>674</v>
      </c>
      <c r="GC4" s="59">
        <v>782</v>
      </c>
      <c r="GD4" s="59">
        <v>687</v>
      </c>
      <c r="GE4" s="59">
        <v>651</v>
      </c>
      <c r="GF4" s="59">
        <v>761</v>
      </c>
      <c r="GG4" s="59">
        <v>745</v>
      </c>
      <c r="GH4" s="58">
        <v>751</v>
      </c>
      <c r="GI4" s="6">
        <v>718</v>
      </c>
      <c r="GJ4" s="6">
        <v>722</v>
      </c>
      <c r="GK4" s="10">
        <v>727</v>
      </c>
      <c r="GL4" s="10">
        <v>598</v>
      </c>
      <c r="GM4" s="10">
        <v>665</v>
      </c>
      <c r="GN4" s="10">
        <v>730</v>
      </c>
      <c r="GO4" s="10">
        <v>698</v>
      </c>
      <c r="GP4" s="10">
        <v>621</v>
      </c>
      <c r="GQ4" s="10">
        <v>679</v>
      </c>
      <c r="GR4" s="10">
        <v>672</v>
      </c>
      <c r="GS4" s="10">
        <v>679</v>
      </c>
      <c r="GT4" s="10">
        <v>689</v>
      </c>
      <c r="GU4" s="10">
        <v>677</v>
      </c>
      <c r="GV4" s="10">
        <v>745</v>
      </c>
      <c r="GW4" s="10">
        <v>738</v>
      </c>
      <c r="GX4" s="10">
        <v>627</v>
      </c>
      <c r="GY4" s="10">
        <v>724</v>
      </c>
      <c r="GZ4" s="10">
        <v>718</v>
      </c>
      <c r="HA4" s="10">
        <v>821</v>
      </c>
      <c r="HB4" s="10">
        <v>683</v>
      </c>
      <c r="HC4" s="10">
        <v>639</v>
      </c>
      <c r="HD4" s="10">
        <v>694</v>
      </c>
      <c r="HE4" s="10">
        <v>740</v>
      </c>
      <c r="HF4" s="10">
        <v>793</v>
      </c>
      <c r="HG4" s="10">
        <v>691</v>
      </c>
      <c r="HH4" s="10">
        <v>726</v>
      </c>
      <c r="HI4" s="10">
        <v>709</v>
      </c>
      <c r="HJ4" s="10">
        <v>623</v>
      </c>
      <c r="HK4" s="10">
        <v>672</v>
      </c>
      <c r="HL4" s="10">
        <v>669</v>
      </c>
      <c r="HM4" s="10">
        <v>772</v>
      </c>
      <c r="HN4" s="10">
        <v>623</v>
      </c>
      <c r="HO4" s="10">
        <v>678</v>
      </c>
      <c r="HP4" s="10">
        <v>687</v>
      </c>
      <c r="HQ4" s="10">
        <v>728</v>
      </c>
      <c r="HR4" s="10">
        <v>737</v>
      </c>
      <c r="HS4" s="10">
        <v>678</v>
      </c>
      <c r="HT4" s="10">
        <v>757</v>
      </c>
      <c r="HU4" s="10">
        <v>656</v>
      </c>
      <c r="HV4" s="10">
        <v>668</v>
      </c>
      <c r="HW4" s="10">
        <v>677</v>
      </c>
      <c r="HX4" s="10">
        <v>648</v>
      </c>
      <c r="HY4" s="10">
        <v>746</v>
      </c>
      <c r="HZ4" s="10">
        <v>651</v>
      </c>
      <c r="IA4" s="10">
        <v>606</v>
      </c>
      <c r="IB4" s="10">
        <v>722</v>
      </c>
      <c r="IC4" s="10">
        <v>707</v>
      </c>
      <c r="ID4" s="10">
        <v>656</v>
      </c>
      <c r="IE4" s="10">
        <v>700</v>
      </c>
      <c r="IF4" s="10">
        <v>738</v>
      </c>
      <c r="IG4" s="10">
        <v>617</v>
      </c>
      <c r="IH4" s="106">
        <v>600</v>
      </c>
      <c r="II4" s="106">
        <v>640</v>
      </c>
      <c r="IJ4" s="106">
        <v>692</v>
      </c>
      <c r="IK4" s="111">
        <v>738</v>
      </c>
      <c r="IL4" s="111">
        <v>619</v>
      </c>
      <c r="IM4" s="111">
        <v>643</v>
      </c>
      <c r="IN4" s="111">
        <v>802</v>
      </c>
      <c r="IO4" s="111">
        <v>421</v>
      </c>
      <c r="IP4" s="111">
        <v>413</v>
      </c>
      <c r="IQ4" s="111">
        <v>407</v>
      </c>
      <c r="IR4" s="111">
        <v>491</v>
      </c>
      <c r="IS4" s="111">
        <v>670</v>
      </c>
      <c r="IT4" s="111">
        <v>721</v>
      </c>
      <c r="IU4" s="111">
        <v>629</v>
      </c>
      <c r="IV4" s="111">
        <v>533</v>
      </c>
    </row>
    <row r="5" spans="1:256">
      <c r="A5" s="7" t="s">
        <v>6</v>
      </c>
      <c r="B5" s="37">
        <v>6524</v>
      </c>
      <c r="C5" s="37">
        <v>6263</v>
      </c>
      <c r="D5" s="37">
        <v>6287</v>
      </c>
      <c r="E5" s="37">
        <v>6492</v>
      </c>
      <c r="F5" s="37">
        <v>6242</v>
      </c>
      <c r="G5" s="37">
        <v>6241</v>
      </c>
      <c r="H5" s="37">
        <v>5374</v>
      </c>
      <c r="I5" s="37">
        <v>6202</v>
      </c>
      <c r="J5" s="37">
        <v>6592</v>
      </c>
      <c r="K5" s="37">
        <v>6451</v>
      </c>
      <c r="L5" s="37">
        <v>7540</v>
      </c>
      <c r="M5" s="37">
        <v>6632</v>
      </c>
      <c r="N5" s="37">
        <v>6582</v>
      </c>
      <c r="O5" s="37">
        <v>5872</v>
      </c>
      <c r="P5" s="37">
        <v>5471</v>
      </c>
      <c r="Q5" s="37">
        <v>5977</v>
      </c>
      <c r="R5" s="37">
        <v>5351</v>
      </c>
      <c r="S5" s="37">
        <v>5763</v>
      </c>
      <c r="T5" s="37">
        <v>5767</v>
      </c>
      <c r="U5" s="37">
        <v>6002</v>
      </c>
      <c r="V5" s="37">
        <v>7174</v>
      </c>
      <c r="W5" s="37">
        <v>7858</v>
      </c>
      <c r="X5" s="37">
        <v>9083</v>
      </c>
      <c r="Y5" s="37">
        <v>7645</v>
      </c>
      <c r="Z5" s="37">
        <v>9322</v>
      </c>
      <c r="AA5" s="37">
        <v>8887</v>
      </c>
      <c r="AB5" s="37">
        <v>8743</v>
      </c>
      <c r="AC5" s="37">
        <v>9017</v>
      </c>
      <c r="AD5" s="37">
        <v>7582</v>
      </c>
      <c r="AE5" s="37">
        <v>7961</v>
      </c>
      <c r="AF5" s="37">
        <v>8451</v>
      </c>
      <c r="AG5" s="37">
        <v>8583</v>
      </c>
      <c r="AH5" s="37">
        <v>8374</v>
      </c>
      <c r="AI5" s="37">
        <v>10124</v>
      </c>
      <c r="AJ5" s="37">
        <v>10575</v>
      </c>
      <c r="AK5" s="37">
        <v>9802</v>
      </c>
      <c r="AL5" s="37">
        <v>9511</v>
      </c>
      <c r="AM5" s="37">
        <v>8925</v>
      </c>
      <c r="AN5" s="37">
        <v>8631</v>
      </c>
      <c r="AO5" s="37">
        <v>8887</v>
      </c>
      <c r="AP5" s="37">
        <v>7982</v>
      </c>
      <c r="AQ5" s="37">
        <v>8228</v>
      </c>
      <c r="AR5" s="37">
        <v>8920</v>
      </c>
      <c r="AS5" s="37">
        <v>8572</v>
      </c>
      <c r="AT5" s="37">
        <v>8376</v>
      </c>
      <c r="AU5" s="37">
        <v>9736</v>
      </c>
      <c r="AV5" s="37">
        <v>9448</v>
      </c>
      <c r="AW5" s="37">
        <v>9434</v>
      </c>
      <c r="AX5" s="37">
        <v>9600</v>
      </c>
      <c r="AY5" s="37">
        <v>9045</v>
      </c>
      <c r="AZ5" s="37">
        <v>8843</v>
      </c>
      <c r="BA5" s="37">
        <v>7722</v>
      </c>
      <c r="BB5" s="37">
        <v>7429</v>
      </c>
      <c r="BC5" s="37">
        <v>8004</v>
      </c>
      <c r="BD5" s="37">
        <v>7280</v>
      </c>
      <c r="BE5" s="37">
        <v>8216</v>
      </c>
      <c r="BF5" s="37">
        <v>8967</v>
      </c>
      <c r="BG5" s="37">
        <v>8847</v>
      </c>
      <c r="BH5" s="37">
        <v>9771</v>
      </c>
      <c r="BI5" s="37">
        <v>10025</v>
      </c>
      <c r="BJ5" s="37">
        <v>9600</v>
      </c>
      <c r="BK5" s="37">
        <v>9045</v>
      </c>
      <c r="BL5" s="37">
        <v>8843</v>
      </c>
      <c r="BM5" s="37">
        <v>7722</v>
      </c>
      <c r="BN5" s="37">
        <v>7429</v>
      </c>
      <c r="BO5" s="37">
        <v>8004</v>
      </c>
      <c r="BP5" s="37">
        <v>7280</v>
      </c>
      <c r="BQ5" s="37">
        <v>8216</v>
      </c>
      <c r="BR5" s="37">
        <v>8967</v>
      </c>
      <c r="BS5" s="37">
        <v>8847</v>
      </c>
      <c r="BT5" s="37">
        <v>9771</v>
      </c>
      <c r="BU5" s="37">
        <v>10025</v>
      </c>
      <c r="BV5" s="37">
        <v>7721</v>
      </c>
      <c r="BW5" s="37">
        <v>7177</v>
      </c>
      <c r="BX5" s="37">
        <v>8357</v>
      </c>
      <c r="BY5" s="37">
        <v>7360</v>
      </c>
      <c r="BZ5" s="37">
        <v>8122</v>
      </c>
      <c r="CA5" s="37">
        <v>8219</v>
      </c>
      <c r="CB5" s="37">
        <v>8283</v>
      </c>
      <c r="CC5" s="37">
        <v>10170</v>
      </c>
      <c r="CD5" s="37">
        <v>9097</v>
      </c>
      <c r="CE5" s="37">
        <v>9220</v>
      </c>
      <c r="CF5" s="37">
        <v>8330</v>
      </c>
      <c r="CG5" s="37">
        <v>8171</v>
      </c>
      <c r="CH5" s="37">
        <v>9220</v>
      </c>
      <c r="CI5" s="37">
        <v>8330</v>
      </c>
      <c r="CJ5" s="37">
        <v>8171</v>
      </c>
      <c r="CK5" s="37">
        <v>8136</v>
      </c>
      <c r="CL5" s="37">
        <v>7159</v>
      </c>
      <c r="CM5" s="37">
        <v>8236</v>
      </c>
      <c r="CN5" s="37">
        <v>8053</v>
      </c>
      <c r="CO5" s="37">
        <v>8711</v>
      </c>
      <c r="CP5" s="37">
        <v>8811</v>
      </c>
      <c r="CQ5" s="37">
        <v>9762</v>
      </c>
      <c r="CR5" s="37">
        <v>10633</v>
      </c>
      <c r="CS5" s="37">
        <v>9544</v>
      </c>
      <c r="CT5" s="37">
        <v>4748</v>
      </c>
      <c r="CU5" s="37">
        <v>4250</v>
      </c>
      <c r="CV5" s="37">
        <v>4160</v>
      </c>
      <c r="CW5" s="37">
        <v>4513</v>
      </c>
      <c r="CX5" s="37">
        <v>3474</v>
      </c>
      <c r="CY5" s="37">
        <v>3798</v>
      </c>
      <c r="CZ5" s="37">
        <v>7522</v>
      </c>
      <c r="DA5" s="37">
        <v>7425</v>
      </c>
      <c r="DB5" s="37">
        <v>7396</v>
      </c>
      <c r="DC5" s="37">
        <v>4950</v>
      </c>
      <c r="DD5" s="37">
        <v>4885</v>
      </c>
      <c r="DE5" s="37">
        <v>4832</v>
      </c>
      <c r="DF5" s="37">
        <v>5270</v>
      </c>
      <c r="DG5" s="37">
        <v>4679</v>
      </c>
      <c r="DH5" s="37">
        <v>4894</v>
      </c>
      <c r="DI5" s="37">
        <v>5017</v>
      </c>
      <c r="DJ5" s="37">
        <v>4518</v>
      </c>
      <c r="DK5" s="37">
        <v>4670</v>
      </c>
      <c r="DL5" s="37">
        <v>5297</v>
      </c>
      <c r="DM5" s="37">
        <v>5279</v>
      </c>
      <c r="DN5" s="37">
        <v>5885</v>
      </c>
      <c r="DO5" s="37">
        <v>6514</v>
      </c>
      <c r="DP5" s="37">
        <v>6217</v>
      </c>
      <c r="DQ5" s="37">
        <v>5887</v>
      </c>
      <c r="DR5" s="39">
        <v>6272</v>
      </c>
      <c r="DS5" s="39">
        <v>5312</v>
      </c>
      <c r="DT5" s="39">
        <v>5901</v>
      </c>
      <c r="DU5" s="39">
        <v>5683</v>
      </c>
      <c r="DV5" s="39">
        <v>4925</v>
      </c>
      <c r="DW5" s="39">
        <v>6049</v>
      </c>
      <c r="DX5" s="39">
        <v>5010</v>
      </c>
      <c r="DY5" s="39">
        <v>4588</v>
      </c>
      <c r="DZ5" s="39">
        <v>5278</v>
      </c>
      <c r="EA5" s="39">
        <v>5397</v>
      </c>
      <c r="EB5" s="39">
        <v>5067</v>
      </c>
      <c r="EC5" s="39">
        <v>5321</v>
      </c>
      <c r="ED5" s="39">
        <v>4463</v>
      </c>
      <c r="EE5" s="39">
        <v>3885</v>
      </c>
      <c r="EF5" s="39">
        <v>4181</v>
      </c>
      <c r="EG5" s="39">
        <v>4549</v>
      </c>
      <c r="EH5" s="39">
        <v>3456</v>
      </c>
      <c r="EI5" s="39">
        <v>4506</v>
      </c>
      <c r="EJ5" s="39">
        <v>4999</v>
      </c>
      <c r="EK5" s="39">
        <v>6287</v>
      </c>
      <c r="EL5" s="39">
        <v>7318</v>
      </c>
      <c r="EM5" s="39">
        <v>7618</v>
      </c>
      <c r="EN5" s="39">
        <v>8511</v>
      </c>
      <c r="EO5" s="39">
        <v>7294</v>
      </c>
      <c r="EP5" s="3">
        <v>7457</v>
      </c>
      <c r="EQ5" s="3">
        <v>6748</v>
      </c>
      <c r="ER5" s="3">
        <v>7759</v>
      </c>
      <c r="ES5" s="3">
        <v>7808</v>
      </c>
      <c r="ET5" s="3">
        <v>6438</v>
      </c>
      <c r="EU5" s="3">
        <v>6931</v>
      </c>
      <c r="EV5" s="3">
        <v>7267</v>
      </c>
      <c r="EW5" s="3">
        <v>7822</v>
      </c>
      <c r="EX5" s="3">
        <v>8237</v>
      </c>
      <c r="EY5" s="3">
        <v>9300</v>
      </c>
      <c r="EZ5" s="3">
        <v>9869</v>
      </c>
      <c r="FA5" s="89">
        <v>7461</v>
      </c>
      <c r="FB5" s="3">
        <v>7407</v>
      </c>
      <c r="FC5" s="3">
        <v>6010</v>
      </c>
      <c r="FD5" s="3">
        <v>6012</v>
      </c>
      <c r="FE5" s="3">
        <v>7466</v>
      </c>
      <c r="FF5" s="3">
        <v>5880</v>
      </c>
      <c r="FG5" s="3">
        <v>6457</v>
      </c>
      <c r="FH5" s="3">
        <v>7327</v>
      </c>
      <c r="FI5" s="3">
        <v>7058</v>
      </c>
      <c r="FJ5" s="3">
        <v>7461</v>
      </c>
      <c r="FK5" s="3">
        <v>8354</v>
      </c>
      <c r="FL5" s="3">
        <v>8968</v>
      </c>
      <c r="FM5" s="3">
        <v>7777</v>
      </c>
      <c r="FN5" s="59">
        <v>6833</v>
      </c>
      <c r="FO5" s="59">
        <v>5811</v>
      </c>
      <c r="FP5" s="59">
        <v>5566</v>
      </c>
      <c r="FQ5" s="59">
        <v>6414</v>
      </c>
      <c r="FR5" s="59">
        <v>4684</v>
      </c>
      <c r="FS5" s="59">
        <v>5322</v>
      </c>
      <c r="FT5" s="59">
        <v>5844</v>
      </c>
      <c r="FU5" s="59">
        <v>5653</v>
      </c>
      <c r="FV5" s="59">
        <v>6062</v>
      </c>
      <c r="FW5" s="59">
        <v>6475</v>
      </c>
      <c r="FX5" s="59">
        <v>6305</v>
      </c>
      <c r="FY5" s="59">
        <v>5938</v>
      </c>
      <c r="FZ5" s="59">
        <v>6042</v>
      </c>
      <c r="GA5" s="59">
        <v>5022</v>
      </c>
      <c r="GB5" s="59">
        <v>5030</v>
      </c>
      <c r="GC5" s="59">
        <v>5372</v>
      </c>
      <c r="GD5" s="59">
        <v>3923</v>
      </c>
      <c r="GE5" s="59">
        <v>5092</v>
      </c>
      <c r="GF5" s="59">
        <v>5482</v>
      </c>
      <c r="GG5" s="59">
        <v>5491</v>
      </c>
      <c r="GH5" s="58">
        <v>5065</v>
      </c>
      <c r="GI5" s="6">
        <v>5943</v>
      </c>
      <c r="GJ5" s="6">
        <v>5776</v>
      </c>
      <c r="GK5" s="10">
        <v>5754</v>
      </c>
      <c r="GL5" s="10">
        <v>5401</v>
      </c>
      <c r="GM5" s="10">
        <v>5281</v>
      </c>
      <c r="GN5" s="10">
        <v>4716</v>
      </c>
      <c r="GO5" s="10">
        <v>4535</v>
      </c>
      <c r="GP5" s="10">
        <v>4004</v>
      </c>
      <c r="GQ5" s="10">
        <v>4271</v>
      </c>
      <c r="GR5" s="10">
        <v>4812</v>
      </c>
      <c r="GS5" s="10">
        <v>4495</v>
      </c>
      <c r="GT5" s="10">
        <v>5419</v>
      </c>
      <c r="GU5" s="6">
        <v>5369</v>
      </c>
      <c r="GV5" s="6">
        <v>5550</v>
      </c>
      <c r="GW5" s="6">
        <v>4629</v>
      </c>
      <c r="GX5" s="6">
        <v>4925</v>
      </c>
      <c r="GY5" s="6">
        <v>4475</v>
      </c>
      <c r="GZ5" s="6">
        <v>4051</v>
      </c>
      <c r="HA5" s="6">
        <v>4680</v>
      </c>
      <c r="HB5" s="6">
        <v>3812</v>
      </c>
      <c r="HC5" s="6">
        <v>3887</v>
      </c>
      <c r="HD5" s="6">
        <v>4476</v>
      </c>
      <c r="HE5" s="6">
        <v>4440</v>
      </c>
      <c r="HF5" s="6">
        <v>4009</v>
      </c>
      <c r="HG5" s="6">
        <v>4202</v>
      </c>
      <c r="HH5" s="6">
        <v>4961</v>
      </c>
      <c r="HI5" s="6">
        <v>4346</v>
      </c>
      <c r="HJ5" s="6">
        <v>4510</v>
      </c>
      <c r="HK5" s="6">
        <v>4364</v>
      </c>
      <c r="HL5" s="6">
        <v>3727</v>
      </c>
      <c r="HM5" s="6">
        <v>4630</v>
      </c>
      <c r="HN5" s="6">
        <v>3143</v>
      </c>
      <c r="HO5" s="6">
        <v>4004</v>
      </c>
      <c r="HP5" s="6">
        <v>3854</v>
      </c>
      <c r="HQ5" s="6">
        <v>3769</v>
      </c>
      <c r="HR5" s="6">
        <v>3924</v>
      </c>
      <c r="HS5" s="6">
        <v>4250</v>
      </c>
      <c r="HT5" s="6">
        <v>4508</v>
      </c>
      <c r="HU5" s="6">
        <v>3744</v>
      </c>
      <c r="HV5" s="6">
        <v>3933</v>
      </c>
      <c r="HW5" s="6">
        <v>3456</v>
      </c>
      <c r="HX5" s="6">
        <v>2679</v>
      </c>
      <c r="HY5" s="6">
        <v>3777</v>
      </c>
      <c r="HZ5" s="6">
        <v>3136</v>
      </c>
      <c r="IA5" s="6">
        <v>3106</v>
      </c>
      <c r="IB5" s="6">
        <v>3313</v>
      </c>
      <c r="IC5" s="6">
        <v>3755</v>
      </c>
      <c r="ID5" s="6">
        <v>3798</v>
      </c>
      <c r="IE5" s="6">
        <v>3998</v>
      </c>
      <c r="IF5" s="6">
        <v>4573</v>
      </c>
      <c r="IG5" s="6">
        <v>3840</v>
      </c>
      <c r="IH5" s="106">
        <v>3899</v>
      </c>
      <c r="II5" s="106">
        <v>3864</v>
      </c>
      <c r="IJ5" s="106">
        <v>3658</v>
      </c>
      <c r="IK5" s="111">
        <v>4575</v>
      </c>
      <c r="IL5" s="111">
        <v>3810</v>
      </c>
      <c r="IM5" s="111">
        <v>4379</v>
      </c>
      <c r="IN5" s="111">
        <v>7018</v>
      </c>
      <c r="IO5" s="111">
        <v>4971</v>
      </c>
      <c r="IP5" s="111">
        <v>3332</v>
      </c>
      <c r="IQ5" s="111">
        <v>3201</v>
      </c>
      <c r="IR5" s="111">
        <v>4295</v>
      </c>
      <c r="IS5" s="111">
        <v>4316</v>
      </c>
      <c r="IT5" s="111">
        <v>5019</v>
      </c>
      <c r="IU5" s="111">
        <v>4334</v>
      </c>
      <c r="IV5" s="111">
        <v>4577</v>
      </c>
    </row>
    <row r="6" spans="1:256">
      <c r="A6" s="7" t="s">
        <v>8</v>
      </c>
      <c r="B6" s="37">
        <v>5551</v>
      </c>
      <c r="C6" s="37">
        <v>6152</v>
      </c>
      <c r="D6" s="37">
        <v>8855</v>
      </c>
      <c r="E6" s="37">
        <v>6154</v>
      </c>
      <c r="F6" s="37">
        <v>4911</v>
      </c>
      <c r="G6" s="37">
        <v>5106</v>
      </c>
      <c r="H6" s="37">
        <v>2790</v>
      </c>
      <c r="I6" s="37">
        <v>3092</v>
      </c>
      <c r="J6" s="37">
        <v>2942</v>
      </c>
      <c r="K6" s="37">
        <v>2981</v>
      </c>
      <c r="L6" s="37">
        <v>3882</v>
      </c>
      <c r="M6" s="37">
        <v>3435</v>
      </c>
      <c r="N6" s="37">
        <v>3564</v>
      </c>
      <c r="O6" s="37">
        <v>3089</v>
      </c>
      <c r="P6" s="37">
        <v>2514</v>
      </c>
      <c r="Q6" s="37">
        <v>2981</v>
      </c>
      <c r="R6" s="37">
        <v>2696</v>
      </c>
      <c r="S6" s="37">
        <v>2898</v>
      </c>
      <c r="T6" s="37">
        <v>2845</v>
      </c>
      <c r="U6" s="37">
        <v>3255</v>
      </c>
      <c r="V6" s="37">
        <v>3334</v>
      </c>
      <c r="W6" s="37">
        <v>3481</v>
      </c>
      <c r="X6" s="37">
        <v>3794</v>
      </c>
      <c r="Y6" s="37">
        <v>3386</v>
      </c>
      <c r="Z6" s="37">
        <v>3848</v>
      </c>
      <c r="AA6" s="37">
        <v>3328</v>
      </c>
      <c r="AB6" s="37">
        <v>2986</v>
      </c>
      <c r="AC6" s="37">
        <v>3167</v>
      </c>
      <c r="AD6" s="37">
        <v>2696</v>
      </c>
      <c r="AE6" s="37">
        <v>2745</v>
      </c>
      <c r="AF6" s="37">
        <v>3045</v>
      </c>
      <c r="AG6" s="37">
        <v>3157</v>
      </c>
      <c r="AH6" s="37">
        <v>2835</v>
      </c>
      <c r="AI6" s="37">
        <v>3241</v>
      </c>
      <c r="AJ6" s="37">
        <v>3582</v>
      </c>
      <c r="AK6" s="37">
        <v>3404</v>
      </c>
      <c r="AL6" s="37">
        <v>3692</v>
      </c>
      <c r="AM6" s="37">
        <v>2918</v>
      </c>
      <c r="AN6" s="37">
        <v>3092</v>
      </c>
      <c r="AO6" s="37">
        <v>3087</v>
      </c>
      <c r="AP6" s="37">
        <v>2502</v>
      </c>
      <c r="AQ6" s="37">
        <v>2779</v>
      </c>
      <c r="AR6" s="37">
        <v>3163</v>
      </c>
      <c r="AS6" s="37">
        <v>3130</v>
      </c>
      <c r="AT6" s="37">
        <v>3038</v>
      </c>
      <c r="AU6" s="37">
        <v>3468</v>
      </c>
      <c r="AV6" s="37">
        <v>3585</v>
      </c>
      <c r="AW6" s="37">
        <v>3536</v>
      </c>
      <c r="AX6" s="37">
        <v>3081</v>
      </c>
      <c r="AY6" s="37">
        <v>2881</v>
      </c>
      <c r="AZ6" s="37">
        <v>2730</v>
      </c>
      <c r="BA6" s="37">
        <v>2521</v>
      </c>
      <c r="BB6" s="37">
        <v>2251</v>
      </c>
      <c r="BC6" s="37">
        <v>2569</v>
      </c>
      <c r="BD6" s="37">
        <v>2442</v>
      </c>
      <c r="BE6" s="37">
        <v>2629</v>
      </c>
      <c r="BF6" s="37">
        <v>2930</v>
      </c>
      <c r="BG6" s="37">
        <v>2741</v>
      </c>
      <c r="BH6" s="37">
        <v>3411</v>
      </c>
      <c r="BI6" s="37">
        <v>3679</v>
      </c>
      <c r="BJ6" s="37">
        <v>3081</v>
      </c>
      <c r="BK6" s="37">
        <v>2881</v>
      </c>
      <c r="BL6" s="37">
        <v>2730</v>
      </c>
      <c r="BM6" s="37">
        <v>2521</v>
      </c>
      <c r="BN6" s="37">
        <v>2251</v>
      </c>
      <c r="BO6" s="37">
        <v>2569</v>
      </c>
      <c r="BP6" s="37">
        <v>2442</v>
      </c>
      <c r="BQ6" s="37">
        <v>2629</v>
      </c>
      <c r="BR6" s="37">
        <v>2930</v>
      </c>
      <c r="BS6" s="37">
        <v>2741</v>
      </c>
      <c r="BT6" s="37">
        <v>3411</v>
      </c>
      <c r="BU6" s="37">
        <v>3679</v>
      </c>
      <c r="BV6" s="37">
        <v>2172</v>
      </c>
      <c r="BW6" s="37">
        <v>1997</v>
      </c>
      <c r="BX6" s="37">
        <v>2462</v>
      </c>
      <c r="BY6" s="37">
        <v>2276</v>
      </c>
      <c r="BZ6" s="37">
        <v>2540</v>
      </c>
      <c r="CA6" s="37">
        <v>2777</v>
      </c>
      <c r="CB6" s="37">
        <v>2535</v>
      </c>
      <c r="CC6" s="37">
        <v>3178</v>
      </c>
      <c r="CD6" s="37">
        <v>2891</v>
      </c>
      <c r="CE6" s="37">
        <v>2752</v>
      </c>
      <c r="CF6" s="37">
        <v>2483</v>
      </c>
      <c r="CG6" s="37">
        <v>2097</v>
      </c>
      <c r="CH6" s="37">
        <v>2752</v>
      </c>
      <c r="CI6" s="37">
        <v>2483</v>
      </c>
      <c r="CJ6" s="37">
        <v>2097</v>
      </c>
      <c r="CK6" s="37">
        <v>2604</v>
      </c>
      <c r="CL6" s="37">
        <v>2103</v>
      </c>
      <c r="CM6" s="37">
        <v>2550</v>
      </c>
      <c r="CN6" s="37">
        <v>2268</v>
      </c>
      <c r="CO6" s="37">
        <v>2518</v>
      </c>
      <c r="CP6" s="37">
        <v>2650</v>
      </c>
      <c r="CQ6" s="37">
        <v>2588</v>
      </c>
      <c r="CR6" s="37">
        <v>3105</v>
      </c>
      <c r="CS6" s="37">
        <v>2577</v>
      </c>
      <c r="CT6" s="37">
        <v>2904</v>
      </c>
      <c r="CU6" s="37">
        <v>2525</v>
      </c>
      <c r="CV6" s="37">
        <v>2254</v>
      </c>
      <c r="CW6" s="37">
        <v>2417</v>
      </c>
      <c r="CX6" s="37">
        <v>2163</v>
      </c>
      <c r="CY6" s="37">
        <v>2167</v>
      </c>
      <c r="CZ6" s="37">
        <v>2518</v>
      </c>
      <c r="DA6" s="37">
        <v>2360</v>
      </c>
      <c r="DB6" s="37">
        <v>2396</v>
      </c>
      <c r="DC6" s="37">
        <v>2823</v>
      </c>
      <c r="DD6" s="37">
        <v>2858</v>
      </c>
      <c r="DE6" s="37">
        <v>3015</v>
      </c>
      <c r="DF6" s="37">
        <v>3231</v>
      </c>
      <c r="DG6" s="37">
        <v>2474</v>
      </c>
      <c r="DH6" s="37">
        <v>2803</v>
      </c>
      <c r="DI6" s="37">
        <v>2310</v>
      </c>
      <c r="DJ6" s="37">
        <v>2273</v>
      </c>
      <c r="DK6" s="37">
        <v>2354</v>
      </c>
      <c r="DL6" s="37">
        <v>2718</v>
      </c>
      <c r="DM6" s="37">
        <v>2682</v>
      </c>
      <c r="DN6" s="37">
        <v>2892</v>
      </c>
      <c r="DO6" s="37">
        <v>3061</v>
      </c>
      <c r="DP6" s="37">
        <v>2999</v>
      </c>
      <c r="DQ6" s="37">
        <v>3202</v>
      </c>
      <c r="DR6" s="39">
        <v>3168</v>
      </c>
      <c r="DS6" s="39">
        <v>2870</v>
      </c>
      <c r="DT6" s="39">
        <v>2884</v>
      </c>
      <c r="DU6" s="39">
        <v>2395</v>
      </c>
      <c r="DV6" s="39">
        <v>2302</v>
      </c>
      <c r="DW6" s="39">
        <v>2739</v>
      </c>
      <c r="DX6" s="39">
        <v>2749</v>
      </c>
      <c r="DY6" s="39">
        <v>2666</v>
      </c>
      <c r="DZ6" s="39">
        <v>2974</v>
      </c>
      <c r="EA6" s="39">
        <v>2977</v>
      </c>
      <c r="EB6" s="39">
        <v>3203</v>
      </c>
      <c r="EC6" s="39">
        <v>3412</v>
      </c>
      <c r="ED6" s="39">
        <v>3318</v>
      </c>
      <c r="EE6" s="39">
        <v>2793</v>
      </c>
      <c r="EF6" s="39">
        <v>2697</v>
      </c>
      <c r="EG6" s="39">
        <v>2638</v>
      </c>
      <c r="EH6" s="39">
        <v>2391</v>
      </c>
      <c r="EI6" s="39">
        <v>2811</v>
      </c>
      <c r="EJ6" s="39">
        <v>2594</v>
      </c>
      <c r="EK6" s="39">
        <v>2984</v>
      </c>
      <c r="EL6" s="39">
        <v>3116</v>
      </c>
      <c r="EM6" s="39">
        <v>2839</v>
      </c>
      <c r="EN6" s="39">
        <v>3500</v>
      </c>
      <c r="EO6" s="39">
        <v>3192</v>
      </c>
      <c r="EP6" s="3">
        <v>3058</v>
      </c>
      <c r="EQ6" s="3">
        <v>2987</v>
      </c>
      <c r="ER6" s="3">
        <v>2475</v>
      </c>
      <c r="ES6" s="3">
        <v>2549</v>
      </c>
      <c r="ET6" s="3">
        <v>2187</v>
      </c>
      <c r="EU6" s="3">
        <v>2177</v>
      </c>
      <c r="EV6" s="3">
        <v>2442</v>
      </c>
      <c r="EW6" s="3">
        <v>2720</v>
      </c>
      <c r="EX6" s="3">
        <v>2505</v>
      </c>
      <c r="EY6" s="3">
        <v>2618</v>
      </c>
      <c r="EZ6" s="3">
        <v>3109</v>
      </c>
      <c r="FA6" s="89">
        <v>2596</v>
      </c>
      <c r="FB6" s="3">
        <v>2876</v>
      </c>
      <c r="FC6" s="3">
        <v>2391</v>
      </c>
      <c r="FD6" s="3">
        <v>2150</v>
      </c>
      <c r="FE6" s="3">
        <v>2304</v>
      </c>
      <c r="FF6" s="3">
        <v>1990</v>
      </c>
      <c r="FG6" s="3">
        <v>1911</v>
      </c>
      <c r="FH6" s="3">
        <v>2269</v>
      </c>
      <c r="FI6" s="3">
        <v>2445</v>
      </c>
      <c r="FJ6" s="3">
        <v>2294</v>
      </c>
      <c r="FK6" s="3">
        <v>2545</v>
      </c>
      <c r="FL6" s="3">
        <v>2737</v>
      </c>
      <c r="FM6" s="3">
        <v>2603</v>
      </c>
      <c r="FN6" s="59">
        <v>2575</v>
      </c>
      <c r="FO6" s="59">
        <v>1958</v>
      </c>
      <c r="FP6" s="59">
        <v>1906</v>
      </c>
      <c r="FQ6" s="59">
        <v>2137</v>
      </c>
      <c r="FR6" s="59">
        <v>1795</v>
      </c>
      <c r="FS6" s="59">
        <v>1560</v>
      </c>
      <c r="FT6" s="59">
        <v>2081</v>
      </c>
      <c r="FU6" s="59">
        <v>2076</v>
      </c>
      <c r="FV6" s="59">
        <v>2130</v>
      </c>
      <c r="FW6" s="59">
        <v>2342</v>
      </c>
      <c r="FX6" s="59">
        <v>2349</v>
      </c>
      <c r="FY6" s="59">
        <v>2389</v>
      </c>
      <c r="FZ6" s="59">
        <v>2350</v>
      </c>
      <c r="GA6" s="59">
        <v>1749</v>
      </c>
      <c r="GB6" s="59">
        <v>1990</v>
      </c>
      <c r="GC6" s="59">
        <v>1782</v>
      </c>
      <c r="GD6" s="59">
        <v>1463</v>
      </c>
      <c r="GE6" s="59">
        <v>1495</v>
      </c>
      <c r="GF6" s="59">
        <v>1817</v>
      </c>
      <c r="GG6" s="59">
        <v>1730</v>
      </c>
      <c r="GH6" s="58">
        <v>1873</v>
      </c>
      <c r="GI6" s="6">
        <v>1990</v>
      </c>
      <c r="GJ6" s="6">
        <v>1928</v>
      </c>
      <c r="GK6" s="10">
        <v>2113</v>
      </c>
      <c r="GL6" s="10">
        <v>1980</v>
      </c>
      <c r="GM6" s="10">
        <v>1635</v>
      </c>
      <c r="GN6" s="10">
        <v>1692</v>
      </c>
      <c r="GO6" s="10">
        <v>1507</v>
      </c>
      <c r="GP6" s="10">
        <v>1482</v>
      </c>
      <c r="GQ6" s="10">
        <v>1453</v>
      </c>
      <c r="GR6" s="10">
        <v>1481</v>
      </c>
      <c r="GS6" s="10">
        <v>1556</v>
      </c>
      <c r="GT6" s="10">
        <v>1803</v>
      </c>
      <c r="GU6" s="6">
        <v>1538</v>
      </c>
      <c r="GV6" s="6">
        <v>2057</v>
      </c>
      <c r="GW6" s="6">
        <v>1759</v>
      </c>
      <c r="GX6" s="6">
        <v>1685</v>
      </c>
      <c r="GY6" s="6">
        <v>1628</v>
      </c>
      <c r="GZ6" s="6">
        <v>1459</v>
      </c>
      <c r="HA6" s="6">
        <v>1493</v>
      </c>
      <c r="HB6" s="6">
        <v>1282</v>
      </c>
      <c r="HC6" s="6">
        <v>1328</v>
      </c>
      <c r="HD6" s="6">
        <v>1299</v>
      </c>
      <c r="HE6" s="6">
        <v>1568</v>
      </c>
      <c r="HF6" s="6">
        <v>1538</v>
      </c>
      <c r="HG6" s="6">
        <v>1543</v>
      </c>
      <c r="HH6" s="6">
        <v>1792</v>
      </c>
      <c r="HI6" s="6">
        <v>1621</v>
      </c>
      <c r="HJ6" s="6">
        <v>1345</v>
      </c>
      <c r="HK6" s="6">
        <v>1327</v>
      </c>
      <c r="HL6" s="6">
        <v>1205</v>
      </c>
      <c r="HM6" s="6">
        <v>1304</v>
      </c>
      <c r="HN6" s="6">
        <v>1249</v>
      </c>
      <c r="HO6" s="6">
        <v>1269</v>
      </c>
      <c r="HP6" s="6">
        <v>1365</v>
      </c>
      <c r="HQ6" s="6">
        <v>1392</v>
      </c>
      <c r="HR6" s="6">
        <v>1417</v>
      </c>
      <c r="HS6" s="6">
        <v>1525</v>
      </c>
      <c r="HT6" s="6">
        <v>1625</v>
      </c>
      <c r="HU6" s="6">
        <v>1547</v>
      </c>
      <c r="HV6" s="6">
        <v>1612</v>
      </c>
      <c r="HW6" s="6">
        <v>1557</v>
      </c>
      <c r="HX6" s="6">
        <v>1490</v>
      </c>
      <c r="HY6" s="6">
        <v>1571</v>
      </c>
      <c r="HZ6" s="6">
        <v>1483</v>
      </c>
      <c r="IA6" s="6">
        <v>1519</v>
      </c>
      <c r="IB6" s="6">
        <v>1666</v>
      </c>
      <c r="IC6" s="6">
        <v>1694</v>
      </c>
      <c r="ID6" s="6">
        <v>1675</v>
      </c>
      <c r="IE6" s="6">
        <v>1837</v>
      </c>
      <c r="IF6" s="6">
        <v>1837</v>
      </c>
      <c r="IG6" s="6">
        <v>1855</v>
      </c>
      <c r="IH6" s="106">
        <v>1924</v>
      </c>
      <c r="II6" s="106">
        <v>1760</v>
      </c>
      <c r="IJ6" s="106">
        <v>1727</v>
      </c>
      <c r="IK6" s="111">
        <v>1842</v>
      </c>
      <c r="IL6" s="111">
        <v>1759</v>
      </c>
      <c r="IM6" s="111">
        <v>1753</v>
      </c>
      <c r="IN6" s="111">
        <v>1746</v>
      </c>
      <c r="IO6" s="111">
        <v>1691</v>
      </c>
      <c r="IP6" s="111">
        <v>1698</v>
      </c>
      <c r="IQ6" s="111">
        <v>1707</v>
      </c>
      <c r="IR6" s="111">
        <v>1726</v>
      </c>
      <c r="IS6" s="111">
        <v>1743</v>
      </c>
      <c r="IT6" s="111">
        <v>1751</v>
      </c>
      <c r="IU6" s="111">
        <v>1711</v>
      </c>
      <c r="IV6" s="111">
        <v>1736</v>
      </c>
    </row>
    <row r="7" spans="1:256">
      <c r="A7" s="7" t="s">
        <v>10</v>
      </c>
      <c r="B7" s="37">
        <v>27172</v>
      </c>
      <c r="C7" s="37">
        <v>25249</v>
      </c>
      <c r="D7" s="37">
        <v>27267</v>
      </c>
      <c r="E7" s="37">
        <v>25351</v>
      </c>
      <c r="F7" s="37">
        <v>26086</v>
      </c>
      <c r="G7" s="37">
        <v>28047</v>
      </c>
      <c r="H7" s="37">
        <v>23061</v>
      </c>
      <c r="I7" s="37">
        <v>25768</v>
      </c>
      <c r="J7" s="37">
        <v>26977</v>
      </c>
      <c r="K7" s="37">
        <v>26817</v>
      </c>
      <c r="L7" s="37">
        <v>31638</v>
      </c>
      <c r="M7" s="37">
        <v>28556</v>
      </c>
      <c r="N7" s="37">
        <v>28437</v>
      </c>
      <c r="O7" s="37">
        <v>26708</v>
      </c>
      <c r="P7" s="37">
        <v>28268</v>
      </c>
      <c r="Q7" s="37">
        <v>29256</v>
      </c>
      <c r="R7" s="37">
        <v>26478</v>
      </c>
      <c r="S7" s="37">
        <v>30133</v>
      </c>
      <c r="T7" s="37">
        <v>27828</v>
      </c>
      <c r="U7" s="37">
        <v>31018</v>
      </c>
      <c r="V7" s="37">
        <v>30782</v>
      </c>
      <c r="W7" s="37">
        <v>31943</v>
      </c>
      <c r="X7" s="37">
        <v>36028</v>
      </c>
      <c r="Y7" s="37">
        <v>30441</v>
      </c>
      <c r="Z7" s="37">
        <v>37794</v>
      </c>
      <c r="AA7" s="37">
        <v>33492</v>
      </c>
      <c r="AB7" s="37">
        <v>32956</v>
      </c>
      <c r="AC7" s="37">
        <v>35433</v>
      </c>
      <c r="AD7" s="37">
        <v>30089</v>
      </c>
      <c r="AE7" s="37">
        <v>32509</v>
      </c>
      <c r="AF7" s="37">
        <v>30724</v>
      </c>
      <c r="AG7" s="37">
        <v>31205</v>
      </c>
      <c r="AH7" s="37">
        <v>29341</v>
      </c>
      <c r="AI7" s="37">
        <v>34034</v>
      </c>
      <c r="AJ7" s="37">
        <v>34800</v>
      </c>
      <c r="AK7" s="37">
        <v>32859</v>
      </c>
      <c r="AL7" s="37">
        <v>38102</v>
      </c>
      <c r="AM7" s="37">
        <v>31816</v>
      </c>
      <c r="AN7" s="37">
        <v>34770</v>
      </c>
      <c r="AO7" s="37">
        <v>34974</v>
      </c>
      <c r="AP7" s="37">
        <v>30101</v>
      </c>
      <c r="AQ7" s="37">
        <v>32755</v>
      </c>
      <c r="AR7" s="37">
        <v>33655</v>
      </c>
      <c r="AS7" s="37">
        <v>33190</v>
      </c>
      <c r="AT7" s="37">
        <v>32735</v>
      </c>
      <c r="AU7" s="37">
        <v>37098</v>
      </c>
      <c r="AV7" s="37">
        <v>35181</v>
      </c>
      <c r="AW7" s="37">
        <v>36667</v>
      </c>
      <c r="AX7" s="37">
        <v>33134</v>
      </c>
      <c r="AY7" s="37">
        <v>31476</v>
      </c>
      <c r="AZ7" s="37">
        <v>33440</v>
      </c>
      <c r="BA7" s="37">
        <v>29832</v>
      </c>
      <c r="BB7" s="37">
        <v>28260</v>
      </c>
      <c r="BC7" s="37">
        <v>31873</v>
      </c>
      <c r="BD7" s="37">
        <v>29702</v>
      </c>
      <c r="BE7" s="37">
        <v>35034</v>
      </c>
      <c r="BF7" s="37">
        <v>39070</v>
      </c>
      <c r="BG7" s="37">
        <v>31785</v>
      </c>
      <c r="BH7" s="37">
        <v>35198</v>
      </c>
      <c r="BI7" s="37">
        <v>34382</v>
      </c>
      <c r="BJ7" s="37">
        <v>33134</v>
      </c>
      <c r="BK7" s="37">
        <v>31476</v>
      </c>
      <c r="BL7" s="37">
        <v>33440</v>
      </c>
      <c r="BM7" s="37">
        <v>29832</v>
      </c>
      <c r="BN7" s="37">
        <v>28260</v>
      </c>
      <c r="BO7" s="37">
        <v>31873</v>
      </c>
      <c r="BP7" s="37">
        <v>29702</v>
      </c>
      <c r="BQ7" s="37">
        <v>35034</v>
      </c>
      <c r="BR7" s="37">
        <v>39070</v>
      </c>
      <c r="BS7" s="37">
        <v>31785</v>
      </c>
      <c r="BT7" s="37">
        <v>35198</v>
      </c>
      <c r="BU7" s="37">
        <v>34382</v>
      </c>
      <c r="BV7" s="37">
        <v>33050</v>
      </c>
      <c r="BW7" s="37">
        <v>29423</v>
      </c>
      <c r="BX7" s="37">
        <v>34718</v>
      </c>
      <c r="BY7" s="37">
        <v>29835</v>
      </c>
      <c r="BZ7" s="37">
        <v>33444</v>
      </c>
      <c r="CA7" s="37">
        <v>32437</v>
      </c>
      <c r="CB7" s="37">
        <v>31523</v>
      </c>
      <c r="CC7" s="37">
        <v>38040</v>
      </c>
      <c r="CD7" s="37">
        <v>33788</v>
      </c>
      <c r="CE7" s="37">
        <v>36273</v>
      </c>
      <c r="CF7" s="37">
        <v>33644</v>
      </c>
      <c r="CG7" s="37">
        <v>33871</v>
      </c>
      <c r="CH7" s="37">
        <v>36273</v>
      </c>
      <c r="CI7" s="37">
        <v>33644</v>
      </c>
      <c r="CJ7" s="37">
        <v>33871</v>
      </c>
      <c r="CK7" s="37">
        <v>34843</v>
      </c>
      <c r="CL7" s="37">
        <v>31105</v>
      </c>
      <c r="CM7" s="37">
        <v>35082</v>
      </c>
      <c r="CN7" s="37">
        <v>33382</v>
      </c>
      <c r="CO7" s="37">
        <v>36247</v>
      </c>
      <c r="CP7" s="37">
        <v>35367</v>
      </c>
      <c r="CQ7" s="37">
        <v>37285</v>
      </c>
      <c r="CR7" s="37">
        <v>42763</v>
      </c>
      <c r="CS7" s="37">
        <v>37003</v>
      </c>
      <c r="CT7" s="37">
        <v>42617</v>
      </c>
      <c r="CU7" s="37">
        <v>38374</v>
      </c>
      <c r="CV7" s="37">
        <v>38839</v>
      </c>
      <c r="CW7" s="37">
        <v>40574</v>
      </c>
      <c r="CX7" s="37">
        <v>38292</v>
      </c>
      <c r="CY7" s="37">
        <v>36540</v>
      </c>
      <c r="CZ7" s="37">
        <v>40062</v>
      </c>
      <c r="DA7" s="37">
        <v>38279</v>
      </c>
      <c r="DB7" s="37">
        <v>37681</v>
      </c>
      <c r="DC7" s="37">
        <v>43673</v>
      </c>
      <c r="DD7" s="37">
        <v>43127</v>
      </c>
      <c r="DE7" s="37">
        <v>45214</v>
      </c>
      <c r="DF7" s="37">
        <v>49126</v>
      </c>
      <c r="DG7" s="37">
        <v>41331</v>
      </c>
      <c r="DH7" s="37">
        <v>51940</v>
      </c>
      <c r="DI7" s="37">
        <v>45811</v>
      </c>
      <c r="DJ7" s="37">
        <v>42712</v>
      </c>
      <c r="DK7" s="37">
        <v>46289</v>
      </c>
      <c r="DL7" s="37">
        <v>45882</v>
      </c>
      <c r="DM7" s="37">
        <v>42367</v>
      </c>
      <c r="DN7" s="37">
        <v>45402</v>
      </c>
      <c r="DO7" s="37">
        <v>47503</v>
      </c>
      <c r="DP7" s="37">
        <v>44456</v>
      </c>
      <c r="DQ7" s="37">
        <v>48422</v>
      </c>
      <c r="DR7" s="39">
        <v>49174</v>
      </c>
      <c r="DS7" s="39">
        <v>41306</v>
      </c>
      <c r="DT7" s="39">
        <v>50018</v>
      </c>
      <c r="DU7" s="39">
        <v>41090</v>
      </c>
      <c r="DV7" s="39">
        <v>37156</v>
      </c>
      <c r="DW7" s="39">
        <v>41631</v>
      </c>
      <c r="DX7" s="39">
        <v>40338</v>
      </c>
      <c r="DY7" s="39">
        <v>38316</v>
      </c>
      <c r="DZ7" s="39">
        <v>42838</v>
      </c>
      <c r="EA7" s="39">
        <v>49118</v>
      </c>
      <c r="EB7" s="39">
        <v>51197</v>
      </c>
      <c r="EC7" s="39">
        <v>48768</v>
      </c>
      <c r="ED7" s="39">
        <v>46257</v>
      </c>
      <c r="EE7" s="39">
        <v>45726</v>
      </c>
      <c r="EF7" s="39">
        <v>51412</v>
      </c>
      <c r="EG7" s="39">
        <v>45483</v>
      </c>
      <c r="EH7" s="39">
        <v>39016</v>
      </c>
      <c r="EI7" s="39">
        <v>43274</v>
      </c>
      <c r="EJ7" s="39">
        <v>40550</v>
      </c>
      <c r="EK7" s="39">
        <v>41117</v>
      </c>
      <c r="EL7" s="39">
        <v>44314</v>
      </c>
      <c r="EM7" s="39">
        <v>43423</v>
      </c>
      <c r="EN7" s="39">
        <v>51034</v>
      </c>
      <c r="EO7" s="39">
        <v>49262</v>
      </c>
      <c r="EP7" s="3">
        <v>45061</v>
      </c>
      <c r="EQ7" s="3">
        <v>44267</v>
      </c>
      <c r="ER7" s="3">
        <v>47589</v>
      </c>
      <c r="ES7" s="3">
        <v>45359</v>
      </c>
      <c r="ET7" s="3">
        <v>41135</v>
      </c>
      <c r="EU7" s="3">
        <v>41119</v>
      </c>
      <c r="EV7" s="3">
        <v>40368</v>
      </c>
      <c r="EW7" s="3">
        <v>45681</v>
      </c>
      <c r="EX7" s="3">
        <v>45958</v>
      </c>
      <c r="EY7" s="3">
        <v>47290</v>
      </c>
      <c r="EZ7" s="3">
        <v>53409</v>
      </c>
      <c r="FA7" s="89">
        <v>44671</v>
      </c>
      <c r="FB7" s="3">
        <v>51040</v>
      </c>
      <c r="FC7" s="3">
        <v>43546</v>
      </c>
      <c r="FD7" s="3">
        <v>42137</v>
      </c>
      <c r="FE7" s="3">
        <v>46053</v>
      </c>
      <c r="FF7" s="3">
        <v>38356</v>
      </c>
      <c r="FG7" s="3">
        <v>37427</v>
      </c>
      <c r="FH7" s="3">
        <v>38027</v>
      </c>
      <c r="FI7" s="3">
        <v>40166</v>
      </c>
      <c r="FJ7" s="3">
        <v>38101</v>
      </c>
      <c r="FK7" s="3">
        <v>44421</v>
      </c>
      <c r="FL7" s="3">
        <v>45966</v>
      </c>
      <c r="FM7" s="3">
        <v>42576</v>
      </c>
      <c r="FN7" s="59">
        <v>46884</v>
      </c>
      <c r="FO7" s="59">
        <v>38842</v>
      </c>
      <c r="FP7" s="59">
        <v>41299</v>
      </c>
      <c r="FQ7" s="59">
        <v>42828</v>
      </c>
      <c r="FR7" s="59">
        <v>37884</v>
      </c>
      <c r="FS7" s="59">
        <v>36249</v>
      </c>
      <c r="FT7" s="59">
        <v>37710</v>
      </c>
      <c r="FU7" s="59">
        <v>37544</v>
      </c>
      <c r="FV7" s="59">
        <v>38099</v>
      </c>
      <c r="FW7" s="59">
        <v>42873</v>
      </c>
      <c r="FX7" s="59">
        <v>40053</v>
      </c>
      <c r="FY7" s="59">
        <v>40205</v>
      </c>
      <c r="FZ7" s="59">
        <v>40749</v>
      </c>
      <c r="GA7" s="59">
        <v>31614</v>
      </c>
      <c r="GB7" s="59">
        <v>38743</v>
      </c>
      <c r="GC7" s="59">
        <v>35469</v>
      </c>
      <c r="GD7" s="59">
        <v>31150</v>
      </c>
      <c r="GE7" s="59">
        <v>33314</v>
      </c>
      <c r="GF7" s="59">
        <v>37655</v>
      </c>
      <c r="GG7" s="59">
        <v>34883</v>
      </c>
      <c r="GH7" s="58">
        <v>36815</v>
      </c>
      <c r="GI7" s="6">
        <v>38910</v>
      </c>
      <c r="GJ7" s="6">
        <v>37483</v>
      </c>
      <c r="GK7" s="93">
        <v>38005</v>
      </c>
      <c r="GL7" s="10">
        <v>36891</v>
      </c>
      <c r="GM7" s="10">
        <v>31542</v>
      </c>
      <c r="GN7" s="10">
        <v>37290</v>
      </c>
      <c r="GO7" s="10">
        <v>31548</v>
      </c>
      <c r="GP7" s="10">
        <v>31060</v>
      </c>
      <c r="GQ7" s="10">
        <v>31182</v>
      </c>
      <c r="GR7" s="10">
        <v>29034</v>
      </c>
      <c r="GS7" s="10">
        <v>29929</v>
      </c>
      <c r="GT7" s="10">
        <v>33024</v>
      </c>
      <c r="GU7" s="6">
        <v>29506</v>
      </c>
      <c r="GV7" s="6">
        <v>34697</v>
      </c>
      <c r="GW7" s="6">
        <v>32044</v>
      </c>
      <c r="GX7" s="6">
        <v>29348</v>
      </c>
      <c r="GY7" s="6">
        <v>28373</v>
      </c>
      <c r="GZ7" s="6">
        <v>29410</v>
      </c>
      <c r="HA7" s="6">
        <v>31298</v>
      </c>
      <c r="HB7" s="6">
        <v>28294</v>
      </c>
      <c r="HC7" s="6">
        <v>28316</v>
      </c>
      <c r="HD7" s="6">
        <v>25284</v>
      </c>
      <c r="HE7" s="6">
        <v>29696</v>
      </c>
      <c r="HF7" s="6">
        <v>31263</v>
      </c>
      <c r="HG7" s="6">
        <v>30073</v>
      </c>
      <c r="HH7" s="6">
        <v>35687</v>
      </c>
      <c r="HI7" s="6">
        <v>31224</v>
      </c>
      <c r="HJ7" s="6">
        <v>31869</v>
      </c>
      <c r="HK7" s="6">
        <v>29156</v>
      </c>
      <c r="HL7" s="6">
        <v>28940</v>
      </c>
      <c r="HM7" s="6">
        <v>30573</v>
      </c>
      <c r="HN7" s="6">
        <v>26171</v>
      </c>
      <c r="HO7" s="6">
        <v>25786</v>
      </c>
      <c r="HP7" s="6">
        <v>24765</v>
      </c>
      <c r="HQ7" s="6">
        <v>27982</v>
      </c>
      <c r="HR7" s="6">
        <v>26926</v>
      </c>
      <c r="HS7" s="6">
        <v>29401</v>
      </c>
      <c r="HT7" s="6">
        <v>32397</v>
      </c>
      <c r="HU7" s="6">
        <v>26873</v>
      </c>
      <c r="HV7" s="6">
        <v>29707</v>
      </c>
      <c r="HW7" s="6">
        <v>25233</v>
      </c>
      <c r="HX7" s="6">
        <v>24846</v>
      </c>
      <c r="HY7" s="6">
        <v>27360</v>
      </c>
      <c r="HZ7" s="6">
        <v>21935</v>
      </c>
      <c r="IA7" s="6">
        <v>22560</v>
      </c>
      <c r="IB7" s="6">
        <v>25034</v>
      </c>
      <c r="IC7" s="6">
        <v>25986</v>
      </c>
      <c r="ID7" s="6">
        <v>23848</v>
      </c>
      <c r="IE7" s="6">
        <v>28764</v>
      </c>
      <c r="IF7" s="6">
        <v>29143</v>
      </c>
      <c r="IG7" s="6">
        <v>25815</v>
      </c>
      <c r="IH7" s="106">
        <v>26966</v>
      </c>
      <c r="II7" s="106">
        <v>22733</v>
      </c>
      <c r="IJ7" s="106">
        <v>25133</v>
      </c>
      <c r="IK7" s="111">
        <v>25217</v>
      </c>
      <c r="IL7" s="111">
        <v>22112</v>
      </c>
      <c r="IM7" s="111">
        <v>20573</v>
      </c>
      <c r="IN7" s="111">
        <v>29762</v>
      </c>
      <c r="IO7" s="111">
        <v>25479</v>
      </c>
      <c r="IP7" s="111">
        <v>19688</v>
      </c>
      <c r="IQ7" s="111">
        <v>18593</v>
      </c>
      <c r="IR7" s="111">
        <v>19933</v>
      </c>
      <c r="IS7" s="111">
        <v>21080</v>
      </c>
      <c r="IT7" s="111">
        <v>20662</v>
      </c>
      <c r="IU7" s="111">
        <v>20047</v>
      </c>
      <c r="IV7" s="111">
        <v>27028</v>
      </c>
    </row>
    <row r="8" spans="1:256">
      <c r="A8" s="7" t="s">
        <v>12</v>
      </c>
      <c r="B8" s="37">
        <v>2876</v>
      </c>
      <c r="C8" s="37">
        <v>2868</v>
      </c>
      <c r="D8" s="37">
        <v>3125</v>
      </c>
      <c r="E8" s="37">
        <v>2734</v>
      </c>
      <c r="F8" s="37">
        <v>2671</v>
      </c>
      <c r="G8" s="37">
        <v>2821</v>
      </c>
      <c r="H8" s="37">
        <v>2631</v>
      </c>
      <c r="I8" s="37">
        <v>2766</v>
      </c>
      <c r="J8" s="37">
        <v>2800</v>
      </c>
      <c r="K8" s="37">
        <v>2737</v>
      </c>
      <c r="L8" s="37">
        <v>3264</v>
      </c>
      <c r="M8" s="37">
        <v>2749</v>
      </c>
      <c r="N8" s="37">
        <v>2955</v>
      </c>
      <c r="O8" s="37">
        <v>2736</v>
      </c>
      <c r="P8" s="37">
        <v>2903</v>
      </c>
      <c r="Q8" s="37">
        <v>2912</v>
      </c>
      <c r="R8" s="37">
        <v>2645</v>
      </c>
      <c r="S8" s="37">
        <v>2714</v>
      </c>
      <c r="T8" s="37">
        <v>2675</v>
      </c>
      <c r="U8" s="37">
        <v>2750</v>
      </c>
      <c r="V8" s="37">
        <v>2989</v>
      </c>
      <c r="W8" s="37">
        <v>3332</v>
      </c>
      <c r="X8" s="37">
        <v>3482</v>
      </c>
      <c r="Y8" s="37">
        <v>3220</v>
      </c>
      <c r="Z8" s="37">
        <v>3890</v>
      </c>
      <c r="AA8" s="37">
        <v>3545</v>
      </c>
      <c r="AB8" s="37">
        <v>3631</v>
      </c>
      <c r="AC8" s="37">
        <v>3761</v>
      </c>
      <c r="AD8" s="37">
        <v>3183</v>
      </c>
      <c r="AE8" s="37">
        <v>3213</v>
      </c>
      <c r="AF8" s="37">
        <v>3430</v>
      </c>
      <c r="AG8" s="37">
        <v>3274</v>
      </c>
      <c r="AH8" s="37">
        <v>3038</v>
      </c>
      <c r="AI8" s="37">
        <v>3558</v>
      </c>
      <c r="AJ8" s="37">
        <v>3986</v>
      </c>
      <c r="AK8" s="37">
        <v>3605</v>
      </c>
      <c r="AL8" s="37">
        <v>4040</v>
      </c>
      <c r="AM8" s="37">
        <v>3396</v>
      </c>
      <c r="AN8" s="37">
        <v>3676</v>
      </c>
      <c r="AO8" s="37">
        <v>4004</v>
      </c>
      <c r="AP8" s="37">
        <v>3427</v>
      </c>
      <c r="AQ8" s="37">
        <v>3345</v>
      </c>
      <c r="AR8" s="37">
        <v>3822</v>
      </c>
      <c r="AS8" s="37">
        <v>3743</v>
      </c>
      <c r="AT8" s="37">
        <v>3959</v>
      </c>
      <c r="AU8" s="37">
        <v>3881</v>
      </c>
      <c r="AV8" s="37">
        <v>3701</v>
      </c>
      <c r="AW8" s="37">
        <v>4128</v>
      </c>
      <c r="AX8" s="38">
        <v>482</v>
      </c>
      <c r="AY8" s="38">
        <v>496</v>
      </c>
      <c r="AZ8" s="38">
        <v>486</v>
      </c>
      <c r="BA8" s="38">
        <v>717</v>
      </c>
      <c r="BB8" s="38">
        <v>538</v>
      </c>
      <c r="BC8" s="38">
        <v>671</v>
      </c>
      <c r="BD8" s="38">
        <v>654</v>
      </c>
      <c r="BE8" s="38">
        <v>605</v>
      </c>
      <c r="BF8" s="38">
        <v>541</v>
      </c>
      <c r="BG8" s="38">
        <v>748</v>
      </c>
      <c r="BH8" s="38">
        <v>815</v>
      </c>
      <c r="BI8" s="38">
        <v>938</v>
      </c>
      <c r="BJ8" s="38">
        <v>482</v>
      </c>
      <c r="BK8" s="38">
        <v>496</v>
      </c>
      <c r="BL8" s="38">
        <v>486</v>
      </c>
      <c r="BM8" s="38">
        <v>717</v>
      </c>
      <c r="BN8" s="38">
        <v>538</v>
      </c>
      <c r="BO8" s="38">
        <v>671</v>
      </c>
      <c r="BP8" s="38">
        <v>654</v>
      </c>
      <c r="BQ8" s="38">
        <v>605</v>
      </c>
      <c r="BR8" s="38">
        <v>541</v>
      </c>
      <c r="BS8" s="38">
        <v>748</v>
      </c>
      <c r="BT8" s="38">
        <v>815</v>
      </c>
      <c r="BU8" s="38">
        <v>938</v>
      </c>
      <c r="BV8" s="38">
        <v>824</v>
      </c>
      <c r="BW8" s="38">
        <v>641</v>
      </c>
      <c r="BX8" s="38">
        <v>666</v>
      </c>
      <c r="BY8" s="38">
        <v>724</v>
      </c>
      <c r="BZ8" s="38">
        <v>733</v>
      </c>
      <c r="CA8" s="38">
        <v>697</v>
      </c>
      <c r="CB8" s="38">
        <v>742</v>
      </c>
      <c r="CC8" s="38">
        <v>765</v>
      </c>
      <c r="CD8" s="38">
        <v>566</v>
      </c>
      <c r="CE8" s="37">
        <v>2437</v>
      </c>
      <c r="CF8" s="37">
        <v>2346</v>
      </c>
      <c r="CG8" s="37">
        <v>2252</v>
      </c>
      <c r="CH8" s="37">
        <v>2437</v>
      </c>
      <c r="CI8" s="37">
        <v>2346</v>
      </c>
      <c r="CJ8" s="37">
        <v>2252</v>
      </c>
      <c r="CK8" s="37">
        <v>2443</v>
      </c>
      <c r="CL8" s="37">
        <v>2058</v>
      </c>
      <c r="CM8" s="37">
        <v>2305</v>
      </c>
      <c r="CN8" s="37">
        <v>2174</v>
      </c>
      <c r="CO8" s="37">
        <v>2371</v>
      </c>
      <c r="CP8" s="37">
        <v>2070</v>
      </c>
      <c r="CQ8" s="37">
        <v>2169</v>
      </c>
      <c r="CR8" s="37">
        <v>2435</v>
      </c>
      <c r="CS8" s="37">
        <v>2212</v>
      </c>
      <c r="CT8" s="37">
        <v>2744</v>
      </c>
      <c r="CU8" s="37">
        <v>2183</v>
      </c>
      <c r="CV8" s="37">
        <v>2172</v>
      </c>
      <c r="CW8" s="37">
        <v>2434</v>
      </c>
      <c r="CX8" s="37">
        <v>2073</v>
      </c>
      <c r="CY8" s="37">
        <v>2084</v>
      </c>
      <c r="CZ8" s="37">
        <v>2047</v>
      </c>
      <c r="DA8" s="37">
        <v>2005</v>
      </c>
      <c r="DB8" s="37">
        <v>2145</v>
      </c>
      <c r="DC8" s="37">
        <v>2432</v>
      </c>
      <c r="DD8" s="37">
        <v>2404</v>
      </c>
      <c r="DE8" s="37">
        <v>2563</v>
      </c>
      <c r="DF8" s="37">
        <v>2781</v>
      </c>
      <c r="DG8" s="37">
        <v>2339</v>
      </c>
      <c r="DH8" s="37">
        <v>2627</v>
      </c>
      <c r="DI8" s="37">
        <v>2502</v>
      </c>
      <c r="DJ8" s="37">
        <v>2231</v>
      </c>
      <c r="DK8" s="37">
        <v>2461</v>
      </c>
      <c r="DL8" s="37">
        <v>2743</v>
      </c>
      <c r="DM8" s="37">
        <v>2564</v>
      </c>
      <c r="DN8" s="37">
        <v>2761</v>
      </c>
      <c r="DO8" s="37">
        <v>2820</v>
      </c>
      <c r="DP8" s="37">
        <v>2796</v>
      </c>
      <c r="DQ8" s="37">
        <v>3002</v>
      </c>
      <c r="DR8" s="39">
        <v>2842</v>
      </c>
      <c r="DS8" s="39">
        <v>2681</v>
      </c>
      <c r="DT8" s="39">
        <v>2865</v>
      </c>
      <c r="DU8" s="39">
        <v>2545</v>
      </c>
      <c r="DV8" s="39">
        <v>2304</v>
      </c>
      <c r="DW8" s="39">
        <v>2953</v>
      </c>
      <c r="DX8" s="39">
        <v>2683</v>
      </c>
      <c r="DY8" s="39">
        <v>2374</v>
      </c>
      <c r="DZ8" s="39">
        <v>2721</v>
      </c>
      <c r="EA8" s="39">
        <v>2720</v>
      </c>
      <c r="EB8" s="39">
        <v>3051</v>
      </c>
      <c r="EC8" s="39">
        <v>2811</v>
      </c>
      <c r="ED8" s="39">
        <v>2592</v>
      </c>
      <c r="EE8" s="39">
        <v>2612</v>
      </c>
      <c r="EF8" s="39">
        <v>2279</v>
      </c>
      <c r="EG8" s="39">
        <v>2465</v>
      </c>
      <c r="EH8" s="39">
        <v>2486</v>
      </c>
      <c r="EI8" s="39">
        <v>2697</v>
      </c>
      <c r="EJ8" s="39">
        <v>2429</v>
      </c>
      <c r="EK8" s="39">
        <v>2237</v>
      </c>
      <c r="EL8" s="39">
        <v>2786</v>
      </c>
      <c r="EM8" s="39">
        <v>2934</v>
      </c>
      <c r="EN8" s="39">
        <v>3604</v>
      </c>
      <c r="EO8" s="39">
        <v>3072</v>
      </c>
      <c r="EP8" s="3">
        <v>3260</v>
      </c>
      <c r="EQ8" s="3">
        <v>3165</v>
      </c>
      <c r="ER8" s="3">
        <v>3226</v>
      </c>
      <c r="ES8" s="3">
        <v>3422</v>
      </c>
      <c r="ET8" s="3">
        <v>3013</v>
      </c>
      <c r="EU8" s="3">
        <v>3126</v>
      </c>
      <c r="EV8" s="3">
        <v>3071</v>
      </c>
      <c r="EW8" s="3">
        <v>3291</v>
      </c>
      <c r="EX8" s="3">
        <v>3399</v>
      </c>
      <c r="EY8" s="3">
        <v>3534</v>
      </c>
      <c r="EZ8" s="3">
        <v>4273</v>
      </c>
      <c r="FA8" s="89">
        <v>3334</v>
      </c>
      <c r="FB8" s="3">
        <v>3969</v>
      </c>
      <c r="FC8" s="3">
        <v>3477</v>
      </c>
      <c r="FD8" s="3">
        <v>3102</v>
      </c>
      <c r="FE8" s="3">
        <v>3537</v>
      </c>
      <c r="FF8" s="3">
        <v>2895</v>
      </c>
      <c r="FG8" s="3">
        <v>2935</v>
      </c>
      <c r="FH8" s="3">
        <v>3243</v>
      </c>
      <c r="FI8" s="3">
        <v>3309</v>
      </c>
      <c r="FJ8" s="3">
        <v>3025</v>
      </c>
      <c r="FK8" s="3">
        <v>3659</v>
      </c>
      <c r="FL8" s="3">
        <v>4000</v>
      </c>
      <c r="FM8" s="3">
        <v>3447</v>
      </c>
      <c r="FN8" s="59">
        <v>3935</v>
      </c>
      <c r="FO8" s="59">
        <v>3304</v>
      </c>
      <c r="FP8" s="59">
        <v>3442</v>
      </c>
      <c r="FQ8" s="59">
        <v>3819</v>
      </c>
      <c r="FR8" s="59">
        <v>3296</v>
      </c>
      <c r="FS8" s="59">
        <v>3163</v>
      </c>
      <c r="FT8" s="59">
        <v>3567</v>
      </c>
      <c r="FU8" s="59">
        <v>3511</v>
      </c>
      <c r="FV8" s="59">
        <v>3569</v>
      </c>
      <c r="FW8" s="59">
        <v>3705</v>
      </c>
      <c r="FX8" s="59">
        <v>3868</v>
      </c>
      <c r="FY8" s="59">
        <v>3956</v>
      </c>
      <c r="FZ8" s="59">
        <v>4025</v>
      </c>
      <c r="GA8" s="59">
        <v>3231</v>
      </c>
      <c r="GB8" s="59">
        <v>3375</v>
      </c>
      <c r="GC8" s="59">
        <v>3212</v>
      </c>
      <c r="GD8" s="59">
        <v>2642</v>
      </c>
      <c r="GE8" s="59">
        <v>3144</v>
      </c>
      <c r="GF8" s="59">
        <v>3224</v>
      </c>
      <c r="GG8" s="59">
        <v>2887</v>
      </c>
      <c r="GH8" s="58">
        <v>3112</v>
      </c>
      <c r="GI8" s="6">
        <v>3147</v>
      </c>
      <c r="GJ8" s="6">
        <v>3211</v>
      </c>
      <c r="GK8" s="10">
        <v>3206</v>
      </c>
      <c r="GL8" s="10">
        <v>3148</v>
      </c>
      <c r="GM8" s="10">
        <v>3021</v>
      </c>
      <c r="GN8" s="10">
        <v>3166</v>
      </c>
      <c r="GO8" s="10">
        <v>3252</v>
      </c>
      <c r="GP8" s="10">
        <v>2649</v>
      </c>
      <c r="GQ8" s="10">
        <v>2915</v>
      </c>
      <c r="GR8" s="10">
        <v>3034</v>
      </c>
      <c r="GS8" s="10">
        <v>2986</v>
      </c>
      <c r="GT8" s="10">
        <v>3315</v>
      </c>
      <c r="GU8" s="6">
        <v>3187</v>
      </c>
      <c r="GV8" s="6">
        <v>3837</v>
      </c>
      <c r="GW8" s="6">
        <v>3308</v>
      </c>
      <c r="GX8" s="6">
        <v>3282</v>
      </c>
      <c r="GY8" s="6">
        <v>3196</v>
      </c>
      <c r="GZ8" s="6">
        <v>3199</v>
      </c>
      <c r="HA8" s="6">
        <v>3235</v>
      </c>
      <c r="HB8" s="6">
        <v>2730</v>
      </c>
      <c r="HC8" s="6">
        <v>2872</v>
      </c>
      <c r="HD8" s="6">
        <v>2838</v>
      </c>
      <c r="HE8" s="6">
        <v>3177</v>
      </c>
      <c r="HF8" s="6">
        <v>3128</v>
      </c>
      <c r="HG8" s="6">
        <v>3177</v>
      </c>
      <c r="HH8" s="6">
        <v>3689</v>
      </c>
      <c r="HI8" s="6">
        <v>3463</v>
      </c>
      <c r="HJ8" s="6">
        <v>3291</v>
      </c>
      <c r="HK8" s="6">
        <v>3713</v>
      </c>
      <c r="HL8" s="6">
        <v>3142</v>
      </c>
      <c r="HM8" s="6">
        <v>3510</v>
      </c>
      <c r="HN8" s="6">
        <v>2892</v>
      </c>
      <c r="HO8" s="6">
        <v>3449</v>
      </c>
      <c r="HP8" s="6">
        <v>3533</v>
      </c>
      <c r="HQ8" s="6">
        <v>3534</v>
      </c>
      <c r="HR8" s="6">
        <v>3504</v>
      </c>
      <c r="HS8" s="6">
        <v>4075</v>
      </c>
      <c r="HT8" s="6">
        <v>3751</v>
      </c>
      <c r="HU8" s="6">
        <v>3214</v>
      </c>
      <c r="HV8" s="6">
        <v>3495</v>
      </c>
      <c r="HW8" s="6">
        <v>5662</v>
      </c>
      <c r="HX8" s="6">
        <v>3611</v>
      </c>
      <c r="HY8" s="6">
        <v>3934</v>
      </c>
      <c r="HZ8" s="6">
        <v>2794</v>
      </c>
      <c r="IA8" s="6">
        <v>3004</v>
      </c>
      <c r="IB8" s="6">
        <v>3716</v>
      </c>
      <c r="IC8" s="6">
        <v>3731</v>
      </c>
      <c r="ID8" s="6">
        <v>3414</v>
      </c>
      <c r="IE8" s="6">
        <v>3994</v>
      </c>
      <c r="IF8" s="6">
        <v>3586</v>
      </c>
      <c r="IG8" s="6">
        <v>3216</v>
      </c>
      <c r="IH8" s="106">
        <v>3265</v>
      </c>
      <c r="II8" s="106">
        <v>3085</v>
      </c>
      <c r="IJ8" s="106">
        <v>3366</v>
      </c>
      <c r="IK8" s="111">
        <v>3609</v>
      </c>
      <c r="IL8" s="111">
        <v>2964</v>
      </c>
      <c r="IM8" s="111">
        <v>3637</v>
      </c>
      <c r="IN8" s="111">
        <v>5271</v>
      </c>
      <c r="IO8" s="111">
        <v>2976</v>
      </c>
      <c r="IP8" s="111">
        <v>3170</v>
      </c>
      <c r="IQ8" s="111">
        <v>2937</v>
      </c>
      <c r="IR8" s="111">
        <v>3476</v>
      </c>
      <c r="IS8" s="111">
        <v>3618</v>
      </c>
      <c r="IT8" s="111">
        <v>3666</v>
      </c>
      <c r="IU8" s="111">
        <v>3787</v>
      </c>
      <c r="IV8" s="111">
        <v>4014</v>
      </c>
    </row>
    <row r="9" spans="1:256">
      <c r="A9" s="7" t="s">
        <v>15</v>
      </c>
      <c r="B9" s="37">
        <v>2936</v>
      </c>
      <c r="C9" s="37">
        <v>2490</v>
      </c>
      <c r="D9" s="37">
        <v>2343</v>
      </c>
      <c r="E9" s="37">
        <v>2454</v>
      </c>
      <c r="F9" s="37">
        <v>2148</v>
      </c>
      <c r="G9" s="37">
        <v>2563</v>
      </c>
      <c r="H9" s="37">
        <v>2132</v>
      </c>
      <c r="I9" s="37">
        <v>2065</v>
      </c>
      <c r="J9" s="37">
        <v>2296</v>
      </c>
      <c r="K9" s="37">
        <v>2621</v>
      </c>
      <c r="L9" s="37">
        <v>2569</v>
      </c>
      <c r="M9" s="37">
        <v>2542</v>
      </c>
      <c r="N9" s="37">
        <v>2740</v>
      </c>
      <c r="O9" s="37">
        <v>2502</v>
      </c>
      <c r="P9" s="37">
        <v>2321</v>
      </c>
      <c r="Q9" s="37">
        <v>2397</v>
      </c>
      <c r="R9" s="37">
        <v>2101</v>
      </c>
      <c r="S9" s="37">
        <v>2115</v>
      </c>
      <c r="T9" s="37">
        <v>2335</v>
      </c>
      <c r="U9" s="37">
        <v>2336</v>
      </c>
      <c r="V9" s="37">
        <v>2361</v>
      </c>
      <c r="W9" s="37">
        <v>2405</v>
      </c>
      <c r="X9" s="37">
        <v>2748</v>
      </c>
      <c r="Y9" s="37">
        <v>2414</v>
      </c>
      <c r="Z9" s="37">
        <v>2747</v>
      </c>
      <c r="AA9" s="37">
        <v>2335</v>
      </c>
      <c r="AB9" s="37">
        <v>2350</v>
      </c>
      <c r="AC9" s="37">
        <v>2257</v>
      </c>
      <c r="AD9" s="37">
        <v>1939</v>
      </c>
      <c r="AE9" s="37">
        <v>2126</v>
      </c>
      <c r="AF9" s="37">
        <v>2147</v>
      </c>
      <c r="AG9" s="37">
        <v>2051</v>
      </c>
      <c r="AH9" s="37">
        <v>2044</v>
      </c>
      <c r="AI9" s="37">
        <v>2308</v>
      </c>
      <c r="AJ9" s="37">
        <v>2620</v>
      </c>
      <c r="AK9" s="37">
        <v>2576</v>
      </c>
      <c r="AL9" s="37">
        <v>2511</v>
      </c>
      <c r="AM9" s="37">
        <v>2224</v>
      </c>
      <c r="AN9" s="37">
        <v>2173</v>
      </c>
      <c r="AO9" s="37">
        <v>1941</v>
      </c>
      <c r="AP9" s="37">
        <v>1560</v>
      </c>
      <c r="AQ9" s="37">
        <v>1911</v>
      </c>
      <c r="AR9" s="37">
        <v>1644</v>
      </c>
      <c r="AS9" s="37">
        <v>1816</v>
      </c>
      <c r="AT9" s="37">
        <v>1794</v>
      </c>
      <c r="AU9" s="37">
        <v>1980</v>
      </c>
      <c r="AV9" s="37">
        <v>2288</v>
      </c>
      <c r="AW9" s="37">
        <v>2168</v>
      </c>
      <c r="AX9" s="37">
        <v>1896</v>
      </c>
      <c r="AY9" s="37">
        <v>1638</v>
      </c>
      <c r="AZ9" s="37">
        <v>1718</v>
      </c>
      <c r="BA9" s="37">
        <v>1647</v>
      </c>
      <c r="BB9" s="37">
        <v>1610</v>
      </c>
      <c r="BC9" s="37">
        <v>1593</v>
      </c>
      <c r="BD9" s="37">
        <v>1674</v>
      </c>
      <c r="BE9" s="37">
        <v>1741</v>
      </c>
      <c r="BF9" s="37">
        <v>1672</v>
      </c>
      <c r="BG9" s="37">
        <v>1775</v>
      </c>
      <c r="BH9" s="37">
        <v>1784</v>
      </c>
      <c r="BI9" s="37">
        <v>1908</v>
      </c>
      <c r="BJ9" s="37">
        <v>1896</v>
      </c>
      <c r="BK9" s="37">
        <v>1638</v>
      </c>
      <c r="BL9" s="37">
        <v>1718</v>
      </c>
      <c r="BM9" s="37">
        <v>1647</v>
      </c>
      <c r="BN9" s="37">
        <v>1610</v>
      </c>
      <c r="BO9" s="37">
        <v>1593</v>
      </c>
      <c r="BP9" s="37">
        <v>1674</v>
      </c>
      <c r="BQ9" s="37">
        <v>1741</v>
      </c>
      <c r="BR9" s="37">
        <v>1672</v>
      </c>
      <c r="BS9" s="37">
        <v>1775</v>
      </c>
      <c r="BT9" s="37">
        <v>1784</v>
      </c>
      <c r="BU9" s="37">
        <v>1908</v>
      </c>
      <c r="BV9" s="37">
        <v>1511</v>
      </c>
      <c r="BW9" s="37">
        <v>1466</v>
      </c>
      <c r="BX9" s="37">
        <v>1699</v>
      </c>
      <c r="BY9" s="37">
        <v>1660</v>
      </c>
      <c r="BZ9" s="37">
        <v>1615</v>
      </c>
      <c r="CA9" s="37">
        <v>1648</v>
      </c>
      <c r="CB9" s="37">
        <v>1796</v>
      </c>
      <c r="CC9" s="37">
        <v>1835</v>
      </c>
      <c r="CD9" s="37">
        <v>1815</v>
      </c>
      <c r="CE9" s="37">
        <v>1918</v>
      </c>
      <c r="CF9" s="37">
        <v>1713</v>
      </c>
      <c r="CG9" s="37">
        <v>1582</v>
      </c>
      <c r="CH9" s="37">
        <v>1918</v>
      </c>
      <c r="CI9" s="37">
        <v>1713</v>
      </c>
      <c r="CJ9" s="37">
        <v>1582</v>
      </c>
      <c r="CK9" s="37">
        <v>1648</v>
      </c>
      <c r="CL9" s="37">
        <v>1460</v>
      </c>
      <c r="CM9" s="37">
        <v>1699</v>
      </c>
      <c r="CN9" s="37">
        <v>1706</v>
      </c>
      <c r="CO9" s="37">
        <v>1728</v>
      </c>
      <c r="CP9" s="37">
        <v>1755</v>
      </c>
      <c r="CQ9" s="37">
        <v>1785</v>
      </c>
      <c r="CR9" s="37">
        <v>1922</v>
      </c>
      <c r="CS9" s="37">
        <v>1752</v>
      </c>
      <c r="CT9" s="37">
        <v>2367</v>
      </c>
      <c r="CU9" s="37">
        <v>2111</v>
      </c>
      <c r="CV9" s="37">
        <v>2034</v>
      </c>
      <c r="CW9" s="37">
        <v>2370</v>
      </c>
      <c r="CX9" s="37">
        <v>1948</v>
      </c>
      <c r="CY9" s="37">
        <v>2281</v>
      </c>
      <c r="CZ9" s="37">
        <v>2416</v>
      </c>
      <c r="DA9" s="37">
        <v>2221</v>
      </c>
      <c r="DB9" s="37">
        <v>2380</v>
      </c>
      <c r="DC9" s="37">
        <v>2513</v>
      </c>
      <c r="DD9" s="37">
        <v>2559</v>
      </c>
      <c r="DE9" s="37">
        <v>2727</v>
      </c>
      <c r="DF9" s="37">
        <v>2850</v>
      </c>
      <c r="DG9" s="37">
        <v>2495</v>
      </c>
      <c r="DH9" s="37">
        <v>2544</v>
      </c>
      <c r="DI9" s="37">
        <v>2498</v>
      </c>
      <c r="DJ9" s="37">
        <v>1972</v>
      </c>
      <c r="DK9" s="37">
        <v>2590</v>
      </c>
      <c r="DL9" s="37">
        <v>2310</v>
      </c>
      <c r="DM9" s="37">
        <v>2342</v>
      </c>
      <c r="DN9" s="37">
        <v>2588</v>
      </c>
      <c r="DO9" s="37">
        <v>2367</v>
      </c>
      <c r="DP9" s="37">
        <v>2767</v>
      </c>
      <c r="DQ9" s="37">
        <v>2838</v>
      </c>
      <c r="DR9" s="39">
        <v>2437</v>
      </c>
      <c r="DS9" s="39">
        <v>2638</v>
      </c>
      <c r="DT9" s="39">
        <v>2133</v>
      </c>
      <c r="DU9" s="39">
        <v>1753</v>
      </c>
      <c r="DV9" s="39">
        <v>1630</v>
      </c>
      <c r="DW9" s="39">
        <v>1950</v>
      </c>
      <c r="DX9" s="39">
        <v>1748</v>
      </c>
      <c r="DY9" s="39">
        <v>1798</v>
      </c>
      <c r="DZ9" s="39">
        <v>1829</v>
      </c>
      <c r="EA9" s="39">
        <v>1925</v>
      </c>
      <c r="EB9" s="39">
        <v>2062</v>
      </c>
      <c r="EC9" s="39">
        <v>2160</v>
      </c>
      <c r="ED9" s="39">
        <v>2242</v>
      </c>
      <c r="EE9" s="39">
        <v>1886</v>
      </c>
      <c r="EF9" s="39">
        <v>1842</v>
      </c>
      <c r="EG9" s="39">
        <v>1743</v>
      </c>
      <c r="EH9" s="39">
        <v>1717</v>
      </c>
      <c r="EI9" s="39">
        <v>1970</v>
      </c>
      <c r="EJ9" s="39">
        <v>1826</v>
      </c>
      <c r="EK9" s="39">
        <v>2066</v>
      </c>
      <c r="EL9" s="39">
        <v>1948</v>
      </c>
      <c r="EM9" s="39">
        <v>1854</v>
      </c>
      <c r="EN9" s="39">
        <v>1885</v>
      </c>
      <c r="EO9" s="39">
        <v>1924</v>
      </c>
      <c r="EP9" s="3">
        <v>1916</v>
      </c>
      <c r="EQ9" s="3">
        <v>1733</v>
      </c>
      <c r="ER9" s="3">
        <v>1786</v>
      </c>
      <c r="ES9" s="3">
        <v>1797</v>
      </c>
      <c r="ET9" s="3">
        <v>1566</v>
      </c>
      <c r="EU9" s="3">
        <v>1767</v>
      </c>
      <c r="EV9" s="3">
        <v>1649</v>
      </c>
      <c r="EW9" s="3">
        <v>1732</v>
      </c>
      <c r="EX9" s="3">
        <v>2113</v>
      </c>
      <c r="EY9" s="3">
        <v>1912</v>
      </c>
      <c r="EZ9" s="3">
        <v>2088</v>
      </c>
      <c r="FA9" s="89">
        <v>1834</v>
      </c>
      <c r="FB9" s="3">
        <v>1971</v>
      </c>
      <c r="FC9" s="3">
        <v>1965</v>
      </c>
      <c r="FD9" s="3">
        <v>1740</v>
      </c>
      <c r="FE9" s="3">
        <v>1767</v>
      </c>
      <c r="FF9" s="3">
        <v>1366</v>
      </c>
      <c r="FG9" s="3">
        <v>1581</v>
      </c>
      <c r="FH9" s="3">
        <v>1810</v>
      </c>
      <c r="FI9" s="3">
        <v>1838</v>
      </c>
      <c r="FJ9" s="3">
        <v>1837</v>
      </c>
      <c r="FK9" s="3">
        <v>1701</v>
      </c>
      <c r="FL9" s="3">
        <v>1305</v>
      </c>
      <c r="FM9" s="3">
        <v>1573</v>
      </c>
      <c r="FN9" s="59">
        <v>1950</v>
      </c>
      <c r="FO9" s="59">
        <v>1647</v>
      </c>
      <c r="FP9" s="59">
        <v>1236</v>
      </c>
      <c r="FQ9" s="59">
        <v>1510</v>
      </c>
      <c r="FR9" s="59">
        <v>1322</v>
      </c>
      <c r="FS9" s="59">
        <v>1773</v>
      </c>
      <c r="FT9" s="59">
        <v>1704</v>
      </c>
      <c r="FU9" s="59">
        <v>1639</v>
      </c>
      <c r="FV9" s="59">
        <v>1827</v>
      </c>
      <c r="FW9" s="59">
        <v>2183</v>
      </c>
      <c r="FX9" s="59">
        <v>1612</v>
      </c>
      <c r="FY9" s="59">
        <v>2151</v>
      </c>
      <c r="FZ9" s="59">
        <v>1699</v>
      </c>
      <c r="GA9" s="59">
        <v>1637</v>
      </c>
      <c r="GB9" s="59">
        <v>1590</v>
      </c>
      <c r="GC9" s="59">
        <v>1369</v>
      </c>
      <c r="GD9" s="59">
        <v>1365</v>
      </c>
      <c r="GE9" s="59">
        <v>1675</v>
      </c>
      <c r="GF9" s="59">
        <v>1558</v>
      </c>
      <c r="GG9" s="59">
        <v>1521</v>
      </c>
      <c r="GH9" s="58">
        <v>1728</v>
      </c>
      <c r="GI9" s="6">
        <v>1727</v>
      </c>
      <c r="GJ9" s="6">
        <v>1777</v>
      </c>
      <c r="GK9" s="10">
        <v>1795</v>
      </c>
      <c r="GL9" s="10">
        <v>1587</v>
      </c>
      <c r="GM9" s="10">
        <v>1396</v>
      </c>
      <c r="GN9" s="10">
        <v>1418</v>
      </c>
      <c r="GO9" s="10">
        <v>1437</v>
      </c>
      <c r="GP9" s="10">
        <v>1149</v>
      </c>
      <c r="GQ9" s="10">
        <v>1308</v>
      </c>
      <c r="GR9" s="10">
        <v>1199</v>
      </c>
      <c r="GS9" s="10">
        <v>1437</v>
      </c>
      <c r="GT9" s="10">
        <v>1494</v>
      </c>
      <c r="GU9" s="6">
        <v>1513</v>
      </c>
      <c r="GV9" s="6">
        <v>1568</v>
      </c>
      <c r="GW9" s="6">
        <v>1485</v>
      </c>
      <c r="GX9" s="6">
        <v>1342</v>
      </c>
      <c r="GY9" s="6">
        <v>1384</v>
      </c>
      <c r="GZ9" s="6">
        <v>1315</v>
      </c>
      <c r="HA9" s="6">
        <v>1408</v>
      </c>
      <c r="HB9" s="6">
        <v>1079</v>
      </c>
      <c r="HC9" s="6">
        <v>1152</v>
      </c>
      <c r="HD9" s="6">
        <v>1187</v>
      </c>
      <c r="HE9" s="6">
        <v>1359</v>
      </c>
      <c r="HF9" s="6">
        <v>1475</v>
      </c>
      <c r="HG9" s="6">
        <v>1542</v>
      </c>
      <c r="HH9" s="6">
        <v>1927</v>
      </c>
      <c r="HI9" s="6">
        <v>1953</v>
      </c>
      <c r="HJ9" s="6">
        <v>2034</v>
      </c>
      <c r="HK9" s="6">
        <v>1912</v>
      </c>
      <c r="HL9" s="6">
        <v>1741</v>
      </c>
      <c r="HM9" s="6">
        <v>1995</v>
      </c>
      <c r="HN9" s="6">
        <v>1719</v>
      </c>
      <c r="HO9" s="6">
        <v>1573</v>
      </c>
      <c r="HP9" s="6">
        <v>1522</v>
      </c>
      <c r="HQ9" s="6">
        <v>1768</v>
      </c>
      <c r="HR9" s="6">
        <v>1746</v>
      </c>
      <c r="HS9" s="6">
        <v>1902</v>
      </c>
      <c r="HT9" s="6">
        <v>1884</v>
      </c>
      <c r="HU9" s="6">
        <v>1750</v>
      </c>
      <c r="HV9" s="6">
        <v>2017</v>
      </c>
      <c r="HW9" s="6">
        <v>1606</v>
      </c>
      <c r="HX9" s="6">
        <v>1650</v>
      </c>
      <c r="HY9" s="6">
        <v>1708</v>
      </c>
      <c r="HZ9" s="6">
        <v>1113</v>
      </c>
      <c r="IA9" s="6">
        <v>1321</v>
      </c>
      <c r="IB9" s="6">
        <v>1470</v>
      </c>
      <c r="IC9" s="6">
        <v>1726</v>
      </c>
      <c r="ID9" s="6">
        <v>1548</v>
      </c>
      <c r="IE9" s="6">
        <v>1808</v>
      </c>
      <c r="IF9" s="6">
        <v>1855</v>
      </c>
      <c r="IG9" s="6">
        <v>1820</v>
      </c>
      <c r="IH9" s="106">
        <v>1715</v>
      </c>
      <c r="II9" s="106">
        <v>1507</v>
      </c>
      <c r="IJ9" s="106">
        <v>1496</v>
      </c>
      <c r="IK9" s="111">
        <v>1639</v>
      </c>
      <c r="IL9" s="111">
        <v>1425</v>
      </c>
      <c r="IM9" s="111">
        <v>1421</v>
      </c>
      <c r="IN9" s="111">
        <v>2000</v>
      </c>
      <c r="IO9" s="111">
        <v>1440</v>
      </c>
      <c r="IP9" s="111">
        <v>1103</v>
      </c>
      <c r="IQ9" s="111">
        <v>1116</v>
      </c>
      <c r="IR9" s="111">
        <v>1482</v>
      </c>
      <c r="IS9" s="111">
        <v>1638</v>
      </c>
      <c r="IT9" s="111">
        <v>1679</v>
      </c>
      <c r="IU9" s="111">
        <v>1862</v>
      </c>
      <c r="IV9" s="111">
        <v>2004</v>
      </c>
    </row>
    <row r="10" spans="1:256">
      <c r="A10" s="7" t="s">
        <v>16</v>
      </c>
      <c r="B10" s="38">
        <v>802</v>
      </c>
      <c r="C10" s="38">
        <v>750</v>
      </c>
      <c r="D10" s="38">
        <v>740</v>
      </c>
      <c r="E10" s="38">
        <v>715</v>
      </c>
      <c r="F10" s="38">
        <v>695</v>
      </c>
      <c r="G10" s="38">
        <v>715</v>
      </c>
      <c r="H10" s="38">
        <v>706</v>
      </c>
      <c r="I10" s="38">
        <v>855</v>
      </c>
      <c r="J10" s="38">
        <v>874</v>
      </c>
      <c r="K10" s="38">
        <v>851</v>
      </c>
      <c r="L10" s="38">
        <v>971</v>
      </c>
      <c r="M10" s="38">
        <v>890</v>
      </c>
      <c r="N10" s="38">
        <v>911</v>
      </c>
      <c r="O10" s="38">
        <v>837</v>
      </c>
      <c r="P10" s="38">
        <v>760</v>
      </c>
      <c r="Q10" s="38">
        <v>917</v>
      </c>
      <c r="R10" s="38">
        <v>838</v>
      </c>
      <c r="S10" s="38">
        <v>846</v>
      </c>
      <c r="T10" s="38">
        <v>842</v>
      </c>
      <c r="U10" s="38">
        <v>857</v>
      </c>
      <c r="V10" s="38">
        <v>877</v>
      </c>
      <c r="W10" s="38">
        <v>968</v>
      </c>
      <c r="X10" s="37">
        <v>1006</v>
      </c>
      <c r="Y10" s="38">
        <v>864</v>
      </c>
      <c r="Z10" s="38">
        <v>996</v>
      </c>
      <c r="AA10" s="38">
        <v>877</v>
      </c>
      <c r="AB10" s="38">
        <v>784</v>
      </c>
      <c r="AC10" s="38">
        <v>904</v>
      </c>
      <c r="AD10" s="38">
        <v>814</v>
      </c>
      <c r="AE10" s="38">
        <v>784</v>
      </c>
      <c r="AF10" s="38">
        <v>814</v>
      </c>
      <c r="AG10" s="38">
        <v>834</v>
      </c>
      <c r="AH10" s="38">
        <v>807</v>
      </c>
      <c r="AI10" s="38">
        <v>878</v>
      </c>
      <c r="AJ10" s="38">
        <v>919</v>
      </c>
      <c r="AK10" s="38">
        <v>880</v>
      </c>
      <c r="AL10" s="38">
        <v>958</v>
      </c>
      <c r="AM10" s="38">
        <v>775</v>
      </c>
      <c r="AN10" s="38">
        <v>781</v>
      </c>
      <c r="AO10" s="38">
        <v>790</v>
      </c>
      <c r="AP10" s="38">
        <v>676</v>
      </c>
      <c r="AQ10" s="38">
        <v>913</v>
      </c>
      <c r="AR10" s="38">
        <v>854</v>
      </c>
      <c r="AS10" s="38">
        <v>866</v>
      </c>
      <c r="AT10" s="38">
        <v>825</v>
      </c>
      <c r="AU10" s="38">
        <v>909</v>
      </c>
      <c r="AV10" s="38">
        <v>866</v>
      </c>
      <c r="AW10" s="38">
        <v>921</v>
      </c>
      <c r="AX10" s="38">
        <v>896</v>
      </c>
      <c r="AY10" s="38">
        <v>811</v>
      </c>
      <c r="AZ10" s="38">
        <v>784</v>
      </c>
      <c r="BA10" s="38">
        <v>805</v>
      </c>
      <c r="BB10" s="38">
        <v>670</v>
      </c>
      <c r="BC10" s="38">
        <v>843</v>
      </c>
      <c r="BD10" s="38">
        <v>833</v>
      </c>
      <c r="BE10" s="37">
        <v>1060</v>
      </c>
      <c r="BF10" s="37">
        <v>1042</v>
      </c>
      <c r="BG10" s="37">
        <v>1005</v>
      </c>
      <c r="BH10" s="37">
        <v>1184</v>
      </c>
      <c r="BI10" s="37">
        <v>1334</v>
      </c>
      <c r="BJ10" s="38">
        <v>896</v>
      </c>
      <c r="BK10" s="38">
        <v>811</v>
      </c>
      <c r="BL10" s="38">
        <v>784</v>
      </c>
      <c r="BM10" s="38">
        <v>805</v>
      </c>
      <c r="BN10" s="38">
        <v>670</v>
      </c>
      <c r="BO10" s="38">
        <v>843</v>
      </c>
      <c r="BP10" s="38">
        <v>833</v>
      </c>
      <c r="BQ10" s="37">
        <v>1060</v>
      </c>
      <c r="BR10" s="37">
        <v>1042</v>
      </c>
      <c r="BS10" s="37">
        <v>1005</v>
      </c>
      <c r="BT10" s="37">
        <v>1184</v>
      </c>
      <c r="BU10" s="37">
        <v>1334</v>
      </c>
      <c r="BV10" s="37">
        <v>1042</v>
      </c>
      <c r="BW10" s="38">
        <v>933</v>
      </c>
      <c r="BX10" s="37">
        <v>1147</v>
      </c>
      <c r="BY10" s="37">
        <v>1041</v>
      </c>
      <c r="BZ10" s="37">
        <v>1032</v>
      </c>
      <c r="CA10" s="37">
        <v>1010</v>
      </c>
      <c r="CB10" s="37">
        <v>1056</v>
      </c>
      <c r="CC10" s="37">
        <v>1138</v>
      </c>
      <c r="CD10" s="37">
        <v>1135</v>
      </c>
      <c r="CE10" s="37">
        <v>1127</v>
      </c>
      <c r="CF10" s="38">
        <v>897</v>
      </c>
      <c r="CG10" s="38">
        <v>784</v>
      </c>
      <c r="CH10" s="37">
        <v>1127</v>
      </c>
      <c r="CI10" s="38">
        <v>897</v>
      </c>
      <c r="CJ10" s="38">
        <v>784</v>
      </c>
      <c r="CK10" s="38">
        <v>793</v>
      </c>
      <c r="CL10" s="38">
        <v>837</v>
      </c>
      <c r="CM10" s="38">
        <v>918</v>
      </c>
      <c r="CN10" s="38">
        <v>919</v>
      </c>
      <c r="CO10" s="38">
        <v>859</v>
      </c>
      <c r="CP10" s="38">
        <v>813</v>
      </c>
      <c r="CQ10" s="38">
        <v>907</v>
      </c>
      <c r="CR10" s="38">
        <v>877</v>
      </c>
      <c r="CS10" s="38">
        <v>957</v>
      </c>
      <c r="CT10" s="38">
        <v>778</v>
      </c>
      <c r="CU10" s="38">
        <v>759</v>
      </c>
      <c r="CV10" s="38">
        <v>645</v>
      </c>
      <c r="CW10" s="38">
        <v>747</v>
      </c>
      <c r="CX10" s="38">
        <v>652</v>
      </c>
      <c r="CY10" s="38">
        <v>704</v>
      </c>
      <c r="CZ10" s="38">
        <v>715</v>
      </c>
      <c r="DA10" s="38">
        <v>609</v>
      </c>
      <c r="DB10" s="38">
        <v>642</v>
      </c>
      <c r="DC10" s="38">
        <v>800</v>
      </c>
      <c r="DD10" s="38">
        <v>833</v>
      </c>
      <c r="DE10" s="38">
        <v>873</v>
      </c>
      <c r="DF10" s="37">
        <v>1034</v>
      </c>
      <c r="DG10" s="38">
        <v>787</v>
      </c>
      <c r="DH10" s="38">
        <v>757</v>
      </c>
      <c r="DI10" s="38">
        <v>785</v>
      </c>
      <c r="DJ10" s="38">
        <v>738</v>
      </c>
      <c r="DK10" s="38">
        <v>808</v>
      </c>
      <c r="DL10" s="38">
        <v>833</v>
      </c>
      <c r="DM10" s="38">
        <v>826</v>
      </c>
      <c r="DN10" s="38">
        <v>866</v>
      </c>
      <c r="DO10" s="38">
        <v>938</v>
      </c>
      <c r="DP10" s="38">
        <v>919</v>
      </c>
      <c r="DQ10" s="38">
        <v>926</v>
      </c>
      <c r="DR10" s="39">
        <v>962</v>
      </c>
      <c r="DS10" s="39">
        <v>964</v>
      </c>
      <c r="DT10" s="39">
        <v>957</v>
      </c>
      <c r="DU10" s="39">
        <v>914</v>
      </c>
      <c r="DV10" s="39">
        <v>843</v>
      </c>
      <c r="DW10" s="39">
        <v>1003</v>
      </c>
      <c r="DX10" s="39">
        <v>1047</v>
      </c>
      <c r="DY10" s="39">
        <v>955</v>
      </c>
      <c r="DZ10" s="39">
        <v>1044</v>
      </c>
      <c r="EA10" s="39">
        <v>1115</v>
      </c>
      <c r="EB10" s="39">
        <v>1159</v>
      </c>
      <c r="EC10" s="39">
        <v>1189</v>
      </c>
      <c r="ED10" s="39">
        <v>1327</v>
      </c>
      <c r="EE10" s="39">
        <v>1040</v>
      </c>
      <c r="EF10" s="39">
        <v>1010</v>
      </c>
      <c r="EG10" s="39">
        <v>925</v>
      </c>
      <c r="EH10" s="39">
        <v>873</v>
      </c>
      <c r="EI10" s="39">
        <v>1004</v>
      </c>
      <c r="EJ10" s="39">
        <v>983</v>
      </c>
      <c r="EK10" s="39">
        <v>1005</v>
      </c>
      <c r="EL10" s="39">
        <v>1066</v>
      </c>
      <c r="EM10" s="39">
        <v>1032</v>
      </c>
      <c r="EN10" s="39">
        <v>1123</v>
      </c>
      <c r="EO10" s="39">
        <v>1239</v>
      </c>
      <c r="EP10" s="3">
        <v>1128</v>
      </c>
      <c r="EQ10" s="3">
        <v>1085</v>
      </c>
      <c r="ER10" s="3">
        <v>1044</v>
      </c>
      <c r="ES10" s="3">
        <v>970</v>
      </c>
      <c r="ET10" s="3">
        <v>922</v>
      </c>
      <c r="EU10" s="3">
        <v>946</v>
      </c>
      <c r="EV10" s="3">
        <v>1113</v>
      </c>
      <c r="EW10" s="3">
        <v>1096</v>
      </c>
      <c r="EX10" s="3">
        <v>1092</v>
      </c>
      <c r="EY10" s="3">
        <v>1111</v>
      </c>
      <c r="EZ10" s="3">
        <v>1170</v>
      </c>
      <c r="FA10" s="89">
        <v>1197</v>
      </c>
      <c r="FB10" s="3">
        <v>1061</v>
      </c>
      <c r="FC10" s="3">
        <v>1061</v>
      </c>
      <c r="FD10" s="3">
        <v>896</v>
      </c>
      <c r="FE10" s="3">
        <v>949</v>
      </c>
      <c r="FF10" s="3">
        <v>884</v>
      </c>
      <c r="FG10" s="3">
        <v>786</v>
      </c>
      <c r="FH10" s="3">
        <v>954</v>
      </c>
      <c r="FI10" s="3">
        <v>859</v>
      </c>
      <c r="FJ10" s="3">
        <v>872</v>
      </c>
      <c r="FK10" s="3">
        <v>1034</v>
      </c>
      <c r="FL10" s="3">
        <v>1027</v>
      </c>
      <c r="FM10" s="3">
        <v>1001</v>
      </c>
      <c r="FN10" s="59">
        <v>925</v>
      </c>
      <c r="FO10" s="59">
        <v>675</v>
      </c>
      <c r="FP10" s="59">
        <v>545</v>
      </c>
      <c r="FQ10" s="59">
        <v>685</v>
      </c>
      <c r="FR10" s="59">
        <v>717</v>
      </c>
      <c r="FS10" s="59">
        <v>746</v>
      </c>
      <c r="FT10" s="59">
        <v>865</v>
      </c>
      <c r="FU10" s="59">
        <v>796</v>
      </c>
      <c r="FV10" s="59">
        <v>788</v>
      </c>
      <c r="FW10" s="59">
        <v>827</v>
      </c>
      <c r="FX10" s="59">
        <v>781</v>
      </c>
      <c r="FY10" s="59">
        <v>841</v>
      </c>
      <c r="FZ10" s="59">
        <v>882</v>
      </c>
      <c r="GA10" s="59">
        <v>750</v>
      </c>
      <c r="GB10" s="59">
        <v>723</v>
      </c>
      <c r="GC10" s="59">
        <v>724</v>
      </c>
      <c r="GD10" s="59">
        <v>650</v>
      </c>
      <c r="GE10" s="59">
        <v>614</v>
      </c>
      <c r="GF10" s="59">
        <v>692</v>
      </c>
      <c r="GG10" s="59">
        <v>697</v>
      </c>
      <c r="GH10" s="58">
        <v>699</v>
      </c>
      <c r="GI10" s="6">
        <v>703</v>
      </c>
      <c r="GJ10" s="6">
        <v>762</v>
      </c>
      <c r="GK10" s="10">
        <v>765</v>
      </c>
      <c r="GL10" s="10" t="s">
        <v>306</v>
      </c>
      <c r="GM10" s="10" t="s">
        <v>306</v>
      </c>
      <c r="GN10" s="10" t="s">
        <v>306</v>
      </c>
      <c r="GO10" s="10">
        <v>649</v>
      </c>
      <c r="GP10" s="10">
        <v>565</v>
      </c>
      <c r="GQ10" s="10">
        <v>681</v>
      </c>
      <c r="GR10" s="10">
        <v>707</v>
      </c>
      <c r="GS10" s="10">
        <v>649</v>
      </c>
      <c r="GT10" s="10">
        <v>757</v>
      </c>
      <c r="GU10" s="10">
        <v>681</v>
      </c>
      <c r="GV10" s="10">
        <v>705</v>
      </c>
      <c r="GW10" s="10">
        <v>809</v>
      </c>
      <c r="GX10" s="10">
        <v>711</v>
      </c>
      <c r="GY10" s="10">
        <v>674</v>
      </c>
      <c r="GZ10" s="10">
        <v>711</v>
      </c>
      <c r="HA10" s="10">
        <v>669</v>
      </c>
      <c r="HB10" s="10">
        <v>580</v>
      </c>
      <c r="HC10" s="10">
        <v>595</v>
      </c>
      <c r="HD10" s="10">
        <v>621</v>
      </c>
      <c r="HE10" s="10">
        <v>645</v>
      </c>
      <c r="HF10" s="10">
        <v>704</v>
      </c>
      <c r="HG10" s="10">
        <v>776</v>
      </c>
      <c r="HH10" s="10">
        <v>822</v>
      </c>
      <c r="HI10" s="10">
        <v>746</v>
      </c>
      <c r="HJ10" s="10">
        <v>715</v>
      </c>
      <c r="HK10" s="10">
        <v>613</v>
      </c>
      <c r="HL10" s="10">
        <v>559</v>
      </c>
      <c r="HM10" s="10">
        <v>580</v>
      </c>
      <c r="HN10" s="10">
        <v>559</v>
      </c>
      <c r="HO10" s="10">
        <v>562</v>
      </c>
      <c r="HP10" s="10">
        <v>621</v>
      </c>
      <c r="HQ10" s="10">
        <v>637</v>
      </c>
      <c r="HR10" s="10">
        <v>605</v>
      </c>
      <c r="HS10" s="10">
        <v>620</v>
      </c>
      <c r="HT10" s="10">
        <v>680</v>
      </c>
      <c r="HU10" s="10">
        <v>633</v>
      </c>
      <c r="HV10" s="10">
        <v>615</v>
      </c>
      <c r="HW10" s="10">
        <v>561</v>
      </c>
      <c r="HX10" s="10">
        <v>456</v>
      </c>
      <c r="HY10" s="10">
        <v>500</v>
      </c>
      <c r="HZ10" s="10">
        <v>424</v>
      </c>
      <c r="IA10" s="10">
        <v>422</v>
      </c>
      <c r="IB10" s="10">
        <v>507</v>
      </c>
      <c r="IC10" s="10">
        <v>505</v>
      </c>
      <c r="ID10" s="10">
        <v>498</v>
      </c>
      <c r="IE10" s="10">
        <v>605</v>
      </c>
      <c r="IF10" s="10">
        <v>574</v>
      </c>
      <c r="IG10" s="10">
        <v>582</v>
      </c>
      <c r="IH10" s="106">
        <v>522</v>
      </c>
      <c r="II10" s="106">
        <v>508</v>
      </c>
      <c r="IJ10" s="106">
        <v>398</v>
      </c>
      <c r="IK10" s="111">
        <v>492</v>
      </c>
      <c r="IL10" s="111">
        <v>470</v>
      </c>
      <c r="IM10" s="111">
        <v>487</v>
      </c>
      <c r="IN10" s="111">
        <v>500</v>
      </c>
      <c r="IO10" s="111">
        <v>328</v>
      </c>
      <c r="IP10" s="111">
        <v>304</v>
      </c>
      <c r="IQ10" s="111">
        <v>363</v>
      </c>
      <c r="IR10" s="111">
        <v>459</v>
      </c>
      <c r="IS10" s="111">
        <v>491</v>
      </c>
      <c r="IT10" s="111">
        <v>510</v>
      </c>
      <c r="IU10" s="111">
        <v>525</v>
      </c>
      <c r="IV10" s="111">
        <v>538</v>
      </c>
    </row>
    <row r="11" spans="1:256">
      <c r="A11" s="7" t="s">
        <v>307</v>
      </c>
      <c r="B11" s="38">
        <v>779</v>
      </c>
      <c r="C11" s="38">
        <v>694</v>
      </c>
      <c r="D11" s="38">
        <v>670</v>
      </c>
      <c r="E11" s="38">
        <v>565</v>
      </c>
      <c r="F11" s="38">
        <v>699</v>
      </c>
      <c r="G11" s="38">
        <v>753</v>
      </c>
      <c r="H11" s="38">
        <v>601</v>
      </c>
      <c r="I11" s="38">
        <v>670</v>
      </c>
      <c r="J11" s="38">
        <v>725</v>
      </c>
      <c r="K11" s="38">
        <v>688</v>
      </c>
      <c r="L11" s="38">
        <v>748</v>
      </c>
      <c r="M11" s="38">
        <v>708</v>
      </c>
      <c r="N11" s="38">
        <v>719</v>
      </c>
      <c r="O11" s="38">
        <v>676</v>
      </c>
      <c r="P11" s="38">
        <v>623</v>
      </c>
      <c r="Q11" s="38">
        <v>705</v>
      </c>
      <c r="R11" s="38">
        <v>541</v>
      </c>
      <c r="S11" s="38">
        <v>714</v>
      </c>
      <c r="T11" s="38">
        <v>675</v>
      </c>
      <c r="U11" s="38">
        <v>737</v>
      </c>
      <c r="V11" s="38">
        <v>772</v>
      </c>
      <c r="W11" s="38">
        <v>792</v>
      </c>
      <c r="X11" s="38">
        <v>831</v>
      </c>
      <c r="Y11" s="38">
        <v>718</v>
      </c>
      <c r="Z11" s="38">
        <v>812</v>
      </c>
      <c r="AA11" s="38">
        <v>890</v>
      </c>
      <c r="AB11" s="38">
        <v>675</v>
      </c>
      <c r="AC11" s="38">
        <v>674</v>
      </c>
      <c r="AD11" s="38">
        <v>562</v>
      </c>
      <c r="AE11" s="38">
        <v>681</v>
      </c>
      <c r="AF11" s="38">
        <v>677</v>
      </c>
      <c r="AG11" s="38">
        <v>641</v>
      </c>
      <c r="AH11" s="38">
        <v>705</v>
      </c>
      <c r="AI11" s="38">
        <v>873</v>
      </c>
      <c r="AJ11" s="38">
        <v>842</v>
      </c>
      <c r="AK11" s="38">
        <v>764</v>
      </c>
      <c r="AL11" s="38">
        <v>786</v>
      </c>
      <c r="AM11" s="38">
        <v>637</v>
      </c>
      <c r="AN11" s="38">
        <v>642</v>
      </c>
      <c r="AO11" s="38">
        <v>660</v>
      </c>
      <c r="AP11" s="38">
        <v>453</v>
      </c>
      <c r="AQ11" s="38">
        <v>694</v>
      </c>
      <c r="AR11" s="38">
        <v>792</v>
      </c>
      <c r="AS11" s="38">
        <v>893</v>
      </c>
      <c r="AT11" s="38">
        <v>786</v>
      </c>
      <c r="AU11" s="38">
        <v>948</v>
      </c>
      <c r="AV11" s="38">
        <v>770</v>
      </c>
      <c r="AW11" s="38">
        <v>664</v>
      </c>
      <c r="AX11" s="38">
        <v>686</v>
      </c>
      <c r="AY11" s="38">
        <v>678</v>
      </c>
      <c r="AZ11" s="38">
        <v>666</v>
      </c>
      <c r="BA11" s="38">
        <v>580</v>
      </c>
      <c r="BB11" s="38">
        <v>527</v>
      </c>
      <c r="BC11" s="38">
        <v>623</v>
      </c>
      <c r="BD11" s="38">
        <v>681</v>
      </c>
      <c r="BE11" s="38">
        <v>727</v>
      </c>
      <c r="BF11" s="38">
        <v>767</v>
      </c>
      <c r="BG11" s="38">
        <v>854</v>
      </c>
      <c r="BH11" s="38">
        <v>900</v>
      </c>
      <c r="BI11" s="38">
        <v>911</v>
      </c>
      <c r="BJ11" s="38">
        <v>686</v>
      </c>
      <c r="BK11" s="38">
        <v>678</v>
      </c>
      <c r="BL11" s="38">
        <v>666</v>
      </c>
      <c r="BM11" s="38">
        <v>580</v>
      </c>
      <c r="BN11" s="38">
        <v>527</v>
      </c>
      <c r="BO11" s="38">
        <v>623</v>
      </c>
      <c r="BP11" s="38">
        <v>681</v>
      </c>
      <c r="BQ11" s="38">
        <v>727</v>
      </c>
      <c r="BR11" s="38">
        <v>767</v>
      </c>
      <c r="BS11" s="38">
        <v>854</v>
      </c>
      <c r="BT11" s="38">
        <v>900</v>
      </c>
      <c r="BU11" s="38">
        <v>911</v>
      </c>
      <c r="BV11" s="38">
        <v>668</v>
      </c>
      <c r="BW11" s="38">
        <v>591</v>
      </c>
      <c r="BX11" s="38">
        <v>727</v>
      </c>
      <c r="BY11" s="38">
        <v>685</v>
      </c>
      <c r="BZ11" s="38">
        <v>873</v>
      </c>
      <c r="CA11" s="38">
        <v>826</v>
      </c>
      <c r="CB11" s="38">
        <v>833</v>
      </c>
      <c r="CC11" s="38">
        <v>795</v>
      </c>
      <c r="CD11" s="38">
        <v>837</v>
      </c>
      <c r="CE11" s="38">
        <v>496</v>
      </c>
      <c r="CF11" s="37">
        <v>1331</v>
      </c>
      <c r="CG11" s="37">
        <v>1153</v>
      </c>
      <c r="CH11" s="38">
        <v>496</v>
      </c>
      <c r="CI11" s="37">
        <v>1331</v>
      </c>
      <c r="CJ11" s="37">
        <v>1153</v>
      </c>
      <c r="CK11" s="37">
        <v>1168</v>
      </c>
      <c r="CL11" s="38">
        <v>877</v>
      </c>
      <c r="CM11" s="37">
        <v>1102</v>
      </c>
      <c r="CN11" s="37">
        <v>1550</v>
      </c>
      <c r="CO11" s="37">
        <v>1215</v>
      </c>
      <c r="CP11" s="37">
        <v>1143</v>
      </c>
      <c r="CQ11" s="37">
        <v>1274</v>
      </c>
      <c r="CR11" s="37">
        <v>1564</v>
      </c>
      <c r="CS11" s="37">
        <v>1278</v>
      </c>
      <c r="CT11" s="37">
        <v>1100</v>
      </c>
      <c r="CU11" s="37">
        <v>1137</v>
      </c>
      <c r="CV11" s="37">
        <v>1100</v>
      </c>
      <c r="CW11" s="37">
        <v>1151</v>
      </c>
      <c r="CX11" s="37">
        <v>1032</v>
      </c>
      <c r="CY11" s="37">
        <v>1148</v>
      </c>
      <c r="CZ11" s="37">
        <v>1219</v>
      </c>
      <c r="DA11" s="38">
        <v>998</v>
      </c>
      <c r="DB11" s="37">
        <v>1146</v>
      </c>
      <c r="DC11" s="37">
        <v>1231</v>
      </c>
      <c r="DD11" s="37">
        <v>1079</v>
      </c>
      <c r="DE11" s="37">
        <v>1075</v>
      </c>
      <c r="DF11" s="37">
        <v>1302</v>
      </c>
      <c r="DG11" s="37">
        <v>1018</v>
      </c>
      <c r="DH11" s="37">
        <v>1133</v>
      </c>
      <c r="DI11" s="38">
        <v>894</v>
      </c>
      <c r="DJ11" s="38">
        <v>721</v>
      </c>
      <c r="DK11" s="38">
        <v>978</v>
      </c>
      <c r="DL11" s="38">
        <v>970</v>
      </c>
      <c r="DM11" s="37">
        <v>1749</v>
      </c>
      <c r="DN11" s="38" t="s">
        <v>308</v>
      </c>
      <c r="DO11" s="37">
        <v>1067</v>
      </c>
      <c r="DP11" s="37">
        <v>1527</v>
      </c>
      <c r="DQ11" s="37">
        <v>1123</v>
      </c>
      <c r="DR11" s="39">
        <v>2341</v>
      </c>
      <c r="DS11" s="39">
        <v>2243</v>
      </c>
      <c r="DT11" s="39">
        <v>856</v>
      </c>
      <c r="DU11" s="39">
        <v>761</v>
      </c>
      <c r="DV11" s="39">
        <v>3142</v>
      </c>
      <c r="DW11" s="39">
        <v>705</v>
      </c>
      <c r="DX11" s="39">
        <v>1037</v>
      </c>
      <c r="DY11" s="39">
        <v>1174</v>
      </c>
      <c r="DZ11" s="39">
        <v>1116</v>
      </c>
      <c r="EA11" s="39">
        <v>1561</v>
      </c>
      <c r="EB11" s="39">
        <v>2120</v>
      </c>
      <c r="EC11" s="39">
        <v>1199</v>
      </c>
      <c r="ED11" s="39">
        <v>3954</v>
      </c>
      <c r="EE11" s="39">
        <v>1149</v>
      </c>
      <c r="EF11" s="39">
        <v>1079</v>
      </c>
      <c r="EG11" s="39">
        <v>963</v>
      </c>
      <c r="EH11" s="39">
        <v>972</v>
      </c>
      <c r="EI11" s="39">
        <v>1026</v>
      </c>
      <c r="EJ11" s="39">
        <v>1052</v>
      </c>
      <c r="EK11" s="39">
        <v>1440</v>
      </c>
      <c r="EL11" s="39">
        <v>972</v>
      </c>
      <c r="EM11" s="39">
        <v>1178</v>
      </c>
      <c r="EN11" s="39">
        <v>998</v>
      </c>
      <c r="EO11" s="39">
        <v>1034</v>
      </c>
      <c r="EP11" s="3">
        <v>1285</v>
      </c>
      <c r="EQ11" s="3">
        <v>1149</v>
      </c>
      <c r="ER11" s="3">
        <v>965</v>
      </c>
      <c r="ES11" s="3">
        <v>1648</v>
      </c>
      <c r="ET11" s="3">
        <v>760</v>
      </c>
      <c r="EU11" s="3">
        <v>1050</v>
      </c>
      <c r="EV11" s="3">
        <v>1027</v>
      </c>
      <c r="EW11" s="3">
        <v>1115</v>
      </c>
      <c r="EX11" s="3">
        <v>981</v>
      </c>
      <c r="EY11" s="3">
        <v>1412</v>
      </c>
      <c r="EZ11" s="3">
        <v>974</v>
      </c>
      <c r="FA11" s="89">
        <v>1392</v>
      </c>
      <c r="FB11" s="3">
        <v>1532</v>
      </c>
      <c r="FC11" s="3">
        <v>1062</v>
      </c>
      <c r="FD11" s="3">
        <v>1359</v>
      </c>
      <c r="FE11" s="3">
        <v>1063</v>
      </c>
      <c r="FF11" s="3">
        <v>1055</v>
      </c>
      <c r="FG11" s="3">
        <v>910</v>
      </c>
      <c r="FH11" s="3">
        <v>1338</v>
      </c>
      <c r="FI11" s="3">
        <v>1123</v>
      </c>
      <c r="FJ11" s="3">
        <v>1696</v>
      </c>
      <c r="FK11" s="3">
        <v>1162</v>
      </c>
      <c r="FL11" s="3">
        <v>1141</v>
      </c>
      <c r="FM11" s="3">
        <v>1000</v>
      </c>
      <c r="FN11" s="59">
        <v>1731</v>
      </c>
      <c r="FO11" s="59">
        <v>1076</v>
      </c>
      <c r="FP11" s="59">
        <v>1056</v>
      </c>
      <c r="FQ11" s="59">
        <v>1566</v>
      </c>
      <c r="FR11" s="59">
        <v>1031</v>
      </c>
      <c r="FS11" s="59">
        <v>1012</v>
      </c>
      <c r="FT11" s="59">
        <v>992</v>
      </c>
      <c r="FU11" s="59">
        <v>1119</v>
      </c>
      <c r="FV11" s="59">
        <v>1089</v>
      </c>
      <c r="FW11" s="59">
        <v>1067</v>
      </c>
      <c r="FX11" s="59">
        <v>1133</v>
      </c>
      <c r="FY11" s="59">
        <v>1139</v>
      </c>
      <c r="FZ11" s="59">
        <v>1133</v>
      </c>
      <c r="GA11" s="59">
        <v>1197</v>
      </c>
      <c r="GB11" s="59">
        <v>898</v>
      </c>
      <c r="GC11" s="59">
        <v>1639</v>
      </c>
      <c r="GD11" s="59">
        <v>938</v>
      </c>
      <c r="GE11" s="59">
        <v>865</v>
      </c>
      <c r="GF11" s="59">
        <v>868</v>
      </c>
      <c r="GG11" s="59">
        <v>882</v>
      </c>
      <c r="GH11" s="58">
        <v>941</v>
      </c>
      <c r="GI11" s="6">
        <v>1205</v>
      </c>
      <c r="GJ11" s="6">
        <v>1684</v>
      </c>
      <c r="GK11" s="10">
        <v>826</v>
      </c>
      <c r="GL11" s="10">
        <v>1452</v>
      </c>
      <c r="GM11" s="10">
        <v>1000</v>
      </c>
      <c r="GN11" s="10">
        <v>774</v>
      </c>
      <c r="GO11" s="10">
        <v>751</v>
      </c>
      <c r="GP11" s="10">
        <v>855</v>
      </c>
      <c r="GQ11" s="10">
        <v>777</v>
      </c>
      <c r="GR11" s="10">
        <v>866</v>
      </c>
      <c r="GS11" s="10">
        <v>925</v>
      </c>
      <c r="GT11" s="10">
        <v>818</v>
      </c>
      <c r="GU11" s="10">
        <v>737</v>
      </c>
      <c r="GV11" s="10">
        <v>865</v>
      </c>
      <c r="GW11" s="10">
        <v>916</v>
      </c>
      <c r="GX11" s="6">
        <v>1324</v>
      </c>
      <c r="GY11" s="6">
        <v>14870</v>
      </c>
      <c r="GZ11" s="6">
        <v>1253</v>
      </c>
      <c r="HA11" s="6">
        <v>1077</v>
      </c>
      <c r="HB11" s="10">
        <v>718</v>
      </c>
      <c r="HC11" s="10">
        <v>818</v>
      </c>
      <c r="HD11" s="6">
        <v>1003</v>
      </c>
      <c r="HE11" s="6">
        <v>1011</v>
      </c>
      <c r="HF11" s="10">
        <v>919</v>
      </c>
      <c r="HG11" s="10">
        <v>972</v>
      </c>
      <c r="HH11" s="10">
        <v>866</v>
      </c>
      <c r="HI11" s="10">
        <v>689</v>
      </c>
      <c r="HJ11" s="6">
        <v>3188</v>
      </c>
      <c r="HK11" s="10">
        <v>859</v>
      </c>
      <c r="HL11" s="10">
        <v>724</v>
      </c>
      <c r="HM11" s="6">
        <v>1831</v>
      </c>
      <c r="HN11" s="10">
        <v>783</v>
      </c>
      <c r="HO11" s="10">
        <v>865</v>
      </c>
      <c r="HP11" s="6">
        <v>2031</v>
      </c>
      <c r="HQ11" s="6">
        <v>1181</v>
      </c>
      <c r="HR11" s="10">
        <v>836</v>
      </c>
      <c r="HS11" s="6">
        <v>2157</v>
      </c>
      <c r="HT11" s="6">
        <v>1038</v>
      </c>
      <c r="HU11" s="6">
        <v>2068</v>
      </c>
      <c r="HV11" s="6">
        <v>1896</v>
      </c>
      <c r="HW11" s="6">
        <v>811</v>
      </c>
      <c r="HX11" s="6">
        <v>655</v>
      </c>
      <c r="HY11" s="6">
        <v>656</v>
      </c>
      <c r="HZ11" s="6">
        <v>933</v>
      </c>
      <c r="IA11" s="6">
        <v>907</v>
      </c>
      <c r="IB11" s="6">
        <v>835</v>
      </c>
      <c r="IC11" s="6">
        <v>1083</v>
      </c>
      <c r="ID11" s="6">
        <v>1772</v>
      </c>
      <c r="IE11" s="6">
        <v>1439</v>
      </c>
      <c r="IF11" s="6">
        <v>1302</v>
      </c>
      <c r="IG11" s="6">
        <v>1330</v>
      </c>
      <c r="IH11" s="106">
        <v>1575</v>
      </c>
      <c r="II11" s="106">
        <v>893</v>
      </c>
      <c r="IJ11" s="106">
        <v>928</v>
      </c>
      <c r="IK11" s="111">
        <v>828</v>
      </c>
      <c r="IL11" s="111">
        <v>639</v>
      </c>
      <c r="IM11" s="111">
        <v>761</v>
      </c>
      <c r="IN11" s="111">
        <v>896</v>
      </c>
      <c r="IO11" s="111">
        <v>659</v>
      </c>
      <c r="IP11" s="111">
        <v>435</v>
      </c>
      <c r="IQ11" s="111">
        <v>582</v>
      </c>
      <c r="IR11" s="111">
        <v>426</v>
      </c>
      <c r="IS11" s="111">
        <v>385</v>
      </c>
      <c r="IT11" s="111">
        <v>601</v>
      </c>
      <c r="IU11" s="111">
        <v>371</v>
      </c>
      <c r="IV11" s="111">
        <v>517</v>
      </c>
    </row>
    <row r="12" spans="1:256">
      <c r="A12" s="7" t="s">
        <v>19</v>
      </c>
      <c r="B12" s="37">
        <v>22237</v>
      </c>
      <c r="C12" s="37">
        <v>22720</v>
      </c>
      <c r="D12" s="37">
        <v>21861</v>
      </c>
      <c r="E12" s="37">
        <v>23357</v>
      </c>
      <c r="F12" s="37">
        <v>22286</v>
      </c>
      <c r="G12" s="37">
        <v>23533</v>
      </c>
      <c r="H12" s="37">
        <v>21524</v>
      </c>
      <c r="I12" s="37">
        <v>23047</v>
      </c>
      <c r="J12" s="37">
        <v>23233</v>
      </c>
      <c r="K12" s="37">
        <v>21413</v>
      </c>
      <c r="L12" s="37">
        <v>25244</v>
      </c>
      <c r="M12" s="37">
        <v>25035</v>
      </c>
      <c r="N12" s="37">
        <v>23125</v>
      </c>
      <c r="O12" s="37">
        <v>21972</v>
      </c>
      <c r="P12" s="37">
        <v>20493</v>
      </c>
      <c r="Q12" s="37">
        <v>21303</v>
      </c>
      <c r="R12" s="37">
        <v>19166</v>
      </c>
      <c r="S12" s="37">
        <v>20654</v>
      </c>
      <c r="T12" s="37">
        <v>19943</v>
      </c>
      <c r="U12" s="37">
        <v>20564</v>
      </c>
      <c r="V12" s="37">
        <v>20386</v>
      </c>
      <c r="W12" s="37">
        <v>20250</v>
      </c>
      <c r="X12" s="37">
        <v>23066</v>
      </c>
      <c r="Y12" s="37">
        <v>20186</v>
      </c>
      <c r="Z12" s="37">
        <v>24355</v>
      </c>
      <c r="AA12" s="37">
        <v>23286</v>
      </c>
      <c r="AB12" s="37">
        <v>22194</v>
      </c>
      <c r="AC12" s="37">
        <v>26230</v>
      </c>
      <c r="AD12" s="37">
        <v>22994</v>
      </c>
      <c r="AE12" s="37">
        <v>23200</v>
      </c>
      <c r="AF12" s="37">
        <v>22389</v>
      </c>
      <c r="AG12" s="37">
        <v>22462</v>
      </c>
      <c r="AH12" s="37">
        <v>21338</v>
      </c>
      <c r="AI12" s="37">
        <v>21719</v>
      </c>
      <c r="AJ12" s="37">
        <v>23599</v>
      </c>
      <c r="AK12" s="37">
        <v>23336</v>
      </c>
      <c r="AL12" s="37">
        <v>25040</v>
      </c>
      <c r="AM12" s="37">
        <v>22043</v>
      </c>
      <c r="AN12" s="37">
        <v>22542</v>
      </c>
      <c r="AO12" s="37">
        <v>21563</v>
      </c>
      <c r="AP12" s="37">
        <v>19028</v>
      </c>
      <c r="AQ12" s="37">
        <v>21597</v>
      </c>
      <c r="AR12" s="37">
        <v>25740</v>
      </c>
      <c r="AS12" s="37">
        <v>26176</v>
      </c>
      <c r="AT12" s="37">
        <v>25892</v>
      </c>
      <c r="AU12" s="37">
        <v>26865</v>
      </c>
      <c r="AV12" s="37">
        <v>26611</v>
      </c>
      <c r="AW12" s="37">
        <v>28197</v>
      </c>
      <c r="AX12" s="37">
        <v>24845</v>
      </c>
      <c r="AY12" s="37">
        <v>24140</v>
      </c>
      <c r="AZ12" s="37">
        <v>23975</v>
      </c>
      <c r="BA12" s="37">
        <v>22187</v>
      </c>
      <c r="BB12" s="37">
        <v>20891</v>
      </c>
      <c r="BC12" s="37">
        <v>22276</v>
      </c>
      <c r="BD12" s="37">
        <v>20401</v>
      </c>
      <c r="BE12" s="37">
        <v>19261</v>
      </c>
      <c r="BF12" s="37">
        <v>22785</v>
      </c>
      <c r="BG12" s="37">
        <v>19466</v>
      </c>
      <c r="BH12" s="37">
        <v>23428</v>
      </c>
      <c r="BI12" s="37">
        <v>24321</v>
      </c>
      <c r="BJ12" s="37">
        <v>24845</v>
      </c>
      <c r="BK12" s="37">
        <v>24140</v>
      </c>
      <c r="BL12" s="37">
        <v>23975</v>
      </c>
      <c r="BM12" s="37">
        <v>22187</v>
      </c>
      <c r="BN12" s="37">
        <v>20891</v>
      </c>
      <c r="BO12" s="37">
        <v>22276</v>
      </c>
      <c r="BP12" s="37">
        <v>20401</v>
      </c>
      <c r="BQ12" s="37">
        <v>19261</v>
      </c>
      <c r="BR12" s="37">
        <v>22785</v>
      </c>
      <c r="BS12" s="37">
        <v>19466</v>
      </c>
      <c r="BT12" s="37">
        <v>23428</v>
      </c>
      <c r="BU12" s="37">
        <v>24321</v>
      </c>
      <c r="BV12" s="37">
        <v>21943</v>
      </c>
      <c r="BW12" s="37">
        <v>20756</v>
      </c>
      <c r="BX12" s="37">
        <v>22270</v>
      </c>
      <c r="BY12" s="37">
        <v>20517</v>
      </c>
      <c r="BZ12" s="37">
        <v>23000</v>
      </c>
      <c r="CA12" s="37">
        <v>23284</v>
      </c>
      <c r="CB12" s="37">
        <v>21495</v>
      </c>
      <c r="CC12" s="37">
        <v>24359</v>
      </c>
      <c r="CD12" s="37">
        <v>23996</v>
      </c>
      <c r="CE12" s="37">
        <v>25169</v>
      </c>
      <c r="CF12" s="37">
        <v>23458</v>
      </c>
      <c r="CG12" s="37">
        <v>21470</v>
      </c>
      <c r="CH12" s="37">
        <v>25169</v>
      </c>
      <c r="CI12" s="37">
        <v>23458</v>
      </c>
      <c r="CJ12" s="37">
        <v>21470</v>
      </c>
      <c r="CK12" s="37">
        <v>22002</v>
      </c>
      <c r="CL12" s="37">
        <v>20620</v>
      </c>
      <c r="CM12" s="37">
        <v>21014</v>
      </c>
      <c r="CN12" s="37">
        <v>22073</v>
      </c>
      <c r="CO12" s="37">
        <v>24129</v>
      </c>
      <c r="CP12" s="37">
        <v>23555</v>
      </c>
      <c r="CQ12" s="37">
        <v>25563</v>
      </c>
      <c r="CR12" s="37">
        <v>27142</v>
      </c>
      <c r="CS12" s="37">
        <v>25791</v>
      </c>
      <c r="CT12" s="37">
        <v>30074</v>
      </c>
      <c r="CU12" s="37">
        <v>27337</v>
      </c>
      <c r="CV12" s="37">
        <v>26120</v>
      </c>
      <c r="CW12" s="37">
        <v>26234</v>
      </c>
      <c r="CX12" s="37">
        <v>25156</v>
      </c>
      <c r="CY12" s="37">
        <v>23940</v>
      </c>
      <c r="CZ12" s="37">
        <v>27795</v>
      </c>
      <c r="DA12" s="37">
        <v>28033</v>
      </c>
      <c r="DB12" s="37">
        <v>28856</v>
      </c>
      <c r="DC12" s="37">
        <v>31087</v>
      </c>
      <c r="DD12" s="37">
        <v>30243</v>
      </c>
      <c r="DE12" s="37">
        <v>33447</v>
      </c>
      <c r="DF12" s="37">
        <v>36956</v>
      </c>
      <c r="DG12" s="37">
        <v>32924</v>
      </c>
      <c r="DH12" s="37">
        <v>42083</v>
      </c>
      <c r="DI12" s="37">
        <v>31404</v>
      </c>
      <c r="DJ12" s="37">
        <v>34929</v>
      </c>
      <c r="DK12" s="37">
        <v>39292</v>
      </c>
      <c r="DL12" s="37">
        <v>39794</v>
      </c>
      <c r="DM12" s="37">
        <v>38875</v>
      </c>
      <c r="DN12" s="37">
        <v>42928</v>
      </c>
      <c r="DO12" s="37">
        <v>44153</v>
      </c>
      <c r="DP12" s="37">
        <v>43512</v>
      </c>
      <c r="DQ12" s="37">
        <v>44986</v>
      </c>
      <c r="DR12" s="39">
        <v>45397</v>
      </c>
      <c r="DS12" s="39">
        <v>39589</v>
      </c>
      <c r="DT12" s="39">
        <v>40316</v>
      </c>
      <c r="DU12" s="39">
        <v>34199</v>
      </c>
      <c r="DV12" s="39">
        <v>36118</v>
      </c>
      <c r="DW12" s="39">
        <v>38368</v>
      </c>
      <c r="DX12" s="39">
        <v>37953</v>
      </c>
      <c r="DY12" s="39">
        <v>35984</v>
      </c>
      <c r="DZ12" s="39">
        <v>40228</v>
      </c>
      <c r="EA12" s="39">
        <v>40235</v>
      </c>
      <c r="EB12" s="39">
        <v>43527</v>
      </c>
      <c r="EC12" s="39">
        <v>44670</v>
      </c>
      <c r="ED12" s="39">
        <v>41439</v>
      </c>
      <c r="EE12" s="39">
        <v>39392</v>
      </c>
      <c r="EF12" s="39">
        <v>38992</v>
      </c>
      <c r="EG12" s="39">
        <v>35538</v>
      </c>
      <c r="EH12" s="39">
        <v>34532</v>
      </c>
      <c r="EI12" s="39">
        <v>33712</v>
      </c>
      <c r="EJ12" s="39">
        <v>31893</v>
      </c>
      <c r="EK12" s="39">
        <v>33194</v>
      </c>
      <c r="EL12" s="39">
        <v>37065</v>
      </c>
      <c r="EM12" s="39">
        <v>34104</v>
      </c>
      <c r="EN12" s="39">
        <v>36697</v>
      </c>
      <c r="EO12" s="39">
        <v>33682</v>
      </c>
      <c r="EP12" s="3">
        <v>32305</v>
      </c>
      <c r="EQ12" s="3">
        <v>33145</v>
      </c>
      <c r="ER12" s="3">
        <v>32016</v>
      </c>
      <c r="ES12" s="3">
        <v>32907</v>
      </c>
      <c r="ET12" s="3">
        <v>30803</v>
      </c>
      <c r="EU12" s="3">
        <v>30277</v>
      </c>
      <c r="EV12" s="3">
        <v>29579</v>
      </c>
      <c r="EW12" s="3">
        <v>31830</v>
      </c>
      <c r="EX12" s="3">
        <v>31349</v>
      </c>
      <c r="EY12" s="3">
        <v>35749</v>
      </c>
      <c r="EZ12" s="3">
        <v>37838</v>
      </c>
      <c r="FA12" s="89">
        <v>36185</v>
      </c>
      <c r="FB12" s="3">
        <v>43065</v>
      </c>
      <c r="FC12" s="3">
        <v>37218</v>
      </c>
      <c r="FD12" s="3">
        <v>34564</v>
      </c>
      <c r="FE12" s="3">
        <v>19339</v>
      </c>
      <c r="FF12" s="3">
        <v>18711</v>
      </c>
      <c r="FG12" s="3">
        <v>17304</v>
      </c>
      <c r="FH12" s="3">
        <v>33277</v>
      </c>
      <c r="FI12" s="3">
        <v>33473</v>
      </c>
      <c r="FJ12" s="3">
        <v>28507</v>
      </c>
      <c r="FK12" s="3">
        <v>32807</v>
      </c>
      <c r="FL12" s="3">
        <v>33560</v>
      </c>
      <c r="FM12" s="3">
        <v>33421</v>
      </c>
      <c r="FN12" s="59">
        <v>36253</v>
      </c>
      <c r="FO12" s="59">
        <v>29484</v>
      </c>
      <c r="FP12" s="59">
        <v>30120</v>
      </c>
      <c r="FQ12" s="59">
        <v>27680</v>
      </c>
      <c r="FR12" s="59">
        <v>24300</v>
      </c>
      <c r="FS12" s="59">
        <v>24115</v>
      </c>
      <c r="FT12" s="59">
        <v>26203</v>
      </c>
      <c r="FU12" s="59">
        <v>25689</v>
      </c>
      <c r="FV12" s="59">
        <v>26719</v>
      </c>
      <c r="FW12" s="59">
        <v>29027</v>
      </c>
      <c r="FX12" s="59">
        <v>27775</v>
      </c>
      <c r="FY12" s="59">
        <v>30081</v>
      </c>
      <c r="FZ12" s="59">
        <v>29803</v>
      </c>
      <c r="GA12" s="59">
        <v>27566</v>
      </c>
      <c r="GB12" s="59">
        <v>41627</v>
      </c>
      <c r="GC12" s="59">
        <v>41843</v>
      </c>
      <c r="GD12" s="59">
        <v>40597</v>
      </c>
      <c r="GE12" s="59">
        <v>41297</v>
      </c>
      <c r="GF12" s="59">
        <v>40752</v>
      </c>
      <c r="GG12" s="59">
        <v>41230</v>
      </c>
      <c r="GH12" s="58">
        <v>45846</v>
      </c>
      <c r="GI12" s="6">
        <v>46488</v>
      </c>
      <c r="GJ12" s="6">
        <v>45809</v>
      </c>
      <c r="GK12" s="10">
        <v>48831</v>
      </c>
      <c r="GL12" s="10">
        <v>46594</v>
      </c>
      <c r="GM12" s="10">
        <v>41531</v>
      </c>
      <c r="GN12" s="10">
        <v>43725</v>
      </c>
      <c r="GO12" s="10">
        <v>41599</v>
      </c>
      <c r="GP12" s="10">
        <v>45483</v>
      </c>
      <c r="GQ12" s="10">
        <v>45232</v>
      </c>
      <c r="GR12" s="10">
        <v>40439</v>
      </c>
      <c r="GS12" s="10">
        <v>42243</v>
      </c>
      <c r="GT12" s="10">
        <v>44414</v>
      </c>
      <c r="GU12" s="6">
        <v>42143</v>
      </c>
      <c r="GV12" s="6">
        <v>48930</v>
      </c>
      <c r="GW12" s="6">
        <v>45117</v>
      </c>
      <c r="GX12" s="6">
        <v>45472</v>
      </c>
      <c r="GY12" s="6">
        <v>44627</v>
      </c>
      <c r="GZ12" s="6">
        <v>43768</v>
      </c>
      <c r="HA12" s="6">
        <v>44556</v>
      </c>
      <c r="HB12" s="6">
        <v>42299</v>
      </c>
      <c r="HC12" s="6">
        <v>43452</v>
      </c>
      <c r="HD12" s="6">
        <v>36421</v>
      </c>
      <c r="HE12" s="6">
        <v>41305</v>
      </c>
      <c r="HF12" s="6">
        <v>42273</v>
      </c>
      <c r="HG12" s="6">
        <v>40466</v>
      </c>
      <c r="HH12" s="6">
        <v>44619</v>
      </c>
      <c r="HI12" s="6">
        <v>35225</v>
      </c>
      <c r="HJ12" s="6">
        <v>41227</v>
      </c>
      <c r="HK12" s="6">
        <v>40191</v>
      </c>
      <c r="HL12" s="6">
        <v>45139</v>
      </c>
      <c r="HM12" s="6">
        <v>54227</v>
      </c>
      <c r="HN12" s="6">
        <v>50620</v>
      </c>
      <c r="HO12" s="6">
        <v>38150</v>
      </c>
      <c r="HP12" s="6">
        <v>34693</v>
      </c>
      <c r="HQ12" s="6">
        <v>37847</v>
      </c>
      <c r="HR12" s="6">
        <v>38129</v>
      </c>
      <c r="HS12" s="6">
        <v>45577</v>
      </c>
      <c r="HT12" s="6">
        <v>46870</v>
      </c>
      <c r="HU12" s="6">
        <v>36128</v>
      </c>
      <c r="HV12" s="6">
        <v>38698</v>
      </c>
      <c r="HW12" s="6">
        <v>33894</v>
      </c>
      <c r="HX12" s="6">
        <v>34167</v>
      </c>
      <c r="HY12" s="6">
        <v>45636</v>
      </c>
      <c r="HZ12" s="6">
        <v>36933</v>
      </c>
      <c r="IA12" s="6">
        <v>32302</v>
      </c>
      <c r="IB12" s="6">
        <v>33750</v>
      </c>
      <c r="IC12" s="6">
        <v>26166</v>
      </c>
      <c r="ID12" s="6">
        <v>22524</v>
      </c>
      <c r="IE12" s="6">
        <v>27385</v>
      </c>
      <c r="IF12" s="6">
        <v>25568</v>
      </c>
      <c r="IG12" s="6">
        <v>24377</v>
      </c>
      <c r="IH12" s="106">
        <v>23667</v>
      </c>
      <c r="II12" s="106">
        <v>19003</v>
      </c>
      <c r="IJ12" s="106">
        <v>21158</v>
      </c>
      <c r="IK12" s="111">
        <v>23678</v>
      </c>
      <c r="IL12" s="111">
        <v>20804</v>
      </c>
      <c r="IM12" s="111">
        <v>22606</v>
      </c>
      <c r="IN12" s="111">
        <v>39528</v>
      </c>
      <c r="IO12" s="111">
        <v>35560</v>
      </c>
      <c r="IP12" s="111">
        <v>24568</v>
      </c>
      <c r="IQ12" s="111">
        <v>22167</v>
      </c>
      <c r="IR12" s="111">
        <v>22466</v>
      </c>
      <c r="IS12" s="111">
        <v>21149</v>
      </c>
      <c r="IT12" s="111">
        <v>23255</v>
      </c>
      <c r="IU12" s="111">
        <v>21789</v>
      </c>
      <c r="IV12" s="111">
        <v>23240</v>
      </c>
    </row>
    <row r="13" spans="1:256">
      <c r="A13" s="7" t="s">
        <v>21</v>
      </c>
      <c r="B13" s="37">
        <v>10379</v>
      </c>
      <c r="C13" s="37">
        <v>9658</v>
      </c>
      <c r="D13" s="37">
        <v>9066</v>
      </c>
      <c r="E13" s="37">
        <v>8482</v>
      </c>
      <c r="F13" s="37">
        <v>8534</v>
      </c>
      <c r="G13" s="37">
        <v>9231</v>
      </c>
      <c r="H13" s="37">
        <v>7923</v>
      </c>
      <c r="I13" s="37">
        <v>9436</v>
      </c>
      <c r="J13" s="37">
        <v>9838</v>
      </c>
      <c r="K13" s="37">
        <v>8760</v>
      </c>
      <c r="L13" s="37">
        <v>11616</v>
      </c>
      <c r="M13" s="37">
        <v>10559</v>
      </c>
      <c r="N13" s="37">
        <v>11343</v>
      </c>
      <c r="O13" s="37">
        <v>9798</v>
      </c>
      <c r="P13" s="37">
        <v>8612</v>
      </c>
      <c r="Q13" s="37">
        <v>10326</v>
      </c>
      <c r="R13" s="37">
        <v>8750</v>
      </c>
      <c r="S13" s="37">
        <v>9268</v>
      </c>
      <c r="T13" s="37">
        <v>9261</v>
      </c>
      <c r="U13" s="37">
        <v>10284</v>
      </c>
      <c r="V13" s="37">
        <v>10878</v>
      </c>
      <c r="W13" s="37">
        <v>10980</v>
      </c>
      <c r="X13" s="37">
        <v>12790</v>
      </c>
      <c r="Y13" s="37">
        <v>11178</v>
      </c>
      <c r="Z13" s="37">
        <v>12923</v>
      </c>
      <c r="AA13" s="37">
        <v>11379</v>
      </c>
      <c r="AB13" s="37">
        <v>10541</v>
      </c>
      <c r="AC13" s="37">
        <v>11227</v>
      </c>
      <c r="AD13" s="37">
        <v>9549</v>
      </c>
      <c r="AE13" s="37">
        <v>9224</v>
      </c>
      <c r="AF13" s="37">
        <v>10377</v>
      </c>
      <c r="AG13" s="37">
        <v>11125</v>
      </c>
      <c r="AH13" s="37">
        <v>10620</v>
      </c>
      <c r="AI13" s="37">
        <v>12111</v>
      </c>
      <c r="AJ13" s="37">
        <v>13268</v>
      </c>
      <c r="AK13" s="37">
        <v>12825</v>
      </c>
      <c r="AL13" s="37">
        <v>13939</v>
      </c>
      <c r="AM13" s="37">
        <v>11429</v>
      </c>
      <c r="AN13" s="37">
        <v>11034</v>
      </c>
      <c r="AO13" s="37">
        <v>11244</v>
      </c>
      <c r="AP13" s="37">
        <v>10128</v>
      </c>
      <c r="AQ13" s="37">
        <v>10309</v>
      </c>
      <c r="AR13" s="37">
        <v>10983</v>
      </c>
      <c r="AS13" s="37">
        <v>12376</v>
      </c>
      <c r="AT13" s="37">
        <v>12259</v>
      </c>
      <c r="AU13" s="37">
        <v>12916</v>
      </c>
      <c r="AV13" s="37">
        <v>12562</v>
      </c>
      <c r="AW13" s="37">
        <v>14362</v>
      </c>
      <c r="AX13" s="37">
        <v>12577</v>
      </c>
      <c r="AY13" s="37">
        <v>12319</v>
      </c>
      <c r="AZ13" s="37">
        <v>11998</v>
      </c>
      <c r="BA13" s="37">
        <v>10287</v>
      </c>
      <c r="BB13" s="37">
        <v>9007</v>
      </c>
      <c r="BC13" s="37">
        <v>9883</v>
      </c>
      <c r="BD13" s="37">
        <v>9437</v>
      </c>
      <c r="BE13" s="37">
        <v>10468</v>
      </c>
      <c r="BF13" s="37">
        <v>10807</v>
      </c>
      <c r="BG13" s="37">
        <v>10536</v>
      </c>
      <c r="BH13" s="37">
        <v>12306</v>
      </c>
      <c r="BI13" s="37">
        <v>14482</v>
      </c>
      <c r="BJ13" s="37">
        <v>12577</v>
      </c>
      <c r="BK13" s="37">
        <v>12319</v>
      </c>
      <c r="BL13" s="37">
        <v>11998</v>
      </c>
      <c r="BM13" s="37">
        <v>10287</v>
      </c>
      <c r="BN13" s="37">
        <v>9007</v>
      </c>
      <c r="BO13" s="37">
        <v>9883</v>
      </c>
      <c r="BP13" s="37">
        <v>9437</v>
      </c>
      <c r="BQ13" s="37">
        <v>10468</v>
      </c>
      <c r="BR13" s="37">
        <v>10807</v>
      </c>
      <c r="BS13" s="37">
        <v>10536</v>
      </c>
      <c r="BT13" s="37">
        <v>12306</v>
      </c>
      <c r="BU13" s="37">
        <v>14482</v>
      </c>
      <c r="BV13" s="37">
        <v>8807</v>
      </c>
      <c r="BW13" s="37">
        <v>7766</v>
      </c>
      <c r="BX13" s="37">
        <v>8615</v>
      </c>
      <c r="BY13" s="37">
        <v>7824</v>
      </c>
      <c r="BZ13" s="37">
        <v>8799</v>
      </c>
      <c r="CA13" s="37">
        <v>8967</v>
      </c>
      <c r="CB13" s="37">
        <v>8374</v>
      </c>
      <c r="CC13" s="37">
        <v>10229</v>
      </c>
      <c r="CD13" s="37">
        <v>9706</v>
      </c>
      <c r="CE13" s="37">
        <v>9907</v>
      </c>
      <c r="CF13" s="37">
        <v>8454</v>
      </c>
      <c r="CG13" s="37">
        <v>7254</v>
      </c>
      <c r="CH13" s="37">
        <v>9907</v>
      </c>
      <c r="CI13" s="37">
        <v>8454</v>
      </c>
      <c r="CJ13" s="37">
        <v>7254</v>
      </c>
      <c r="CK13" s="37">
        <v>7681</v>
      </c>
      <c r="CL13" s="37">
        <v>6213</v>
      </c>
      <c r="CM13" s="37">
        <v>6869</v>
      </c>
      <c r="CN13" s="37">
        <v>7164</v>
      </c>
      <c r="CO13" s="37">
        <v>8033</v>
      </c>
      <c r="CP13" s="37">
        <v>7578</v>
      </c>
      <c r="CQ13" s="37">
        <v>8130</v>
      </c>
      <c r="CR13" s="37">
        <v>9419</v>
      </c>
      <c r="CS13" s="37">
        <v>8295</v>
      </c>
      <c r="CT13" s="37">
        <v>9302</v>
      </c>
      <c r="CU13" s="37">
        <v>7958</v>
      </c>
      <c r="CV13" s="37">
        <v>7003</v>
      </c>
      <c r="CW13" s="37">
        <v>6922</v>
      </c>
      <c r="CX13" s="37">
        <v>6196</v>
      </c>
      <c r="CY13" s="37">
        <v>6221</v>
      </c>
      <c r="CZ13" s="37">
        <v>7251</v>
      </c>
      <c r="DA13" s="37">
        <v>7392</v>
      </c>
      <c r="DB13" s="37">
        <v>7208</v>
      </c>
      <c r="DC13" s="37">
        <v>8108</v>
      </c>
      <c r="DD13" s="37">
        <v>8325</v>
      </c>
      <c r="DE13" s="37">
        <v>9098</v>
      </c>
      <c r="DF13" s="37">
        <v>9503</v>
      </c>
      <c r="DG13" s="37">
        <v>8042</v>
      </c>
      <c r="DH13" s="37">
        <v>9002</v>
      </c>
      <c r="DI13" s="37">
        <v>7318</v>
      </c>
      <c r="DJ13" s="37">
        <v>6414</v>
      </c>
      <c r="DK13" s="37">
        <v>7069</v>
      </c>
      <c r="DL13" s="37">
        <v>7409</v>
      </c>
      <c r="DM13" s="37">
        <v>7701</v>
      </c>
      <c r="DN13" s="37">
        <v>8334</v>
      </c>
      <c r="DO13" s="37">
        <v>8544</v>
      </c>
      <c r="DP13" s="37">
        <v>8708</v>
      </c>
      <c r="DQ13" s="37">
        <v>8820</v>
      </c>
      <c r="DR13" s="39">
        <v>8523</v>
      </c>
      <c r="DS13" s="39">
        <v>7694</v>
      </c>
      <c r="DT13" s="39">
        <v>7676</v>
      </c>
      <c r="DU13" s="39">
        <v>5773</v>
      </c>
      <c r="DV13" s="39">
        <v>5385</v>
      </c>
      <c r="DW13" s="39">
        <v>6196</v>
      </c>
      <c r="DX13" s="39">
        <v>6539</v>
      </c>
      <c r="DY13" s="39">
        <v>6306</v>
      </c>
      <c r="DZ13" s="39">
        <v>7350</v>
      </c>
      <c r="EA13" s="39">
        <v>7675</v>
      </c>
      <c r="EB13" s="39">
        <v>8518</v>
      </c>
      <c r="EC13" s="39">
        <v>8356</v>
      </c>
      <c r="ED13" s="39">
        <v>7455</v>
      </c>
      <c r="EE13" s="39">
        <v>6766</v>
      </c>
      <c r="EF13" s="39">
        <v>6645</v>
      </c>
      <c r="EG13" s="39">
        <v>4785</v>
      </c>
      <c r="EH13" s="39">
        <v>4451</v>
      </c>
      <c r="EI13" s="39">
        <v>5565</v>
      </c>
      <c r="EJ13" s="39">
        <v>5415</v>
      </c>
      <c r="EK13" s="39">
        <v>6011</v>
      </c>
      <c r="EL13" s="39">
        <v>6696</v>
      </c>
      <c r="EM13" s="39">
        <v>5917</v>
      </c>
      <c r="EN13" s="39">
        <v>7263</v>
      </c>
      <c r="EO13" s="39">
        <v>7729</v>
      </c>
      <c r="EP13" s="3">
        <v>7013</v>
      </c>
      <c r="EQ13" s="3">
        <v>6370</v>
      </c>
      <c r="ER13" s="3">
        <v>5656</v>
      </c>
      <c r="ES13" s="3">
        <v>5366</v>
      </c>
      <c r="ET13" s="3">
        <v>4614</v>
      </c>
      <c r="EU13" s="3">
        <v>5105</v>
      </c>
      <c r="EV13" s="3">
        <v>5093</v>
      </c>
      <c r="EW13" s="3">
        <v>5917</v>
      </c>
      <c r="EX13" s="3">
        <v>5845</v>
      </c>
      <c r="EY13" s="3">
        <v>6049</v>
      </c>
      <c r="EZ13" s="3">
        <v>7058</v>
      </c>
      <c r="FA13" s="89">
        <v>6414</v>
      </c>
      <c r="FB13" s="3">
        <v>6931</v>
      </c>
      <c r="FC13" s="3">
        <v>5905</v>
      </c>
      <c r="FD13" s="3">
        <v>5157</v>
      </c>
      <c r="FE13" s="3">
        <v>4832</v>
      </c>
      <c r="FF13" s="3">
        <v>4079</v>
      </c>
      <c r="FG13" s="3">
        <v>3908</v>
      </c>
      <c r="FH13" s="3">
        <v>4541</v>
      </c>
      <c r="FI13" s="3">
        <v>4938</v>
      </c>
      <c r="FJ13" s="3">
        <v>4868</v>
      </c>
      <c r="FK13" s="3">
        <v>5152</v>
      </c>
      <c r="FL13" s="3">
        <v>5781</v>
      </c>
      <c r="FM13" s="3">
        <v>5722</v>
      </c>
      <c r="FN13" s="59">
        <v>5564</v>
      </c>
      <c r="FO13" s="59">
        <v>3655</v>
      </c>
      <c r="FP13" s="59">
        <v>3876</v>
      </c>
      <c r="FQ13" s="59">
        <v>3049</v>
      </c>
      <c r="FR13" s="59">
        <v>2686</v>
      </c>
      <c r="FS13" s="59">
        <v>2949</v>
      </c>
      <c r="FT13" s="59">
        <v>3738</v>
      </c>
      <c r="FU13" s="59">
        <v>3999</v>
      </c>
      <c r="FV13" s="59">
        <v>3891</v>
      </c>
      <c r="FW13" s="59">
        <v>4197</v>
      </c>
      <c r="FX13" s="59">
        <v>4126</v>
      </c>
      <c r="FY13" s="59">
        <v>4564</v>
      </c>
      <c r="FZ13" s="59">
        <v>4936</v>
      </c>
      <c r="GA13" s="59">
        <v>3426</v>
      </c>
      <c r="GB13" s="59">
        <v>4012</v>
      </c>
      <c r="GC13" s="59">
        <v>2985</v>
      </c>
      <c r="GD13" s="59">
        <v>2813</v>
      </c>
      <c r="GE13" s="59">
        <v>3017</v>
      </c>
      <c r="GF13" s="59">
        <v>2920</v>
      </c>
      <c r="GG13" s="59">
        <v>3196</v>
      </c>
      <c r="GH13" s="58">
        <v>3435</v>
      </c>
      <c r="GI13" s="6">
        <v>3547</v>
      </c>
      <c r="GJ13" s="6">
        <v>3726</v>
      </c>
      <c r="GK13" s="10">
        <v>4013</v>
      </c>
      <c r="GL13" s="10">
        <v>4304</v>
      </c>
      <c r="GM13" s="10">
        <v>3574</v>
      </c>
      <c r="GN13" s="10">
        <v>4129</v>
      </c>
      <c r="GO13" s="10">
        <v>3082</v>
      </c>
      <c r="GP13" s="10">
        <v>2993</v>
      </c>
      <c r="GQ13" s="10">
        <v>3273</v>
      </c>
      <c r="GR13" s="10">
        <v>3159</v>
      </c>
      <c r="GS13" s="10">
        <v>3841</v>
      </c>
      <c r="GT13" s="10">
        <v>4502</v>
      </c>
      <c r="GU13" s="6">
        <v>4058</v>
      </c>
      <c r="GV13" s="6">
        <v>5193</v>
      </c>
      <c r="GW13" s="6">
        <v>5052</v>
      </c>
      <c r="GX13" s="6">
        <v>4633</v>
      </c>
      <c r="GY13" s="6">
        <v>3978</v>
      </c>
      <c r="GZ13" s="6">
        <v>3314</v>
      </c>
      <c r="HA13" s="6">
        <v>2843</v>
      </c>
      <c r="HB13" s="6">
        <v>2698</v>
      </c>
      <c r="HC13" s="6">
        <v>2795</v>
      </c>
      <c r="HD13" s="6">
        <v>2395</v>
      </c>
      <c r="HE13" s="6">
        <v>3625</v>
      </c>
      <c r="HF13" s="6">
        <v>3530</v>
      </c>
      <c r="HG13" s="6">
        <v>3701</v>
      </c>
      <c r="HH13" s="6">
        <v>4446</v>
      </c>
      <c r="HI13" s="6">
        <v>3975</v>
      </c>
      <c r="HJ13" s="6">
        <v>4234</v>
      </c>
      <c r="HK13" s="6">
        <v>3977</v>
      </c>
      <c r="HL13" s="6">
        <v>3962</v>
      </c>
      <c r="HM13" s="6">
        <v>4050</v>
      </c>
      <c r="HN13" s="6">
        <v>3910</v>
      </c>
      <c r="HO13" s="6">
        <v>3483</v>
      </c>
      <c r="HP13" s="6">
        <v>2779</v>
      </c>
      <c r="HQ13" s="6">
        <v>3003</v>
      </c>
      <c r="HR13" s="6">
        <v>2657</v>
      </c>
      <c r="HS13" s="6">
        <v>2950</v>
      </c>
      <c r="HT13" s="6">
        <v>3385</v>
      </c>
      <c r="HU13" s="6">
        <v>2934</v>
      </c>
      <c r="HV13" s="6">
        <v>3235</v>
      </c>
      <c r="HW13" s="6">
        <v>2750</v>
      </c>
      <c r="HX13" s="6">
        <v>2423</v>
      </c>
      <c r="HY13" s="6">
        <v>2479</v>
      </c>
      <c r="HZ13" s="6">
        <v>2093</v>
      </c>
      <c r="IA13" s="6">
        <v>2038</v>
      </c>
      <c r="IB13" s="6">
        <v>2153</v>
      </c>
      <c r="IC13" s="6">
        <v>2507</v>
      </c>
      <c r="ID13" s="6">
        <v>2499</v>
      </c>
      <c r="IE13" s="6">
        <v>2826</v>
      </c>
      <c r="IF13" s="6">
        <v>3047</v>
      </c>
      <c r="IG13" s="6">
        <v>2804</v>
      </c>
      <c r="IH13" s="106">
        <v>3086</v>
      </c>
      <c r="II13" s="106">
        <v>2374</v>
      </c>
      <c r="IJ13" s="106">
        <v>2341</v>
      </c>
      <c r="IK13" s="111">
        <v>2414</v>
      </c>
      <c r="IL13" s="111">
        <v>2044</v>
      </c>
      <c r="IM13" s="111">
        <v>1811</v>
      </c>
      <c r="IN13" s="111">
        <v>1077</v>
      </c>
      <c r="IO13" s="111">
        <v>601</v>
      </c>
      <c r="IP13" s="111">
        <v>2168</v>
      </c>
      <c r="IQ13" s="111">
        <v>3130</v>
      </c>
      <c r="IR13" s="111">
        <v>3118</v>
      </c>
      <c r="IS13" s="111">
        <v>3234</v>
      </c>
      <c r="IT13" s="111">
        <v>3427</v>
      </c>
      <c r="IU13" s="111">
        <v>3328</v>
      </c>
      <c r="IV13" s="111">
        <v>4022</v>
      </c>
    </row>
    <row r="14" spans="1:256">
      <c r="A14" s="7" t="s">
        <v>22</v>
      </c>
      <c r="B14" s="37">
        <v>1318</v>
      </c>
      <c r="C14" s="37">
        <v>1186</v>
      </c>
      <c r="D14" s="38">
        <v>757</v>
      </c>
      <c r="E14" s="37">
        <v>1386</v>
      </c>
      <c r="F14" s="37">
        <v>1292</v>
      </c>
      <c r="G14" s="38">
        <v>830</v>
      </c>
      <c r="H14" s="37">
        <v>1099</v>
      </c>
      <c r="I14" s="37">
        <v>1408</v>
      </c>
      <c r="J14" s="38">
        <v>922</v>
      </c>
      <c r="K14" s="37">
        <v>1321</v>
      </c>
      <c r="L14" s="37">
        <v>1583</v>
      </c>
      <c r="M14" s="38">
        <v>871</v>
      </c>
      <c r="N14" s="37">
        <v>1497</v>
      </c>
      <c r="O14" s="37">
        <v>1234</v>
      </c>
      <c r="P14" s="38">
        <v>856</v>
      </c>
      <c r="Q14" s="37">
        <v>1344</v>
      </c>
      <c r="R14" s="37">
        <v>1109</v>
      </c>
      <c r="S14" s="38">
        <v>729</v>
      </c>
      <c r="T14" s="37">
        <v>1371</v>
      </c>
      <c r="U14" s="37">
        <v>1367</v>
      </c>
      <c r="V14" s="38">
        <v>765</v>
      </c>
      <c r="W14" s="37">
        <v>1618</v>
      </c>
      <c r="X14" s="37">
        <v>1564</v>
      </c>
      <c r="Y14" s="38">
        <v>947</v>
      </c>
      <c r="Z14" s="37">
        <v>1827</v>
      </c>
      <c r="AA14" s="37">
        <v>1448</v>
      </c>
      <c r="AB14" s="38">
        <v>764</v>
      </c>
      <c r="AC14" s="37">
        <v>1443</v>
      </c>
      <c r="AD14" s="37">
        <v>1221</v>
      </c>
      <c r="AE14" s="38">
        <v>735</v>
      </c>
      <c r="AF14" s="37">
        <v>1408</v>
      </c>
      <c r="AG14" s="37">
        <v>1331</v>
      </c>
      <c r="AH14" s="38">
        <v>706</v>
      </c>
      <c r="AI14" s="37">
        <v>1661</v>
      </c>
      <c r="AJ14" s="37">
        <v>1491</v>
      </c>
      <c r="AK14" s="38">
        <v>947</v>
      </c>
      <c r="AL14" s="37">
        <v>1586</v>
      </c>
      <c r="AM14" s="37">
        <v>1403</v>
      </c>
      <c r="AN14" s="38">
        <v>914</v>
      </c>
      <c r="AO14" s="37">
        <v>1503</v>
      </c>
      <c r="AP14" s="37">
        <v>1157</v>
      </c>
      <c r="AQ14" s="38">
        <v>706</v>
      </c>
      <c r="AR14" s="37">
        <v>1453</v>
      </c>
      <c r="AS14" s="37">
        <v>1405</v>
      </c>
      <c r="AT14" s="38">
        <v>865</v>
      </c>
      <c r="AU14" s="37">
        <v>1678</v>
      </c>
      <c r="AV14" s="37">
        <v>1469</v>
      </c>
      <c r="AW14" s="38">
        <v>939</v>
      </c>
      <c r="AX14" s="37">
        <v>1279</v>
      </c>
      <c r="AY14" s="37">
        <v>1225</v>
      </c>
      <c r="AZ14" s="38">
        <v>770</v>
      </c>
      <c r="BA14" s="37">
        <v>1169</v>
      </c>
      <c r="BB14" s="38">
        <v>983</v>
      </c>
      <c r="BC14" s="38">
        <v>707</v>
      </c>
      <c r="BD14" s="37">
        <v>1093</v>
      </c>
      <c r="BE14" s="37">
        <v>1028</v>
      </c>
      <c r="BF14" s="38">
        <v>633</v>
      </c>
      <c r="BG14" s="37">
        <v>1054</v>
      </c>
      <c r="BH14" s="37">
        <v>1100</v>
      </c>
      <c r="BI14" s="38">
        <v>757</v>
      </c>
      <c r="BJ14" s="37">
        <v>1279</v>
      </c>
      <c r="BK14" s="37">
        <v>1225</v>
      </c>
      <c r="BL14" s="38">
        <v>770</v>
      </c>
      <c r="BM14" s="37">
        <v>1169</v>
      </c>
      <c r="BN14" s="38">
        <v>983</v>
      </c>
      <c r="BO14" s="38">
        <v>707</v>
      </c>
      <c r="BP14" s="37">
        <v>1093</v>
      </c>
      <c r="BQ14" s="37">
        <v>1028</v>
      </c>
      <c r="BR14" s="38">
        <v>633</v>
      </c>
      <c r="BS14" s="37">
        <v>1054</v>
      </c>
      <c r="BT14" s="37">
        <v>1100</v>
      </c>
      <c r="BU14" s="38">
        <v>757</v>
      </c>
      <c r="BV14" s="37">
        <v>1037</v>
      </c>
      <c r="BW14" s="38">
        <v>838</v>
      </c>
      <c r="BX14" s="38">
        <v>620</v>
      </c>
      <c r="BY14" s="38">
        <v>970</v>
      </c>
      <c r="BZ14" s="37">
        <v>1086</v>
      </c>
      <c r="CA14" s="38">
        <v>689</v>
      </c>
      <c r="CB14" s="37">
        <v>1089</v>
      </c>
      <c r="CC14" s="37">
        <v>1263</v>
      </c>
      <c r="CD14" s="38">
        <v>667</v>
      </c>
      <c r="CE14" s="37">
        <v>1030</v>
      </c>
      <c r="CF14" s="38">
        <v>917</v>
      </c>
      <c r="CG14" s="38">
        <v>580</v>
      </c>
      <c r="CH14" s="37">
        <v>1030</v>
      </c>
      <c r="CI14" s="38">
        <v>917</v>
      </c>
      <c r="CJ14" s="38">
        <v>580</v>
      </c>
      <c r="CK14" s="37">
        <v>1057</v>
      </c>
      <c r="CL14" s="38">
        <v>830</v>
      </c>
      <c r="CM14" s="38">
        <v>610</v>
      </c>
      <c r="CN14" s="37">
        <v>1009</v>
      </c>
      <c r="CO14" s="37">
        <v>1075</v>
      </c>
      <c r="CP14" s="38">
        <v>677</v>
      </c>
      <c r="CQ14" s="37">
        <v>1137</v>
      </c>
      <c r="CR14" s="37">
        <v>1210</v>
      </c>
      <c r="CS14" s="38">
        <v>646</v>
      </c>
      <c r="CT14" s="37">
        <v>1211</v>
      </c>
      <c r="CU14" s="37">
        <v>1040</v>
      </c>
      <c r="CV14" s="38">
        <v>579</v>
      </c>
      <c r="CW14" s="38">
        <v>929</v>
      </c>
      <c r="CX14" s="38">
        <v>658</v>
      </c>
      <c r="CY14" s="38">
        <v>362</v>
      </c>
      <c r="CZ14" s="38">
        <v>803</v>
      </c>
      <c r="DA14" s="38">
        <v>785</v>
      </c>
      <c r="DB14" s="38">
        <v>449</v>
      </c>
      <c r="DC14" s="38">
        <v>866</v>
      </c>
      <c r="DD14" s="38">
        <v>856</v>
      </c>
      <c r="DE14" s="38">
        <v>621</v>
      </c>
      <c r="DF14" s="37">
        <v>2211</v>
      </c>
      <c r="DG14" s="37">
        <v>1531</v>
      </c>
      <c r="DH14" s="37">
        <v>1253</v>
      </c>
      <c r="DI14" s="37">
        <v>1726</v>
      </c>
      <c r="DJ14" s="37">
        <v>1346</v>
      </c>
      <c r="DK14" s="38">
        <v>943</v>
      </c>
      <c r="DL14" s="37">
        <v>1884</v>
      </c>
      <c r="DM14" s="37">
        <v>1725</v>
      </c>
      <c r="DN14" s="37">
        <v>1278</v>
      </c>
      <c r="DO14" s="37">
        <v>2107</v>
      </c>
      <c r="DP14" s="37">
        <v>1962</v>
      </c>
      <c r="DQ14" s="37">
        <v>1379</v>
      </c>
      <c r="DR14" s="39">
        <v>1889</v>
      </c>
      <c r="DS14" s="39">
        <v>1774</v>
      </c>
      <c r="DT14" s="39">
        <v>1103</v>
      </c>
      <c r="DU14" s="39">
        <v>1525</v>
      </c>
      <c r="DV14" s="39">
        <v>1408</v>
      </c>
      <c r="DW14" s="39">
        <v>946</v>
      </c>
      <c r="DX14" s="39">
        <v>1624</v>
      </c>
      <c r="DY14" s="39">
        <v>1491</v>
      </c>
      <c r="DZ14" s="39">
        <v>1064</v>
      </c>
      <c r="EA14" s="39">
        <v>1950</v>
      </c>
      <c r="EB14" s="39">
        <v>1798</v>
      </c>
      <c r="EC14" s="39">
        <v>1072</v>
      </c>
      <c r="ED14" s="39">
        <v>2050</v>
      </c>
      <c r="EE14" s="39">
        <v>1625</v>
      </c>
      <c r="EF14" s="39">
        <v>1036</v>
      </c>
      <c r="EG14" s="39">
        <v>1547</v>
      </c>
      <c r="EH14" s="39">
        <v>1221</v>
      </c>
      <c r="EI14" s="39">
        <v>863</v>
      </c>
      <c r="EJ14" s="39">
        <v>1458</v>
      </c>
      <c r="EK14" s="39">
        <v>1540</v>
      </c>
      <c r="EL14" s="39">
        <v>1037</v>
      </c>
      <c r="EM14" s="39">
        <v>1649</v>
      </c>
      <c r="EN14" s="39">
        <v>1717</v>
      </c>
      <c r="EO14" s="39">
        <v>1030</v>
      </c>
      <c r="EP14" s="3">
        <v>1645</v>
      </c>
      <c r="EQ14" s="3">
        <v>1454</v>
      </c>
      <c r="ER14" s="3">
        <v>984</v>
      </c>
      <c r="ES14" s="3">
        <v>1521</v>
      </c>
      <c r="ET14" s="3">
        <v>1201</v>
      </c>
      <c r="EU14" s="3">
        <v>958</v>
      </c>
      <c r="EV14" s="3">
        <v>1537</v>
      </c>
      <c r="EW14" s="3">
        <v>1505</v>
      </c>
      <c r="EX14" s="3">
        <v>1219</v>
      </c>
      <c r="EY14" s="3">
        <v>1673</v>
      </c>
      <c r="EZ14" s="3">
        <v>1863</v>
      </c>
      <c r="FA14" s="89">
        <v>1192</v>
      </c>
      <c r="FB14" s="3">
        <v>1787</v>
      </c>
      <c r="FC14" s="3">
        <v>1436</v>
      </c>
      <c r="FD14" s="3">
        <v>1005</v>
      </c>
      <c r="FE14" s="3">
        <v>1549</v>
      </c>
      <c r="FF14" s="3">
        <v>1166</v>
      </c>
      <c r="FG14" s="3">
        <v>885</v>
      </c>
      <c r="FH14" s="3">
        <v>1542</v>
      </c>
      <c r="FI14" s="3">
        <v>1494</v>
      </c>
      <c r="FJ14" s="3">
        <v>1061</v>
      </c>
      <c r="FK14" s="3">
        <v>1753</v>
      </c>
      <c r="FL14" s="3">
        <v>1577</v>
      </c>
      <c r="FM14" s="3">
        <v>945</v>
      </c>
      <c r="FN14" s="59">
        <v>1712</v>
      </c>
      <c r="FO14" s="59">
        <v>1414</v>
      </c>
      <c r="FP14" s="59">
        <v>1046</v>
      </c>
      <c r="FQ14" s="59">
        <v>1396</v>
      </c>
      <c r="FR14" s="59">
        <v>1097</v>
      </c>
      <c r="FS14" s="59">
        <v>841</v>
      </c>
      <c r="FT14" s="59">
        <v>1501</v>
      </c>
      <c r="FU14" s="59">
        <v>1458</v>
      </c>
      <c r="FV14" s="59">
        <v>1022</v>
      </c>
      <c r="FW14" s="59">
        <v>1607</v>
      </c>
      <c r="FX14" s="59">
        <v>1462</v>
      </c>
      <c r="FY14" s="59">
        <v>1225</v>
      </c>
      <c r="FZ14" s="59">
        <v>1625</v>
      </c>
      <c r="GA14" s="59">
        <v>1235</v>
      </c>
      <c r="GB14" s="59">
        <v>1095</v>
      </c>
      <c r="GC14" s="59">
        <v>1223</v>
      </c>
      <c r="GD14" s="59">
        <v>967</v>
      </c>
      <c r="GE14" s="59">
        <v>723</v>
      </c>
      <c r="GF14" s="59">
        <v>1131</v>
      </c>
      <c r="GG14" s="59">
        <v>1136</v>
      </c>
      <c r="GH14" s="58">
        <v>956</v>
      </c>
      <c r="GI14" s="6">
        <v>1322</v>
      </c>
      <c r="GJ14" s="6">
        <v>1231</v>
      </c>
      <c r="GK14" s="10">
        <v>1017</v>
      </c>
      <c r="GL14" s="10">
        <v>1236</v>
      </c>
      <c r="GM14" s="10">
        <v>1040</v>
      </c>
      <c r="GN14" s="10">
        <v>852</v>
      </c>
      <c r="GO14" s="10">
        <v>1022</v>
      </c>
      <c r="GP14" s="10">
        <v>895</v>
      </c>
      <c r="GQ14" s="10">
        <v>693</v>
      </c>
      <c r="GR14" s="10">
        <v>973</v>
      </c>
      <c r="GS14" s="10">
        <v>1072</v>
      </c>
      <c r="GT14" s="10">
        <v>870</v>
      </c>
      <c r="GU14" s="6">
        <v>1103</v>
      </c>
      <c r="GV14" s="6">
        <v>1268</v>
      </c>
      <c r="GW14" s="10">
        <v>850</v>
      </c>
      <c r="GX14" s="6">
        <v>1101</v>
      </c>
      <c r="GY14" s="6">
        <v>1006</v>
      </c>
      <c r="GZ14" s="10">
        <v>695</v>
      </c>
      <c r="HA14" s="10">
        <v>956</v>
      </c>
      <c r="HB14" s="10">
        <v>821</v>
      </c>
      <c r="HC14" s="10">
        <v>667</v>
      </c>
      <c r="HD14" s="10">
        <v>908</v>
      </c>
      <c r="HE14" s="6">
        <v>1058</v>
      </c>
      <c r="HF14" s="10">
        <v>763</v>
      </c>
      <c r="HG14" s="6">
        <v>1005</v>
      </c>
      <c r="HH14" s="6">
        <v>1169</v>
      </c>
      <c r="HI14" s="10">
        <v>787</v>
      </c>
      <c r="HJ14" s="6">
        <v>1059</v>
      </c>
      <c r="HK14" s="10">
        <v>980</v>
      </c>
      <c r="HL14" s="10">
        <v>627</v>
      </c>
      <c r="HM14" s="10">
        <v>936</v>
      </c>
      <c r="HN14" s="10">
        <v>691</v>
      </c>
      <c r="HO14" s="10">
        <v>552</v>
      </c>
      <c r="HP14" s="10">
        <v>943</v>
      </c>
      <c r="HQ14" s="10">
        <v>955</v>
      </c>
      <c r="HR14" s="10">
        <v>668</v>
      </c>
      <c r="HS14" s="10">
        <v>966</v>
      </c>
      <c r="HT14" s="10">
        <v>945</v>
      </c>
      <c r="HU14" s="10">
        <v>648</v>
      </c>
      <c r="HV14" s="10">
        <v>1053</v>
      </c>
      <c r="HW14" s="10">
        <v>851</v>
      </c>
      <c r="HX14" s="10">
        <v>559</v>
      </c>
      <c r="HY14" s="10">
        <v>888</v>
      </c>
      <c r="HZ14" s="10">
        <v>601</v>
      </c>
      <c r="IA14" s="10">
        <v>473</v>
      </c>
      <c r="IB14" s="10">
        <v>817</v>
      </c>
      <c r="IC14" s="10">
        <v>850</v>
      </c>
      <c r="ID14" s="10">
        <v>537</v>
      </c>
      <c r="IE14" s="10">
        <v>967</v>
      </c>
      <c r="IF14" s="10">
        <v>965</v>
      </c>
      <c r="IG14" s="10">
        <v>607</v>
      </c>
      <c r="IH14" s="106">
        <v>899</v>
      </c>
      <c r="II14" s="106">
        <v>755</v>
      </c>
      <c r="IJ14" s="106">
        <v>618</v>
      </c>
      <c r="IK14" s="111">
        <v>814</v>
      </c>
      <c r="IL14" s="111">
        <v>643</v>
      </c>
      <c r="IM14" s="111">
        <v>521</v>
      </c>
      <c r="IN14" s="111">
        <v>2307</v>
      </c>
      <c r="IO14" s="111">
        <v>1352</v>
      </c>
      <c r="IP14" s="111">
        <v>798</v>
      </c>
      <c r="IQ14" s="111">
        <v>1259</v>
      </c>
      <c r="IR14" s="111">
        <v>1525</v>
      </c>
      <c r="IS14" s="111">
        <v>791</v>
      </c>
      <c r="IT14" s="111">
        <v>1612</v>
      </c>
      <c r="IU14" s="111">
        <v>1278</v>
      </c>
      <c r="IV14" s="111">
        <v>757</v>
      </c>
    </row>
    <row r="15" spans="1:256">
      <c r="A15" s="7" t="s">
        <v>24</v>
      </c>
      <c r="B15" s="38">
        <v>688</v>
      </c>
      <c r="C15" s="37">
        <v>1010</v>
      </c>
      <c r="D15" s="38">
        <v>975</v>
      </c>
      <c r="E15" s="37">
        <v>1268</v>
      </c>
      <c r="F15" s="37">
        <v>1102</v>
      </c>
      <c r="G15" s="37">
        <v>1121</v>
      </c>
      <c r="H15" s="37">
        <v>1021</v>
      </c>
      <c r="I15" s="37">
        <v>1097</v>
      </c>
      <c r="J15" s="37">
        <v>1166</v>
      </c>
      <c r="K15" s="37">
        <v>1191</v>
      </c>
      <c r="L15" s="37">
        <v>1570</v>
      </c>
      <c r="M15" s="37">
        <v>1241</v>
      </c>
      <c r="N15" s="37">
        <v>1281</v>
      </c>
      <c r="O15" s="37">
        <v>1154</v>
      </c>
      <c r="P15" s="38">
        <v>966</v>
      </c>
      <c r="Q15" s="37">
        <v>1306</v>
      </c>
      <c r="R15" s="38">
        <v>995</v>
      </c>
      <c r="S15" s="37">
        <v>1147</v>
      </c>
      <c r="T15" s="37">
        <v>1100</v>
      </c>
      <c r="U15" s="37">
        <v>1156</v>
      </c>
      <c r="V15" s="37">
        <v>1107</v>
      </c>
      <c r="W15" s="37">
        <v>1210</v>
      </c>
      <c r="X15" s="37">
        <v>1351</v>
      </c>
      <c r="Y15" s="37">
        <v>1282</v>
      </c>
      <c r="Z15" s="37">
        <v>1405</v>
      </c>
      <c r="AA15" s="37">
        <v>1385</v>
      </c>
      <c r="AB15" s="37">
        <v>1266</v>
      </c>
      <c r="AC15" s="37">
        <v>1520</v>
      </c>
      <c r="AD15" s="37">
        <v>1244</v>
      </c>
      <c r="AE15" s="37">
        <v>1147</v>
      </c>
      <c r="AF15" s="37">
        <v>1359</v>
      </c>
      <c r="AG15" s="37">
        <v>1263</v>
      </c>
      <c r="AH15" s="37">
        <v>1188</v>
      </c>
      <c r="AI15" s="37">
        <v>1511</v>
      </c>
      <c r="AJ15" s="37">
        <v>1610</v>
      </c>
      <c r="AK15" s="37">
        <v>1634</v>
      </c>
      <c r="AL15" s="37">
        <v>1679</v>
      </c>
      <c r="AM15" s="37">
        <v>1728</v>
      </c>
      <c r="AN15" s="37">
        <v>1562</v>
      </c>
      <c r="AO15" s="37">
        <v>1993</v>
      </c>
      <c r="AP15" s="37">
        <v>1491</v>
      </c>
      <c r="AQ15" s="37">
        <v>1601</v>
      </c>
      <c r="AR15" s="37">
        <v>1828</v>
      </c>
      <c r="AS15" s="37">
        <v>1728</v>
      </c>
      <c r="AT15" s="37">
        <v>1677</v>
      </c>
      <c r="AU15" s="37">
        <v>1923</v>
      </c>
      <c r="AV15" s="37">
        <v>1869</v>
      </c>
      <c r="AW15" s="37">
        <v>1836</v>
      </c>
      <c r="AX15" s="37">
        <v>1700</v>
      </c>
      <c r="AY15" s="37">
        <v>2049</v>
      </c>
      <c r="AZ15" s="37">
        <v>1670</v>
      </c>
      <c r="BA15" s="37">
        <v>1862</v>
      </c>
      <c r="BB15" s="37">
        <v>1526</v>
      </c>
      <c r="BC15" s="37">
        <v>1667</v>
      </c>
      <c r="BD15" s="37">
        <v>1506</v>
      </c>
      <c r="BE15" s="37">
        <v>1523</v>
      </c>
      <c r="BF15" s="37">
        <v>1663</v>
      </c>
      <c r="BG15" s="37">
        <v>1605</v>
      </c>
      <c r="BH15" s="37">
        <v>1938</v>
      </c>
      <c r="BI15" s="37">
        <v>1682</v>
      </c>
      <c r="BJ15" s="37">
        <v>1700</v>
      </c>
      <c r="BK15" s="37">
        <v>2049</v>
      </c>
      <c r="BL15" s="37">
        <v>1670</v>
      </c>
      <c r="BM15" s="37">
        <v>1862</v>
      </c>
      <c r="BN15" s="37">
        <v>1526</v>
      </c>
      <c r="BO15" s="37">
        <v>1667</v>
      </c>
      <c r="BP15" s="37">
        <v>1506</v>
      </c>
      <c r="BQ15" s="37">
        <v>1523</v>
      </c>
      <c r="BR15" s="37">
        <v>1663</v>
      </c>
      <c r="BS15" s="37">
        <v>1605</v>
      </c>
      <c r="BT15" s="37">
        <v>1938</v>
      </c>
      <c r="BU15" s="37">
        <v>1682</v>
      </c>
      <c r="BV15" s="37">
        <v>1683</v>
      </c>
      <c r="BW15" s="37">
        <v>1406</v>
      </c>
      <c r="BX15" s="37">
        <v>1501</v>
      </c>
      <c r="BY15" s="37">
        <v>1384</v>
      </c>
      <c r="BZ15" s="37">
        <v>1373</v>
      </c>
      <c r="CA15" s="37">
        <v>1337</v>
      </c>
      <c r="CB15" s="37">
        <v>1708</v>
      </c>
      <c r="CC15" s="37">
        <v>1766</v>
      </c>
      <c r="CD15" s="37">
        <v>1422</v>
      </c>
      <c r="CE15" s="37">
        <v>1089</v>
      </c>
      <c r="CF15" s="37">
        <v>1051</v>
      </c>
      <c r="CG15" s="38">
        <v>982</v>
      </c>
      <c r="CH15" s="37">
        <v>1089</v>
      </c>
      <c r="CI15" s="37">
        <v>1051</v>
      </c>
      <c r="CJ15" s="38">
        <v>982</v>
      </c>
      <c r="CK15" s="37">
        <v>1095</v>
      </c>
      <c r="CL15" s="38">
        <v>833</v>
      </c>
      <c r="CM15" s="38">
        <v>918</v>
      </c>
      <c r="CN15" s="38">
        <v>855</v>
      </c>
      <c r="CO15" s="38">
        <v>921</v>
      </c>
      <c r="CP15" s="38">
        <v>801</v>
      </c>
      <c r="CQ15" s="38">
        <v>978</v>
      </c>
      <c r="CR15" s="37">
        <v>1065</v>
      </c>
      <c r="CS15" s="38">
        <v>959</v>
      </c>
      <c r="CT15" s="37">
        <v>1042</v>
      </c>
      <c r="CU15" s="37">
        <v>1008</v>
      </c>
      <c r="CV15" s="38">
        <v>878</v>
      </c>
      <c r="CW15" s="37">
        <v>1018</v>
      </c>
      <c r="CX15" s="38">
        <v>941</v>
      </c>
      <c r="CY15" s="38">
        <v>903</v>
      </c>
      <c r="CZ15" s="38">
        <v>935</v>
      </c>
      <c r="DA15" s="38">
        <v>826</v>
      </c>
      <c r="DB15" s="38">
        <v>814</v>
      </c>
      <c r="DC15" s="38">
        <v>937</v>
      </c>
      <c r="DD15" s="38">
        <v>856</v>
      </c>
      <c r="DE15" s="38">
        <v>898</v>
      </c>
      <c r="DF15" s="38">
        <v>929</v>
      </c>
      <c r="DG15" s="38">
        <v>781</v>
      </c>
      <c r="DH15" s="38">
        <v>942</v>
      </c>
      <c r="DI15" s="38">
        <v>962</v>
      </c>
      <c r="DJ15" s="38">
        <v>745</v>
      </c>
      <c r="DK15" s="38">
        <v>841</v>
      </c>
      <c r="DL15" s="38">
        <v>846</v>
      </c>
      <c r="DM15" s="38">
        <v>727</v>
      </c>
      <c r="DN15" s="38">
        <v>889</v>
      </c>
      <c r="DO15" s="38">
        <v>878</v>
      </c>
      <c r="DP15" s="38">
        <v>874</v>
      </c>
      <c r="DQ15" s="38">
        <v>844</v>
      </c>
      <c r="DR15" s="39">
        <v>712</v>
      </c>
      <c r="DS15" s="39">
        <v>698</v>
      </c>
      <c r="DT15" s="39">
        <v>712</v>
      </c>
      <c r="DU15" s="39">
        <v>691</v>
      </c>
      <c r="DV15" s="39">
        <v>510</v>
      </c>
      <c r="DW15" s="39">
        <v>563</v>
      </c>
      <c r="DX15" s="39">
        <v>551</v>
      </c>
      <c r="DY15" s="39">
        <v>529</v>
      </c>
      <c r="DZ15" s="39">
        <v>633</v>
      </c>
      <c r="EA15" s="39">
        <v>662</v>
      </c>
      <c r="EB15" s="39">
        <v>737</v>
      </c>
      <c r="EC15" s="39">
        <v>631</v>
      </c>
      <c r="ED15" s="39">
        <v>633</v>
      </c>
      <c r="EE15" s="39">
        <v>689</v>
      </c>
      <c r="EF15" s="39">
        <v>633</v>
      </c>
      <c r="EG15" s="39">
        <v>636</v>
      </c>
      <c r="EH15" s="39">
        <v>457</v>
      </c>
      <c r="EI15" s="39">
        <v>649</v>
      </c>
      <c r="EJ15" s="39">
        <v>653</v>
      </c>
      <c r="EK15" s="39">
        <v>653</v>
      </c>
      <c r="EL15" s="39">
        <v>665</v>
      </c>
      <c r="EM15" s="39">
        <v>593</v>
      </c>
      <c r="EN15" s="39">
        <v>725</v>
      </c>
      <c r="EO15" s="39">
        <v>690</v>
      </c>
      <c r="EP15" s="3">
        <v>629</v>
      </c>
      <c r="EQ15" s="3">
        <v>666</v>
      </c>
      <c r="ER15" s="3">
        <v>565</v>
      </c>
      <c r="ES15" s="3">
        <v>644</v>
      </c>
      <c r="ET15" s="3">
        <v>497</v>
      </c>
      <c r="EU15" s="3">
        <v>574</v>
      </c>
      <c r="EV15" s="3">
        <v>613</v>
      </c>
      <c r="EW15" s="3">
        <v>605</v>
      </c>
      <c r="EX15" s="3">
        <v>568</v>
      </c>
      <c r="EY15" s="3">
        <v>626</v>
      </c>
      <c r="EZ15" s="3">
        <v>736</v>
      </c>
      <c r="FA15" s="89">
        <v>579</v>
      </c>
      <c r="FB15" s="3">
        <v>723</v>
      </c>
      <c r="FC15" s="3">
        <v>724</v>
      </c>
      <c r="FD15" s="3">
        <v>612</v>
      </c>
      <c r="FE15" s="3">
        <v>701</v>
      </c>
      <c r="FF15" s="3">
        <v>519</v>
      </c>
      <c r="FG15" s="3">
        <v>515</v>
      </c>
      <c r="FH15" s="3">
        <v>538</v>
      </c>
      <c r="FI15" s="3">
        <v>546</v>
      </c>
      <c r="FJ15" s="3">
        <v>553</v>
      </c>
      <c r="FK15" s="3">
        <v>625</v>
      </c>
      <c r="FL15" s="3">
        <v>626</v>
      </c>
      <c r="FM15" s="3">
        <v>587</v>
      </c>
      <c r="FN15" s="59">
        <v>553</v>
      </c>
      <c r="FO15" s="59">
        <v>523</v>
      </c>
      <c r="FP15" s="59">
        <v>495</v>
      </c>
      <c r="FQ15" s="59">
        <v>617</v>
      </c>
      <c r="FR15" s="59">
        <v>452</v>
      </c>
      <c r="FS15" s="59">
        <v>457</v>
      </c>
      <c r="FT15" s="59">
        <v>523</v>
      </c>
      <c r="FU15" s="59">
        <v>485</v>
      </c>
      <c r="FV15" s="59">
        <v>468</v>
      </c>
      <c r="FW15" s="59">
        <v>590</v>
      </c>
      <c r="FX15" s="59">
        <v>597</v>
      </c>
      <c r="FY15" s="59">
        <v>531</v>
      </c>
      <c r="FZ15" s="59">
        <v>513</v>
      </c>
      <c r="GA15" s="59">
        <v>432</v>
      </c>
      <c r="GB15" s="59">
        <v>449</v>
      </c>
      <c r="GC15" s="59">
        <v>421</v>
      </c>
      <c r="GD15" s="59">
        <v>338</v>
      </c>
      <c r="GE15" s="59">
        <v>352</v>
      </c>
      <c r="GF15" s="59">
        <v>397</v>
      </c>
      <c r="GG15" s="59">
        <v>374</v>
      </c>
      <c r="GH15" s="58">
        <v>443</v>
      </c>
      <c r="GI15" s="6">
        <v>475</v>
      </c>
      <c r="GJ15" s="6">
        <v>459</v>
      </c>
      <c r="GK15" s="10">
        <v>472</v>
      </c>
      <c r="GL15" s="10">
        <v>439</v>
      </c>
      <c r="GM15" s="10">
        <v>350</v>
      </c>
      <c r="GN15" s="10">
        <v>393</v>
      </c>
      <c r="GO15" s="10">
        <v>399</v>
      </c>
      <c r="GP15" s="10">
        <v>357</v>
      </c>
      <c r="GQ15" s="10">
        <v>388</v>
      </c>
      <c r="GR15" s="10">
        <v>362</v>
      </c>
      <c r="GS15" s="10">
        <v>368</v>
      </c>
      <c r="GT15" s="10">
        <v>424</v>
      </c>
      <c r="GU15" s="10">
        <v>379</v>
      </c>
      <c r="GV15" s="10">
        <v>518</v>
      </c>
      <c r="GW15" s="10">
        <v>455</v>
      </c>
      <c r="GX15" s="10">
        <v>395</v>
      </c>
      <c r="GY15" s="10">
        <v>348</v>
      </c>
      <c r="GZ15" s="10">
        <v>338</v>
      </c>
      <c r="HA15" s="10">
        <v>396</v>
      </c>
      <c r="HB15" s="10">
        <v>330</v>
      </c>
      <c r="HC15" s="10">
        <v>387</v>
      </c>
      <c r="HD15" s="10">
        <v>343</v>
      </c>
      <c r="HE15" s="10">
        <v>382</v>
      </c>
      <c r="HF15" s="10">
        <v>440</v>
      </c>
      <c r="HG15" s="10">
        <v>460</v>
      </c>
      <c r="HH15" s="10">
        <v>523</v>
      </c>
      <c r="HI15" s="10">
        <v>424</v>
      </c>
      <c r="HJ15" s="10">
        <v>460</v>
      </c>
      <c r="HK15" s="10">
        <v>469</v>
      </c>
      <c r="HL15" s="10">
        <v>399</v>
      </c>
      <c r="HM15" s="10">
        <v>489</v>
      </c>
      <c r="HN15" s="10">
        <v>381</v>
      </c>
      <c r="HO15" s="10">
        <v>406</v>
      </c>
      <c r="HP15" s="10">
        <v>425</v>
      </c>
      <c r="HQ15" s="10">
        <v>448</v>
      </c>
      <c r="HR15" s="10">
        <v>446</v>
      </c>
      <c r="HS15" s="10">
        <v>461</v>
      </c>
      <c r="HT15" s="10">
        <v>557</v>
      </c>
      <c r="HU15" s="10">
        <v>462</v>
      </c>
      <c r="HV15" s="10">
        <v>511</v>
      </c>
      <c r="HW15" s="10">
        <v>451</v>
      </c>
      <c r="HX15" s="10">
        <v>395</v>
      </c>
      <c r="HY15" s="10">
        <v>479</v>
      </c>
      <c r="HZ15" s="10">
        <v>350</v>
      </c>
      <c r="IA15" s="10">
        <v>397</v>
      </c>
      <c r="IB15" s="10">
        <v>418</v>
      </c>
      <c r="IC15" s="10">
        <v>436</v>
      </c>
      <c r="ID15" s="10">
        <v>381</v>
      </c>
      <c r="IE15" s="10">
        <v>504</v>
      </c>
      <c r="IF15" s="10">
        <v>476</v>
      </c>
      <c r="IG15" s="10">
        <v>449</v>
      </c>
      <c r="IH15" s="106">
        <v>480</v>
      </c>
      <c r="II15" s="106">
        <v>405</v>
      </c>
      <c r="IJ15" s="106">
        <v>386</v>
      </c>
      <c r="IK15" s="111">
        <v>511</v>
      </c>
      <c r="IL15" s="3">
        <v>401</v>
      </c>
      <c r="IM15" s="3">
        <v>474</v>
      </c>
      <c r="IN15" s="111">
        <v>508</v>
      </c>
      <c r="IO15" s="111">
        <v>373</v>
      </c>
      <c r="IP15" s="111">
        <v>395</v>
      </c>
      <c r="IQ15" s="111">
        <v>359</v>
      </c>
      <c r="IR15" s="111">
        <v>357</v>
      </c>
      <c r="IS15" s="111">
        <v>336</v>
      </c>
      <c r="IT15" s="111">
        <v>341</v>
      </c>
      <c r="IU15" s="111">
        <v>319</v>
      </c>
      <c r="IV15" s="111">
        <v>269</v>
      </c>
    </row>
    <row r="16" spans="1:256">
      <c r="A16" s="7" t="s">
        <v>26</v>
      </c>
      <c r="B16" s="37">
        <v>4609</v>
      </c>
      <c r="C16" s="37">
        <v>4199</v>
      </c>
      <c r="D16" s="37">
        <v>4136</v>
      </c>
      <c r="E16" s="37">
        <v>3617</v>
      </c>
      <c r="F16" s="37">
        <v>3541</v>
      </c>
      <c r="G16" s="37">
        <v>3786</v>
      </c>
      <c r="H16" s="37">
        <v>3405</v>
      </c>
      <c r="I16" s="37">
        <v>3738</v>
      </c>
      <c r="J16" s="37">
        <v>3587</v>
      </c>
      <c r="K16" s="37">
        <v>3360</v>
      </c>
      <c r="L16" s="37">
        <v>3902</v>
      </c>
      <c r="M16" s="37">
        <v>3694</v>
      </c>
      <c r="N16" s="37">
        <v>3751</v>
      </c>
      <c r="O16" s="37">
        <v>3253</v>
      </c>
      <c r="P16" s="37">
        <v>3165</v>
      </c>
      <c r="Q16" s="37">
        <v>2970</v>
      </c>
      <c r="R16" s="37">
        <v>2838</v>
      </c>
      <c r="S16" s="37">
        <v>3037</v>
      </c>
      <c r="T16" s="37">
        <v>2989</v>
      </c>
      <c r="U16" s="37">
        <v>3182</v>
      </c>
      <c r="V16" s="37">
        <v>2879</v>
      </c>
      <c r="W16" s="37">
        <v>3082</v>
      </c>
      <c r="X16" s="37">
        <v>3283</v>
      </c>
      <c r="Y16" s="37">
        <v>2896</v>
      </c>
      <c r="Z16" s="37">
        <v>3499</v>
      </c>
      <c r="AA16" s="37">
        <v>3074</v>
      </c>
      <c r="AB16" s="37">
        <v>2894</v>
      </c>
      <c r="AC16" s="37">
        <v>2902</v>
      </c>
      <c r="AD16" s="37">
        <v>2359</v>
      </c>
      <c r="AE16" s="37">
        <v>2533</v>
      </c>
      <c r="AF16" s="37">
        <v>3982</v>
      </c>
      <c r="AG16" s="37">
        <v>4050</v>
      </c>
      <c r="AH16" s="37">
        <v>1167</v>
      </c>
      <c r="AI16" s="37">
        <v>16316</v>
      </c>
      <c r="AJ16" s="37">
        <v>17857</v>
      </c>
      <c r="AK16" s="37">
        <v>18884</v>
      </c>
      <c r="AL16" s="37">
        <v>2721</v>
      </c>
      <c r="AM16" s="37">
        <v>2072</v>
      </c>
      <c r="AN16" s="37">
        <v>2391</v>
      </c>
      <c r="AO16" s="37">
        <v>2028</v>
      </c>
      <c r="AP16" s="37">
        <v>1926</v>
      </c>
      <c r="AQ16" s="37">
        <v>2000</v>
      </c>
      <c r="AR16" s="37">
        <v>2039</v>
      </c>
      <c r="AS16" s="37">
        <v>2110</v>
      </c>
      <c r="AT16" s="37">
        <v>2047</v>
      </c>
      <c r="AU16" s="37">
        <v>2231</v>
      </c>
      <c r="AV16" s="37">
        <v>2118</v>
      </c>
      <c r="AW16" s="37">
        <v>2354</v>
      </c>
      <c r="AX16" s="37">
        <v>2849</v>
      </c>
      <c r="AY16" s="37">
        <v>2641</v>
      </c>
      <c r="AZ16" s="37">
        <v>2790</v>
      </c>
      <c r="BA16" s="37">
        <v>2253</v>
      </c>
      <c r="BB16" s="37">
        <v>2029</v>
      </c>
      <c r="BC16" s="37">
        <v>2520</v>
      </c>
      <c r="BD16" s="37">
        <v>2047</v>
      </c>
      <c r="BE16" s="37">
        <v>2285</v>
      </c>
      <c r="BF16" s="37">
        <v>2423</v>
      </c>
      <c r="BG16" s="37">
        <v>2192</v>
      </c>
      <c r="BH16" s="37">
        <v>2719</v>
      </c>
      <c r="BI16" s="37">
        <v>3171</v>
      </c>
      <c r="BJ16" s="37">
        <v>2849</v>
      </c>
      <c r="BK16" s="37">
        <v>2641</v>
      </c>
      <c r="BL16" s="37">
        <v>2790</v>
      </c>
      <c r="BM16" s="37">
        <v>2253</v>
      </c>
      <c r="BN16" s="37">
        <v>2029</v>
      </c>
      <c r="BO16" s="37">
        <v>2520</v>
      </c>
      <c r="BP16" s="37">
        <v>2047</v>
      </c>
      <c r="BQ16" s="37">
        <v>2285</v>
      </c>
      <c r="BR16" s="37">
        <v>2423</v>
      </c>
      <c r="BS16" s="37">
        <v>2192</v>
      </c>
      <c r="BT16" s="37">
        <v>2719</v>
      </c>
      <c r="BU16" s="37">
        <v>3171</v>
      </c>
      <c r="BV16" s="37">
        <v>2102</v>
      </c>
      <c r="BW16" s="37">
        <v>1901</v>
      </c>
      <c r="BX16" s="37">
        <v>2130</v>
      </c>
      <c r="BY16" s="37">
        <v>1907</v>
      </c>
      <c r="BZ16" s="37">
        <v>2096</v>
      </c>
      <c r="CA16" s="37">
        <v>2220</v>
      </c>
      <c r="CB16" s="37">
        <v>2165</v>
      </c>
      <c r="CC16" s="37">
        <v>1223</v>
      </c>
      <c r="CD16" s="37">
        <v>1203</v>
      </c>
      <c r="CE16" s="37">
        <v>1340</v>
      </c>
      <c r="CF16" s="37">
        <v>1131</v>
      </c>
      <c r="CG16" s="37">
        <v>1105</v>
      </c>
      <c r="CH16" s="37">
        <v>1340</v>
      </c>
      <c r="CI16" s="37">
        <v>1131</v>
      </c>
      <c r="CJ16" s="37">
        <v>1105</v>
      </c>
      <c r="CK16" s="37">
        <v>1061</v>
      </c>
      <c r="CL16" s="38">
        <v>825</v>
      </c>
      <c r="CM16" s="38">
        <v>941</v>
      </c>
      <c r="CN16" s="38">
        <v>928</v>
      </c>
      <c r="CO16" s="38">
        <v>948</v>
      </c>
      <c r="CP16" s="38">
        <v>898</v>
      </c>
      <c r="CQ16" s="37">
        <v>1558</v>
      </c>
      <c r="CR16" s="37">
        <v>1746</v>
      </c>
      <c r="CS16" s="37">
        <v>1883</v>
      </c>
      <c r="CT16" s="37">
        <v>2186</v>
      </c>
      <c r="CU16" s="37">
        <v>1734</v>
      </c>
      <c r="CV16" s="37">
        <v>1704</v>
      </c>
      <c r="CW16" s="37">
        <v>1668</v>
      </c>
      <c r="CX16" s="37">
        <v>1538</v>
      </c>
      <c r="CY16" s="37">
        <v>1552</v>
      </c>
      <c r="CZ16" s="37">
        <v>1888</v>
      </c>
      <c r="DA16" s="37">
        <v>1770</v>
      </c>
      <c r="DB16" s="37">
        <v>1681</v>
      </c>
      <c r="DC16" s="37">
        <v>1883</v>
      </c>
      <c r="DD16" s="37">
        <v>1710</v>
      </c>
      <c r="DE16" s="37">
        <v>1898</v>
      </c>
      <c r="DF16" s="37">
        <v>2105</v>
      </c>
      <c r="DG16" s="37">
        <v>2018</v>
      </c>
      <c r="DH16" s="37">
        <v>2044</v>
      </c>
      <c r="DI16" s="37">
        <v>1957</v>
      </c>
      <c r="DJ16" s="37">
        <v>1878</v>
      </c>
      <c r="DK16" s="37">
        <v>2274</v>
      </c>
      <c r="DL16" s="37">
        <v>2337</v>
      </c>
      <c r="DM16" s="37">
        <v>2345</v>
      </c>
      <c r="DN16" s="37">
        <v>2645</v>
      </c>
      <c r="DO16" s="37">
        <v>2970</v>
      </c>
      <c r="DP16" s="37">
        <v>2580</v>
      </c>
      <c r="DQ16" s="37">
        <v>2950</v>
      </c>
      <c r="DR16" s="39">
        <v>2922</v>
      </c>
      <c r="DS16" s="39">
        <v>2652</v>
      </c>
      <c r="DT16" s="39">
        <v>3190</v>
      </c>
      <c r="DU16" s="39">
        <v>2375</v>
      </c>
      <c r="DV16" s="39">
        <v>2204</v>
      </c>
      <c r="DW16" s="39">
        <v>2649</v>
      </c>
      <c r="DX16" s="39">
        <v>2625</v>
      </c>
      <c r="DY16" s="39">
        <v>2675</v>
      </c>
      <c r="DZ16" s="39">
        <v>3026</v>
      </c>
      <c r="EA16" s="39">
        <v>4299</v>
      </c>
      <c r="EB16" s="39">
        <v>4274</v>
      </c>
      <c r="EC16" s="39">
        <v>3554</v>
      </c>
      <c r="ED16" s="39">
        <v>3400</v>
      </c>
      <c r="EE16" s="39">
        <v>3220</v>
      </c>
      <c r="EF16" s="39">
        <v>3563</v>
      </c>
      <c r="EG16" s="39">
        <v>3264</v>
      </c>
      <c r="EH16" s="39">
        <v>2644</v>
      </c>
      <c r="EI16" s="39">
        <v>3339</v>
      </c>
      <c r="EJ16" s="39">
        <v>3279</v>
      </c>
      <c r="EK16" s="39">
        <v>3282</v>
      </c>
      <c r="EL16" s="39">
        <v>6267</v>
      </c>
      <c r="EM16" s="39">
        <v>5800</v>
      </c>
      <c r="EN16" s="39">
        <v>7504</v>
      </c>
      <c r="EO16" s="39">
        <v>6948</v>
      </c>
      <c r="EP16" s="3">
        <v>5883</v>
      </c>
      <c r="EQ16" s="3">
        <v>5660</v>
      </c>
      <c r="ER16" s="3">
        <v>6085</v>
      </c>
      <c r="ES16" s="3">
        <v>5647</v>
      </c>
      <c r="ET16" s="3">
        <v>5061</v>
      </c>
      <c r="EU16" s="3">
        <v>5467</v>
      </c>
      <c r="EV16" s="3">
        <v>5296</v>
      </c>
      <c r="EW16" s="3">
        <v>5919</v>
      </c>
      <c r="EX16" s="3">
        <v>6021</v>
      </c>
      <c r="EY16" s="3">
        <v>5358</v>
      </c>
      <c r="EZ16" s="3">
        <v>6894</v>
      </c>
      <c r="FA16" s="89">
        <v>6284</v>
      </c>
      <c r="FB16" s="3">
        <v>593</v>
      </c>
      <c r="FC16" s="3">
        <v>635</v>
      </c>
      <c r="FD16" s="3">
        <v>499</v>
      </c>
      <c r="FE16" s="3">
        <v>360</v>
      </c>
      <c r="FF16" s="3">
        <v>425</v>
      </c>
      <c r="FG16" s="3">
        <v>369</v>
      </c>
      <c r="FH16" s="3">
        <v>371</v>
      </c>
      <c r="FI16" s="3">
        <v>419</v>
      </c>
      <c r="FJ16" s="3">
        <v>407</v>
      </c>
      <c r="FK16" s="3">
        <v>367</v>
      </c>
      <c r="FL16" s="3">
        <v>359</v>
      </c>
      <c r="FM16" s="3">
        <v>403</v>
      </c>
      <c r="FN16" s="59">
        <v>420</v>
      </c>
      <c r="FO16" s="59">
        <v>449</v>
      </c>
      <c r="FP16" s="59">
        <v>275</v>
      </c>
      <c r="FQ16" s="59">
        <v>267</v>
      </c>
      <c r="FR16" s="59">
        <v>237</v>
      </c>
      <c r="FS16" s="59">
        <v>250</v>
      </c>
      <c r="FT16" s="59">
        <v>281</v>
      </c>
      <c r="FU16" s="59">
        <v>308</v>
      </c>
      <c r="FV16" s="59">
        <v>378</v>
      </c>
      <c r="FW16" s="59">
        <v>328</v>
      </c>
      <c r="FX16" s="59">
        <v>391</v>
      </c>
      <c r="FY16" s="59">
        <v>109</v>
      </c>
      <c r="FZ16" s="59">
        <v>119</v>
      </c>
      <c r="GA16" s="59">
        <v>113</v>
      </c>
      <c r="GB16" s="59">
        <v>99</v>
      </c>
      <c r="GC16" s="59">
        <v>149</v>
      </c>
      <c r="GD16" s="59">
        <v>104</v>
      </c>
      <c r="GE16" s="59">
        <v>105</v>
      </c>
      <c r="GF16" s="59">
        <v>108</v>
      </c>
      <c r="GG16" s="59">
        <v>107</v>
      </c>
      <c r="GH16" s="58">
        <v>125</v>
      </c>
      <c r="GI16" s="6">
        <v>144</v>
      </c>
      <c r="GJ16" s="6">
        <v>119</v>
      </c>
      <c r="GK16" s="10">
        <v>127</v>
      </c>
      <c r="GL16" s="10">
        <v>201</v>
      </c>
      <c r="GM16" s="10">
        <v>170</v>
      </c>
      <c r="GN16" s="10">
        <v>144</v>
      </c>
      <c r="GO16" s="10">
        <v>413</v>
      </c>
      <c r="GP16" s="10">
        <v>384</v>
      </c>
      <c r="GQ16" s="10">
        <v>102</v>
      </c>
      <c r="GR16" s="10">
        <v>110</v>
      </c>
      <c r="GS16" s="10">
        <v>79</v>
      </c>
      <c r="GT16" s="10">
        <v>89</v>
      </c>
      <c r="GU16" s="10">
        <v>115</v>
      </c>
      <c r="GV16" s="10">
        <v>83</v>
      </c>
      <c r="GW16" s="10">
        <v>122</v>
      </c>
      <c r="GX16" s="10">
        <v>101</v>
      </c>
      <c r="GY16" s="10">
        <v>82</v>
      </c>
      <c r="GZ16" s="10">
        <v>82</v>
      </c>
      <c r="HA16" s="10">
        <v>74</v>
      </c>
      <c r="HB16" s="10">
        <v>72</v>
      </c>
      <c r="HC16" s="10">
        <v>72</v>
      </c>
      <c r="HD16" s="10">
        <v>80</v>
      </c>
      <c r="HE16" s="10">
        <v>75</v>
      </c>
      <c r="HF16" s="10">
        <v>105</v>
      </c>
      <c r="HG16" s="10">
        <v>345</v>
      </c>
      <c r="HH16" s="10">
        <v>69</v>
      </c>
      <c r="HI16" s="10">
        <v>110</v>
      </c>
      <c r="HJ16" s="10">
        <v>88</v>
      </c>
      <c r="HK16" s="10">
        <v>312</v>
      </c>
      <c r="HL16" s="10">
        <v>253</v>
      </c>
      <c r="HM16" s="10">
        <v>297</v>
      </c>
      <c r="HN16" s="10">
        <v>225</v>
      </c>
      <c r="HO16" s="10">
        <v>268</v>
      </c>
      <c r="HP16" s="10">
        <v>270</v>
      </c>
      <c r="HQ16" s="10">
        <v>291</v>
      </c>
      <c r="HR16" s="10">
        <v>289</v>
      </c>
      <c r="HS16" s="10">
        <v>302</v>
      </c>
      <c r="HT16" s="10">
        <v>360</v>
      </c>
      <c r="HU16" s="10">
        <v>353</v>
      </c>
      <c r="HV16" s="10">
        <v>368</v>
      </c>
      <c r="HW16" s="10">
        <v>286</v>
      </c>
      <c r="HX16" s="10">
        <v>346</v>
      </c>
      <c r="HY16" s="10">
        <v>268</v>
      </c>
      <c r="HZ16" s="10">
        <v>287</v>
      </c>
      <c r="IA16" s="10">
        <v>235</v>
      </c>
      <c r="IB16" s="10">
        <v>233</v>
      </c>
      <c r="IC16" s="10">
        <v>267</v>
      </c>
      <c r="ID16" s="10">
        <v>351</v>
      </c>
      <c r="IE16" s="10">
        <v>309</v>
      </c>
      <c r="IF16" s="10">
        <v>397</v>
      </c>
      <c r="IG16" s="10">
        <v>387</v>
      </c>
      <c r="IH16" s="106">
        <v>379</v>
      </c>
      <c r="II16" s="106">
        <v>410</v>
      </c>
      <c r="IJ16" s="106">
        <v>342</v>
      </c>
      <c r="IK16" s="111">
        <v>294</v>
      </c>
      <c r="IL16" s="111">
        <v>327</v>
      </c>
      <c r="IM16" s="111">
        <v>226</v>
      </c>
      <c r="IN16" s="111">
        <v>241</v>
      </c>
      <c r="IO16" s="111">
        <v>291</v>
      </c>
      <c r="IP16" s="111">
        <v>310</v>
      </c>
      <c r="IQ16" s="111">
        <v>168</v>
      </c>
      <c r="IR16" s="111">
        <v>243</v>
      </c>
      <c r="IS16" s="111">
        <v>212</v>
      </c>
      <c r="IT16" s="111">
        <v>291</v>
      </c>
      <c r="IU16" s="111">
        <v>323</v>
      </c>
      <c r="IV16" s="111">
        <v>289</v>
      </c>
    </row>
    <row r="17" spans="1:256">
      <c r="A17" s="7" t="s">
        <v>28</v>
      </c>
      <c r="B17" s="37">
        <v>5269</v>
      </c>
      <c r="C17" s="37">
        <v>5281</v>
      </c>
      <c r="D17" s="37">
        <v>5011</v>
      </c>
      <c r="E17" s="37">
        <v>4312</v>
      </c>
      <c r="F17" s="37">
        <v>5205</v>
      </c>
      <c r="G17" s="37">
        <v>4819</v>
      </c>
      <c r="H17" s="37">
        <v>4623</v>
      </c>
      <c r="I17" s="37">
        <v>4576</v>
      </c>
      <c r="J17" s="37">
        <v>5309</v>
      </c>
      <c r="K17" s="37">
        <v>8900</v>
      </c>
      <c r="L17" s="37">
        <v>6502</v>
      </c>
      <c r="M17" s="37">
        <v>5863</v>
      </c>
      <c r="N17" s="37">
        <v>5755</v>
      </c>
      <c r="O17" s="37">
        <v>5718</v>
      </c>
      <c r="P17" s="37">
        <v>4696</v>
      </c>
      <c r="Q17" s="37">
        <v>4934</v>
      </c>
      <c r="R17" s="37">
        <v>5809</v>
      </c>
      <c r="S17" s="37">
        <v>5167</v>
      </c>
      <c r="T17" s="37">
        <v>5153</v>
      </c>
      <c r="U17" s="37">
        <v>5628</v>
      </c>
      <c r="V17" s="37">
        <v>5523</v>
      </c>
      <c r="W17" s="37">
        <v>6001</v>
      </c>
      <c r="X17" s="37">
        <v>6760</v>
      </c>
      <c r="Y17" s="37">
        <v>6340</v>
      </c>
      <c r="Z17" s="37">
        <v>6566</v>
      </c>
      <c r="AA17" s="37">
        <v>6631</v>
      </c>
      <c r="AB17" s="37">
        <v>6345</v>
      </c>
      <c r="AC17" s="37">
        <v>5723</v>
      </c>
      <c r="AD17" s="37">
        <v>6275</v>
      </c>
      <c r="AE17" s="37">
        <v>5190</v>
      </c>
      <c r="AF17" s="37">
        <v>5426</v>
      </c>
      <c r="AG17" s="37">
        <v>6178</v>
      </c>
      <c r="AH17" s="37">
        <v>5730</v>
      </c>
      <c r="AI17" s="37">
        <v>6078</v>
      </c>
      <c r="AJ17" s="37">
        <v>6957</v>
      </c>
      <c r="AK17" s="37">
        <v>7197</v>
      </c>
      <c r="AL17" s="37">
        <v>9451</v>
      </c>
      <c r="AM17" s="37">
        <v>8931</v>
      </c>
      <c r="AN17" s="37">
        <v>8498</v>
      </c>
      <c r="AO17" s="37">
        <v>8170</v>
      </c>
      <c r="AP17" s="37">
        <v>8362</v>
      </c>
      <c r="AQ17" s="37">
        <v>7960</v>
      </c>
      <c r="AR17" s="37">
        <v>8454</v>
      </c>
      <c r="AS17" s="37">
        <v>8487</v>
      </c>
      <c r="AT17" s="37">
        <v>8473</v>
      </c>
      <c r="AU17" s="37">
        <v>9724</v>
      </c>
      <c r="AV17" s="37">
        <v>9492</v>
      </c>
      <c r="AW17" s="37">
        <v>9511</v>
      </c>
      <c r="AX17" s="37">
        <v>10175</v>
      </c>
      <c r="AY17" s="37">
        <v>9700</v>
      </c>
      <c r="AZ17" s="37">
        <v>9676</v>
      </c>
      <c r="BA17" s="37">
        <v>8892</v>
      </c>
      <c r="BB17" s="37">
        <v>8893</v>
      </c>
      <c r="BC17" s="37">
        <v>8527</v>
      </c>
      <c r="BD17" s="37">
        <v>9128</v>
      </c>
      <c r="BE17" s="37">
        <v>9166</v>
      </c>
      <c r="BF17" s="37">
        <v>9405</v>
      </c>
      <c r="BG17" s="37">
        <v>9893</v>
      </c>
      <c r="BH17" s="37">
        <v>10226</v>
      </c>
      <c r="BI17" s="37">
        <v>11043</v>
      </c>
      <c r="BJ17" s="37">
        <v>10175</v>
      </c>
      <c r="BK17" s="37">
        <v>9700</v>
      </c>
      <c r="BL17" s="37">
        <v>9676</v>
      </c>
      <c r="BM17" s="37">
        <v>8892</v>
      </c>
      <c r="BN17" s="37">
        <v>8893</v>
      </c>
      <c r="BO17" s="37">
        <v>8527</v>
      </c>
      <c r="BP17" s="37">
        <v>9128</v>
      </c>
      <c r="BQ17" s="37">
        <v>9166</v>
      </c>
      <c r="BR17" s="37">
        <v>9405</v>
      </c>
      <c r="BS17" s="37">
        <v>9893</v>
      </c>
      <c r="BT17" s="37">
        <v>10226</v>
      </c>
      <c r="BU17" s="37">
        <v>11043</v>
      </c>
      <c r="BV17" s="37">
        <v>9003</v>
      </c>
      <c r="BW17" s="37">
        <v>9202</v>
      </c>
      <c r="BX17" s="37">
        <v>8909</v>
      </c>
      <c r="BY17" s="37">
        <v>9254</v>
      </c>
      <c r="BZ17" s="37">
        <v>8934</v>
      </c>
      <c r="CA17" s="37">
        <v>9377</v>
      </c>
      <c r="CB17" s="37">
        <v>9855</v>
      </c>
      <c r="CC17" s="37">
        <v>10036</v>
      </c>
      <c r="CD17" s="37">
        <v>10652</v>
      </c>
      <c r="CE17" s="37">
        <v>12179</v>
      </c>
      <c r="CF17" s="37">
        <v>12114</v>
      </c>
      <c r="CG17" s="37">
        <v>11844</v>
      </c>
      <c r="CH17" s="37">
        <v>12179</v>
      </c>
      <c r="CI17" s="37">
        <v>12114</v>
      </c>
      <c r="CJ17" s="37">
        <v>11844</v>
      </c>
      <c r="CK17" s="37">
        <v>10845</v>
      </c>
      <c r="CL17" s="37">
        <v>10864</v>
      </c>
      <c r="CM17" s="37">
        <v>9816</v>
      </c>
      <c r="CN17" s="37">
        <v>10039</v>
      </c>
      <c r="CO17" s="37">
        <v>10947</v>
      </c>
      <c r="CP17" s="37">
        <v>11602</v>
      </c>
      <c r="CQ17" s="37">
        <v>12543</v>
      </c>
      <c r="CR17" s="37">
        <v>13047</v>
      </c>
      <c r="CS17" s="37">
        <v>13427</v>
      </c>
      <c r="CT17" s="37">
        <v>10930</v>
      </c>
      <c r="CU17" s="37">
        <v>10683</v>
      </c>
      <c r="CV17" s="37">
        <v>9536</v>
      </c>
      <c r="CW17" s="37">
        <v>9768</v>
      </c>
      <c r="CX17" s="37">
        <v>11335</v>
      </c>
      <c r="CY17" s="37">
        <v>10583</v>
      </c>
      <c r="CZ17" s="37">
        <v>10980</v>
      </c>
      <c r="DA17" s="37">
        <v>11289</v>
      </c>
      <c r="DB17" s="37">
        <v>10537</v>
      </c>
      <c r="DC17" s="37">
        <v>10932</v>
      </c>
      <c r="DD17" s="37">
        <v>11241</v>
      </c>
      <c r="DE17" s="37">
        <v>11639</v>
      </c>
      <c r="DF17" s="37">
        <v>22000</v>
      </c>
      <c r="DG17" s="37">
        <v>11980</v>
      </c>
      <c r="DH17" s="37">
        <v>12513</v>
      </c>
      <c r="DI17" s="37">
        <v>14384</v>
      </c>
      <c r="DJ17" s="37">
        <v>14766</v>
      </c>
      <c r="DK17" s="37">
        <v>13784</v>
      </c>
      <c r="DL17" s="37">
        <v>13793</v>
      </c>
      <c r="DM17" s="37">
        <v>13830</v>
      </c>
      <c r="DN17" s="37">
        <v>14620</v>
      </c>
      <c r="DO17" s="37">
        <v>16156</v>
      </c>
      <c r="DP17" s="37">
        <v>15470</v>
      </c>
      <c r="DQ17" s="37">
        <v>18057</v>
      </c>
      <c r="DR17" s="39">
        <v>18711</v>
      </c>
      <c r="DS17" s="39">
        <v>16711</v>
      </c>
      <c r="DT17" s="39">
        <v>15485</v>
      </c>
      <c r="DU17" s="39">
        <v>14408</v>
      </c>
      <c r="DV17" s="39">
        <v>13328</v>
      </c>
      <c r="DW17" s="39">
        <v>13188</v>
      </c>
      <c r="DX17" s="39">
        <v>13551</v>
      </c>
      <c r="DY17" s="39">
        <v>13040</v>
      </c>
      <c r="DZ17" s="39">
        <v>14311</v>
      </c>
      <c r="EA17" s="39">
        <v>16693</v>
      </c>
      <c r="EB17" s="39">
        <v>17326</v>
      </c>
      <c r="EC17" s="39">
        <v>17734</v>
      </c>
      <c r="ED17" s="39">
        <v>16927</v>
      </c>
      <c r="EE17" s="39">
        <v>15436</v>
      </c>
      <c r="EF17" s="39">
        <v>15258</v>
      </c>
      <c r="EG17" s="39">
        <v>14807</v>
      </c>
      <c r="EH17" s="39">
        <v>14355</v>
      </c>
      <c r="EI17" s="39">
        <v>12462</v>
      </c>
      <c r="EJ17" s="39">
        <v>12734</v>
      </c>
      <c r="EK17" s="39">
        <v>13011</v>
      </c>
      <c r="EL17" s="39">
        <v>14079</v>
      </c>
      <c r="EM17" s="39">
        <v>14619</v>
      </c>
      <c r="EN17" s="39">
        <v>14793</v>
      </c>
      <c r="EO17" s="39">
        <v>16853</v>
      </c>
      <c r="EP17" s="3">
        <v>16954</v>
      </c>
      <c r="EQ17" s="3">
        <v>16076</v>
      </c>
      <c r="ER17" s="3">
        <v>14756</v>
      </c>
      <c r="ES17" s="3">
        <v>15515</v>
      </c>
      <c r="ET17" s="3">
        <v>15933</v>
      </c>
      <c r="EU17" s="3">
        <v>14162</v>
      </c>
      <c r="EV17" s="3">
        <v>13442</v>
      </c>
      <c r="EW17" s="3">
        <v>14797</v>
      </c>
      <c r="EX17" s="3">
        <v>15050</v>
      </c>
      <c r="EY17" s="3">
        <v>15539</v>
      </c>
      <c r="EZ17" s="3">
        <v>16394</v>
      </c>
      <c r="FA17" s="89">
        <v>16149</v>
      </c>
      <c r="FB17" s="3">
        <v>8763</v>
      </c>
      <c r="FC17" s="3">
        <v>7290</v>
      </c>
      <c r="FD17" s="3">
        <v>6703</v>
      </c>
      <c r="FE17" s="3">
        <v>7697</v>
      </c>
      <c r="FF17" s="3">
        <v>7126</v>
      </c>
      <c r="FG17" s="3">
        <v>5744</v>
      </c>
      <c r="FH17" s="3">
        <v>6430</v>
      </c>
      <c r="FI17" s="3">
        <v>7048</v>
      </c>
      <c r="FJ17" s="3">
        <v>6264</v>
      </c>
      <c r="FK17" s="3">
        <v>7071</v>
      </c>
      <c r="FL17" s="3">
        <v>7259</v>
      </c>
      <c r="FM17" s="3">
        <v>6654</v>
      </c>
      <c r="FN17" s="59">
        <v>7417</v>
      </c>
      <c r="FO17" s="59">
        <v>4761</v>
      </c>
      <c r="FP17" s="59">
        <v>5103</v>
      </c>
      <c r="FQ17" s="59">
        <v>5094</v>
      </c>
      <c r="FR17" s="59">
        <v>5112</v>
      </c>
      <c r="FS17" s="59">
        <v>4359</v>
      </c>
      <c r="FT17" s="59">
        <v>4787</v>
      </c>
      <c r="FU17" s="59">
        <v>4603</v>
      </c>
      <c r="FV17" s="59">
        <v>5014</v>
      </c>
      <c r="FW17" s="59">
        <v>5336</v>
      </c>
      <c r="FX17" s="59">
        <v>5250</v>
      </c>
      <c r="FY17" s="59">
        <v>5642</v>
      </c>
      <c r="FZ17" s="59">
        <v>5448</v>
      </c>
      <c r="GA17" s="59">
        <v>3830</v>
      </c>
      <c r="GB17" s="59">
        <v>4384</v>
      </c>
      <c r="GC17" s="59">
        <v>3998</v>
      </c>
      <c r="GD17" s="59">
        <v>3894</v>
      </c>
      <c r="GE17" s="59">
        <v>3956</v>
      </c>
      <c r="GF17" s="59">
        <v>3969</v>
      </c>
      <c r="GG17" s="59">
        <v>4195</v>
      </c>
      <c r="GH17" s="58">
        <v>4698</v>
      </c>
      <c r="GI17" s="6">
        <v>4721</v>
      </c>
      <c r="GJ17" s="6">
        <v>4800</v>
      </c>
      <c r="GK17" s="10">
        <v>5080</v>
      </c>
      <c r="GL17" s="10">
        <v>4912</v>
      </c>
      <c r="GM17" s="10">
        <v>4044</v>
      </c>
      <c r="GN17" s="10">
        <v>4459</v>
      </c>
      <c r="GO17" s="10">
        <v>3952</v>
      </c>
      <c r="GP17" s="10">
        <v>4081</v>
      </c>
      <c r="GQ17" s="10">
        <v>3789</v>
      </c>
      <c r="GR17" s="10">
        <v>4013</v>
      </c>
      <c r="GS17" s="10">
        <v>3952</v>
      </c>
      <c r="GT17" s="10">
        <v>4305</v>
      </c>
      <c r="GU17" s="6">
        <v>4296</v>
      </c>
      <c r="GV17" s="6">
        <v>5104</v>
      </c>
      <c r="GW17" s="6">
        <v>4912</v>
      </c>
      <c r="GX17" s="6">
        <v>4406</v>
      </c>
      <c r="GY17" s="6">
        <v>4039</v>
      </c>
      <c r="GZ17" s="6">
        <v>3692</v>
      </c>
      <c r="HA17" s="6">
        <v>3537</v>
      </c>
      <c r="HB17" s="6">
        <v>3714</v>
      </c>
      <c r="HC17" s="6">
        <v>3643</v>
      </c>
      <c r="HD17" s="6">
        <v>2948</v>
      </c>
      <c r="HE17" s="6">
        <v>3977</v>
      </c>
      <c r="HF17" s="6">
        <v>4143</v>
      </c>
      <c r="HG17" s="6">
        <v>3960</v>
      </c>
      <c r="HH17" s="6">
        <v>4798</v>
      </c>
      <c r="HI17" s="6">
        <v>4152</v>
      </c>
      <c r="HJ17" s="6">
        <v>4077</v>
      </c>
      <c r="HK17" s="6">
        <v>4245</v>
      </c>
      <c r="HL17" s="6">
        <v>3660</v>
      </c>
      <c r="HM17" s="6">
        <v>3914</v>
      </c>
      <c r="HN17" s="6">
        <v>3804</v>
      </c>
      <c r="HO17" s="6">
        <v>3253</v>
      </c>
      <c r="HP17" s="6">
        <v>3411</v>
      </c>
      <c r="HQ17" s="6">
        <v>3794</v>
      </c>
      <c r="HR17" s="6">
        <v>3865</v>
      </c>
      <c r="HS17" s="6">
        <v>4028</v>
      </c>
      <c r="HT17" s="6">
        <v>4746</v>
      </c>
      <c r="HU17" s="6">
        <v>3872</v>
      </c>
      <c r="HV17" s="6">
        <v>4572</v>
      </c>
      <c r="HW17" s="6">
        <v>3610</v>
      </c>
      <c r="HX17" s="6">
        <v>3450</v>
      </c>
      <c r="HY17" s="6">
        <v>3645</v>
      </c>
      <c r="HZ17" s="6">
        <v>3245</v>
      </c>
      <c r="IA17" s="6">
        <v>3061</v>
      </c>
      <c r="IB17" s="6">
        <v>3301</v>
      </c>
      <c r="IC17" s="6">
        <v>3689</v>
      </c>
      <c r="ID17" s="6">
        <v>3601</v>
      </c>
      <c r="IE17" s="6">
        <v>4104</v>
      </c>
      <c r="IF17" s="6">
        <v>4526</v>
      </c>
      <c r="IG17" s="6">
        <v>4208</v>
      </c>
      <c r="IH17" s="106">
        <v>4884</v>
      </c>
      <c r="II17" s="106">
        <v>3559</v>
      </c>
      <c r="IJ17" s="106">
        <v>3977</v>
      </c>
      <c r="IK17" s="111">
        <v>3603</v>
      </c>
      <c r="IL17" s="111">
        <v>3607</v>
      </c>
      <c r="IM17" s="111">
        <v>3633</v>
      </c>
      <c r="IN17" s="111">
        <v>6228</v>
      </c>
      <c r="IO17" s="111">
        <v>6439</v>
      </c>
      <c r="IP17" s="111">
        <v>4538</v>
      </c>
      <c r="IQ17" s="111">
        <v>4140</v>
      </c>
      <c r="IR17" s="111">
        <v>5079</v>
      </c>
      <c r="IS17" s="111">
        <v>5827</v>
      </c>
      <c r="IT17" s="111">
        <v>5885</v>
      </c>
      <c r="IU17" s="111">
        <v>5182</v>
      </c>
      <c r="IV17" s="111">
        <v>6216</v>
      </c>
    </row>
    <row r="18" spans="1:256">
      <c r="A18" s="7" t="s">
        <v>30</v>
      </c>
      <c r="B18" s="37">
        <v>1777</v>
      </c>
      <c r="C18" s="37">
        <v>1700</v>
      </c>
      <c r="D18" s="37">
        <v>1682</v>
      </c>
      <c r="E18" s="37">
        <v>1780</v>
      </c>
      <c r="F18" s="37">
        <v>1599</v>
      </c>
      <c r="G18" s="37">
        <v>1794</v>
      </c>
      <c r="H18" s="37">
        <v>1616</v>
      </c>
      <c r="I18" s="37">
        <v>1716</v>
      </c>
      <c r="J18" s="37">
        <v>1780</v>
      </c>
      <c r="K18" s="37">
        <v>1795</v>
      </c>
      <c r="L18" s="37">
        <v>2110</v>
      </c>
      <c r="M18" s="38">
        <v>837</v>
      </c>
      <c r="N18" s="37">
        <v>1347</v>
      </c>
      <c r="O18" s="37">
        <v>1237</v>
      </c>
      <c r="P18" s="37">
        <v>1166</v>
      </c>
      <c r="Q18" s="37">
        <v>1507</v>
      </c>
      <c r="R18" s="38">
        <v>989</v>
      </c>
      <c r="S18" s="37">
        <v>1285</v>
      </c>
      <c r="T18" s="37">
        <v>1262</v>
      </c>
      <c r="U18" s="37">
        <v>1254</v>
      </c>
      <c r="V18" s="37">
        <v>1276</v>
      </c>
      <c r="W18" s="37">
        <v>1449</v>
      </c>
      <c r="X18" s="37">
        <v>1490</v>
      </c>
      <c r="Y18" s="37">
        <v>1401</v>
      </c>
      <c r="Z18" s="37">
        <v>1511</v>
      </c>
      <c r="AA18" s="37">
        <v>1239</v>
      </c>
      <c r="AB18" s="37">
        <v>1369</v>
      </c>
      <c r="AC18" s="37">
        <v>1562</v>
      </c>
      <c r="AD18" s="37">
        <v>1173</v>
      </c>
      <c r="AE18" s="37">
        <v>1243</v>
      </c>
      <c r="AF18" s="37">
        <v>1292</v>
      </c>
      <c r="AG18" s="37">
        <v>1160</v>
      </c>
      <c r="AH18" s="37">
        <v>1271</v>
      </c>
      <c r="AI18" s="37">
        <v>1454</v>
      </c>
      <c r="AJ18" s="37">
        <v>1413</v>
      </c>
      <c r="AK18" s="37">
        <v>1318</v>
      </c>
      <c r="AL18" s="37">
        <v>1418</v>
      </c>
      <c r="AM18" s="37">
        <v>1169</v>
      </c>
      <c r="AN18" s="37">
        <v>1313</v>
      </c>
      <c r="AO18" s="37">
        <v>1340</v>
      </c>
      <c r="AP18" s="37">
        <v>1187</v>
      </c>
      <c r="AQ18" s="37">
        <v>1335</v>
      </c>
      <c r="AR18" s="37">
        <v>1303</v>
      </c>
      <c r="AS18" s="37">
        <v>1362</v>
      </c>
      <c r="AT18" s="37">
        <v>1298</v>
      </c>
      <c r="AU18" s="37">
        <v>1475</v>
      </c>
      <c r="AV18" s="37">
        <v>1312</v>
      </c>
      <c r="AW18" s="38">
        <v>938</v>
      </c>
      <c r="AX18" s="37">
        <v>1166</v>
      </c>
      <c r="AY18" s="38">
        <v>969</v>
      </c>
      <c r="AZ18" s="38">
        <v>951</v>
      </c>
      <c r="BA18" s="38">
        <v>959</v>
      </c>
      <c r="BB18" s="38">
        <v>817</v>
      </c>
      <c r="BC18" s="37">
        <v>1041</v>
      </c>
      <c r="BD18" s="37">
        <v>1072</v>
      </c>
      <c r="BE18" s="37">
        <v>1094</v>
      </c>
      <c r="BF18" s="37">
        <v>1048</v>
      </c>
      <c r="BG18" s="37">
        <v>1012</v>
      </c>
      <c r="BH18" s="37">
        <v>1254</v>
      </c>
      <c r="BI18" s="37">
        <v>1233</v>
      </c>
      <c r="BJ18" s="37">
        <v>1166</v>
      </c>
      <c r="BK18" s="38">
        <v>969</v>
      </c>
      <c r="BL18" s="38">
        <v>951</v>
      </c>
      <c r="BM18" s="38">
        <v>959</v>
      </c>
      <c r="BN18" s="38">
        <v>817</v>
      </c>
      <c r="BO18" s="37">
        <v>1041</v>
      </c>
      <c r="BP18" s="37">
        <v>1072</v>
      </c>
      <c r="BQ18" s="37">
        <v>1094</v>
      </c>
      <c r="BR18" s="37">
        <v>1048</v>
      </c>
      <c r="BS18" s="37">
        <v>1012</v>
      </c>
      <c r="BT18" s="37">
        <v>1254</v>
      </c>
      <c r="BU18" s="37">
        <v>1233</v>
      </c>
      <c r="BV18" s="37">
        <v>1056</v>
      </c>
      <c r="BW18" s="38">
        <v>847</v>
      </c>
      <c r="BX18" s="37">
        <v>1121</v>
      </c>
      <c r="BY18" s="37">
        <v>1001</v>
      </c>
      <c r="BZ18" s="37">
        <v>1052</v>
      </c>
      <c r="CA18" s="37">
        <v>1044</v>
      </c>
      <c r="CB18" s="38">
        <v>979</v>
      </c>
      <c r="CC18" s="37">
        <v>1178</v>
      </c>
      <c r="CD18" s="37">
        <v>1009</v>
      </c>
      <c r="CE18" s="37">
        <v>1241</v>
      </c>
      <c r="CF18" s="37">
        <v>1116</v>
      </c>
      <c r="CG18" s="37">
        <v>1059</v>
      </c>
      <c r="CH18" s="37">
        <v>1241</v>
      </c>
      <c r="CI18" s="37">
        <v>1116</v>
      </c>
      <c r="CJ18" s="37">
        <v>1059</v>
      </c>
      <c r="CK18" s="37">
        <v>1152</v>
      </c>
      <c r="CL18" s="38">
        <v>923</v>
      </c>
      <c r="CM18" s="37">
        <v>1090</v>
      </c>
      <c r="CN18" s="37">
        <v>1219</v>
      </c>
      <c r="CO18" s="37">
        <v>1182</v>
      </c>
      <c r="CP18" s="37">
        <v>1034</v>
      </c>
      <c r="CQ18" s="37">
        <v>1272</v>
      </c>
      <c r="CR18" s="37">
        <v>1289</v>
      </c>
      <c r="CS18" s="37">
        <v>1144</v>
      </c>
      <c r="CT18" s="37">
        <v>1204</v>
      </c>
      <c r="CU18" s="37">
        <v>1041</v>
      </c>
      <c r="CV18" s="37">
        <v>1146</v>
      </c>
      <c r="CW18" s="37">
        <v>1183</v>
      </c>
      <c r="CX18" s="38">
        <v>851</v>
      </c>
      <c r="CY18" s="37">
        <v>1060</v>
      </c>
      <c r="CZ18" s="37">
        <v>1098</v>
      </c>
      <c r="DA18" s="37">
        <v>1039</v>
      </c>
      <c r="DB18" s="37">
        <v>1048</v>
      </c>
      <c r="DC18" s="37">
        <v>1147</v>
      </c>
      <c r="DD18" s="37">
        <v>1092</v>
      </c>
      <c r="DE18" s="37">
        <v>1132</v>
      </c>
      <c r="DF18" s="37">
        <v>1250</v>
      </c>
      <c r="DG18" s="37">
        <v>1111</v>
      </c>
      <c r="DH18" s="37">
        <v>1123</v>
      </c>
      <c r="DI18" s="37">
        <v>1104</v>
      </c>
      <c r="DJ18" s="38">
        <v>998</v>
      </c>
      <c r="DK18" s="37">
        <v>1255</v>
      </c>
      <c r="DL18" s="37">
        <v>1300</v>
      </c>
      <c r="DM18" s="37">
        <v>1083</v>
      </c>
      <c r="DN18" s="37">
        <v>1374</v>
      </c>
      <c r="DO18" s="37">
        <v>1349</v>
      </c>
      <c r="DP18" s="37">
        <v>1424</v>
      </c>
      <c r="DQ18" s="37">
        <v>1368</v>
      </c>
      <c r="DR18" s="39">
        <v>1229</v>
      </c>
      <c r="DS18" s="39">
        <v>1177</v>
      </c>
      <c r="DT18" s="39">
        <v>1146</v>
      </c>
      <c r="DU18" s="39">
        <v>1144</v>
      </c>
      <c r="DV18" s="39">
        <v>886</v>
      </c>
      <c r="DW18" s="39">
        <v>1416</v>
      </c>
      <c r="DX18" s="39">
        <v>1178</v>
      </c>
      <c r="DY18" s="39">
        <v>1196</v>
      </c>
      <c r="DZ18" s="39">
        <v>1197</v>
      </c>
      <c r="EA18" s="39">
        <v>1139</v>
      </c>
      <c r="EB18" s="39">
        <v>1316</v>
      </c>
      <c r="EC18" s="39">
        <v>1053</v>
      </c>
      <c r="ED18" s="39">
        <v>1001</v>
      </c>
      <c r="EE18" s="39">
        <v>940</v>
      </c>
      <c r="EF18" s="39">
        <v>906</v>
      </c>
      <c r="EG18" s="39">
        <v>1667</v>
      </c>
      <c r="EH18" s="39">
        <v>1295</v>
      </c>
      <c r="EI18" s="39">
        <v>1614</v>
      </c>
      <c r="EJ18" s="39">
        <v>1668</v>
      </c>
      <c r="EK18" s="39">
        <v>1576</v>
      </c>
      <c r="EL18" s="39">
        <v>1713</v>
      </c>
      <c r="EM18" s="39">
        <v>1702</v>
      </c>
      <c r="EN18" s="39">
        <v>1897</v>
      </c>
      <c r="EO18" s="39">
        <v>1738</v>
      </c>
      <c r="EP18" s="3">
        <v>1494</v>
      </c>
      <c r="EQ18" s="3">
        <v>1536</v>
      </c>
      <c r="ER18" s="3">
        <v>1417</v>
      </c>
      <c r="ES18" s="3">
        <v>1431</v>
      </c>
      <c r="ET18" s="3">
        <v>1461</v>
      </c>
      <c r="EU18" s="3">
        <v>1501</v>
      </c>
      <c r="EV18" s="3">
        <v>1511</v>
      </c>
      <c r="EW18" s="3">
        <v>1496</v>
      </c>
      <c r="EX18" s="3">
        <v>1547</v>
      </c>
      <c r="EY18" s="3">
        <v>1428</v>
      </c>
      <c r="EZ18" s="3">
        <v>1713</v>
      </c>
      <c r="FA18" s="89">
        <v>1586</v>
      </c>
      <c r="FB18" s="3">
        <v>1636</v>
      </c>
      <c r="FC18" s="3">
        <v>1458</v>
      </c>
      <c r="FD18" s="3">
        <v>1451</v>
      </c>
      <c r="FE18" s="3">
        <v>1507</v>
      </c>
      <c r="FF18" s="3">
        <v>1248</v>
      </c>
      <c r="FG18" s="3">
        <v>1291</v>
      </c>
      <c r="FH18" s="3">
        <v>1408</v>
      </c>
      <c r="FI18" s="3">
        <v>1462</v>
      </c>
      <c r="FJ18" s="3">
        <v>1327</v>
      </c>
      <c r="FK18" s="3">
        <v>1551</v>
      </c>
      <c r="FL18" s="3">
        <v>1621</v>
      </c>
      <c r="FM18" s="3">
        <v>1493</v>
      </c>
      <c r="FN18" s="59">
        <v>1557</v>
      </c>
      <c r="FO18" s="59">
        <v>1243</v>
      </c>
      <c r="FP18" s="59">
        <v>1262</v>
      </c>
      <c r="FQ18" s="59">
        <v>1189</v>
      </c>
      <c r="FR18" s="59">
        <v>1133</v>
      </c>
      <c r="FS18" s="59">
        <v>1095</v>
      </c>
      <c r="FT18" s="59">
        <v>1234</v>
      </c>
      <c r="FU18" s="59">
        <v>1138</v>
      </c>
      <c r="FV18" s="59">
        <v>1207</v>
      </c>
      <c r="FW18" s="59">
        <v>1318</v>
      </c>
      <c r="FX18" s="59">
        <v>1337</v>
      </c>
      <c r="FY18" s="59">
        <v>1381</v>
      </c>
      <c r="FZ18" s="59">
        <v>1300</v>
      </c>
      <c r="GA18" s="59">
        <v>1054</v>
      </c>
      <c r="GB18" s="59">
        <v>1256</v>
      </c>
      <c r="GC18" s="59">
        <v>1107</v>
      </c>
      <c r="GD18" s="59">
        <v>1004</v>
      </c>
      <c r="GE18" s="59">
        <v>1061</v>
      </c>
      <c r="GF18" s="59">
        <v>1128</v>
      </c>
      <c r="GG18" s="59">
        <v>1010</v>
      </c>
      <c r="GH18" s="58">
        <v>1095</v>
      </c>
      <c r="GI18" s="6">
        <v>1200</v>
      </c>
      <c r="GJ18" s="6">
        <v>1196</v>
      </c>
      <c r="GK18" s="10">
        <v>1264</v>
      </c>
      <c r="GL18" s="10">
        <v>1220</v>
      </c>
      <c r="GM18" s="10">
        <v>1127</v>
      </c>
      <c r="GN18" s="10">
        <v>1135</v>
      </c>
      <c r="GO18" s="10">
        <v>995</v>
      </c>
      <c r="GP18" s="10">
        <v>922</v>
      </c>
      <c r="GQ18" s="10">
        <v>973</v>
      </c>
      <c r="GR18" s="10">
        <v>1093</v>
      </c>
      <c r="GS18" s="10">
        <v>1011</v>
      </c>
      <c r="GT18" s="10">
        <v>1047</v>
      </c>
      <c r="GU18" s="6">
        <v>1047</v>
      </c>
      <c r="GV18" s="6">
        <v>1178</v>
      </c>
      <c r="GW18" s="6">
        <v>1195</v>
      </c>
      <c r="GX18" s="6">
        <v>1074</v>
      </c>
      <c r="GY18" s="10">
        <v>945</v>
      </c>
      <c r="GZ18" s="10">
        <v>911</v>
      </c>
      <c r="HA18" s="10">
        <v>917</v>
      </c>
      <c r="HB18" s="10">
        <v>882</v>
      </c>
      <c r="HC18" s="10">
        <v>903</v>
      </c>
      <c r="HD18" s="10">
        <v>846</v>
      </c>
      <c r="HE18" s="10">
        <v>942</v>
      </c>
      <c r="HF18" s="6">
        <v>1006</v>
      </c>
      <c r="HG18" s="10">
        <v>894</v>
      </c>
      <c r="HH18" s="6">
        <v>1053</v>
      </c>
      <c r="HI18" s="10">
        <v>960</v>
      </c>
      <c r="HJ18" s="6">
        <v>1011</v>
      </c>
      <c r="HK18" s="10">
        <v>928</v>
      </c>
      <c r="HL18" s="10">
        <v>845</v>
      </c>
      <c r="HM18" s="10">
        <v>812</v>
      </c>
      <c r="HN18" s="10">
        <v>771</v>
      </c>
      <c r="HO18" s="10">
        <v>697</v>
      </c>
      <c r="HP18" s="10">
        <v>739</v>
      </c>
      <c r="HQ18" s="10">
        <v>851</v>
      </c>
      <c r="HR18" s="10">
        <v>794</v>
      </c>
      <c r="HS18" s="10">
        <v>830</v>
      </c>
      <c r="HT18" s="10">
        <v>914</v>
      </c>
      <c r="HU18" s="10">
        <v>822</v>
      </c>
      <c r="HV18" s="10">
        <v>904</v>
      </c>
      <c r="HW18" s="10">
        <v>769</v>
      </c>
      <c r="HX18" s="10">
        <v>735</v>
      </c>
      <c r="HY18" s="10">
        <v>680</v>
      </c>
      <c r="HZ18" s="10">
        <v>550</v>
      </c>
      <c r="IA18" s="10">
        <v>610</v>
      </c>
      <c r="IB18" s="10">
        <v>718</v>
      </c>
      <c r="IC18" s="10">
        <v>702</v>
      </c>
      <c r="ID18" s="10">
        <v>688</v>
      </c>
      <c r="IE18" s="10">
        <v>796</v>
      </c>
      <c r="IF18" s="10">
        <v>814</v>
      </c>
      <c r="IG18" s="10">
        <v>751</v>
      </c>
      <c r="IH18" s="106">
        <v>783</v>
      </c>
      <c r="II18" s="106">
        <v>654</v>
      </c>
      <c r="IJ18" s="106">
        <v>638</v>
      </c>
      <c r="IK18" s="111">
        <v>589</v>
      </c>
      <c r="IL18" s="111">
        <v>564</v>
      </c>
      <c r="IM18" s="111">
        <v>593</v>
      </c>
      <c r="IN18" s="111">
        <v>964</v>
      </c>
      <c r="IO18" s="111">
        <v>513</v>
      </c>
      <c r="IP18" s="111">
        <v>513</v>
      </c>
      <c r="IQ18" s="111">
        <v>481</v>
      </c>
      <c r="IR18" s="111">
        <v>512</v>
      </c>
      <c r="IS18" s="111">
        <v>549</v>
      </c>
      <c r="IT18" s="111">
        <v>631</v>
      </c>
      <c r="IU18" s="111">
        <v>486</v>
      </c>
      <c r="IV18" s="111">
        <v>595</v>
      </c>
    </row>
    <row r="19" spans="1:256">
      <c r="A19" s="7" t="s">
        <v>31</v>
      </c>
      <c r="B19" s="37">
        <v>2466</v>
      </c>
      <c r="C19" s="37">
        <v>2425</v>
      </c>
      <c r="D19" s="37">
        <v>2401</v>
      </c>
      <c r="E19" s="37">
        <v>2292</v>
      </c>
      <c r="F19" s="37">
        <v>2216</v>
      </c>
      <c r="G19" s="37">
        <v>2389</v>
      </c>
      <c r="H19" s="37">
        <v>2113</v>
      </c>
      <c r="I19" s="37">
        <v>2495</v>
      </c>
      <c r="J19" s="37">
        <v>2803</v>
      </c>
      <c r="K19" s="37">
        <v>2651</v>
      </c>
      <c r="L19" s="37">
        <v>3280</v>
      </c>
      <c r="M19" s="37">
        <v>2691</v>
      </c>
      <c r="N19" s="37">
        <v>2578</v>
      </c>
      <c r="O19" s="37">
        <v>2440</v>
      </c>
      <c r="P19" s="37">
        <v>2218</v>
      </c>
      <c r="Q19" s="37">
        <v>2652</v>
      </c>
      <c r="R19" s="37">
        <v>2209</v>
      </c>
      <c r="S19" s="37">
        <v>2556</v>
      </c>
      <c r="T19" s="37">
        <v>2443</v>
      </c>
      <c r="U19" s="37">
        <v>2721</v>
      </c>
      <c r="V19" s="37">
        <v>2756</v>
      </c>
      <c r="W19" s="37">
        <v>2776</v>
      </c>
      <c r="X19" s="37">
        <v>3212</v>
      </c>
      <c r="Y19" s="37">
        <v>2725</v>
      </c>
      <c r="Z19" s="37">
        <v>3108</v>
      </c>
      <c r="AA19" s="37">
        <v>2809</v>
      </c>
      <c r="AB19" s="37">
        <v>2763</v>
      </c>
      <c r="AC19" s="37">
        <v>2776</v>
      </c>
      <c r="AD19" s="37">
        <v>2496</v>
      </c>
      <c r="AE19" s="37">
        <v>2479</v>
      </c>
      <c r="AF19" s="37">
        <v>2780</v>
      </c>
      <c r="AG19" s="37">
        <v>2939</v>
      </c>
      <c r="AH19" s="37">
        <v>2881</v>
      </c>
      <c r="AI19" s="37">
        <v>3543</v>
      </c>
      <c r="AJ19" s="37">
        <v>3617</v>
      </c>
      <c r="AK19" s="37">
        <v>3216</v>
      </c>
      <c r="AL19" s="37">
        <v>3274</v>
      </c>
      <c r="AM19" s="37">
        <v>2826</v>
      </c>
      <c r="AN19" s="37">
        <v>3040</v>
      </c>
      <c r="AO19" s="37">
        <v>3134</v>
      </c>
      <c r="AP19" s="37">
        <v>2648</v>
      </c>
      <c r="AQ19" s="37">
        <v>2772</v>
      </c>
      <c r="AR19" s="37">
        <v>3118</v>
      </c>
      <c r="AS19" s="37">
        <v>3038</v>
      </c>
      <c r="AT19" s="37">
        <v>3311</v>
      </c>
      <c r="AU19" s="37">
        <v>3617</v>
      </c>
      <c r="AV19" s="37">
        <v>3318</v>
      </c>
      <c r="AW19" s="37">
        <v>3523</v>
      </c>
      <c r="AX19" s="37">
        <v>3329</v>
      </c>
      <c r="AY19" s="37">
        <v>3089</v>
      </c>
      <c r="AZ19" s="37">
        <v>3180</v>
      </c>
      <c r="BA19" s="37">
        <v>2791</v>
      </c>
      <c r="BB19" s="37">
        <v>2682</v>
      </c>
      <c r="BC19" s="37">
        <v>2839</v>
      </c>
      <c r="BD19" s="37">
        <v>2885</v>
      </c>
      <c r="BE19" s="37">
        <v>3090</v>
      </c>
      <c r="BF19" s="37">
        <v>3427</v>
      </c>
      <c r="BG19" s="37">
        <v>3263</v>
      </c>
      <c r="BH19" s="37">
        <v>3894</v>
      </c>
      <c r="BI19" s="37">
        <v>3810</v>
      </c>
      <c r="BJ19" s="37">
        <v>3329</v>
      </c>
      <c r="BK19" s="37">
        <v>3089</v>
      </c>
      <c r="BL19" s="37">
        <v>3180</v>
      </c>
      <c r="BM19" s="37">
        <v>2791</v>
      </c>
      <c r="BN19" s="37">
        <v>2682</v>
      </c>
      <c r="BO19" s="37">
        <v>2839</v>
      </c>
      <c r="BP19" s="37">
        <v>2885</v>
      </c>
      <c r="BQ19" s="37">
        <v>3090</v>
      </c>
      <c r="BR19" s="37">
        <v>3427</v>
      </c>
      <c r="BS19" s="37">
        <v>3263</v>
      </c>
      <c r="BT19" s="37">
        <v>3894</v>
      </c>
      <c r="BU19" s="37">
        <v>3810</v>
      </c>
      <c r="BV19" s="37">
        <v>2906</v>
      </c>
      <c r="BW19" s="37">
        <v>2673</v>
      </c>
      <c r="BX19" s="37">
        <v>3052</v>
      </c>
      <c r="BY19" s="37">
        <v>3174</v>
      </c>
      <c r="BZ19" s="37">
        <v>3531</v>
      </c>
      <c r="CA19" s="37">
        <v>3154</v>
      </c>
      <c r="CB19" s="37">
        <v>4104</v>
      </c>
      <c r="CC19" s="37">
        <v>3656</v>
      </c>
      <c r="CD19" s="37">
        <v>3522</v>
      </c>
      <c r="CE19" s="37">
        <v>2448</v>
      </c>
      <c r="CF19" s="37">
        <v>3124</v>
      </c>
      <c r="CG19" s="37">
        <v>3168</v>
      </c>
      <c r="CH19" s="37">
        <v>2448</v>
      </c>
      <c r="CI19" s="37">
        <v>3124</v>
      </c>
      <c r="CJ19" s="37">
        <v>3168</v>
      </c>
      <c r="CK19" s="37">
        <v>3207</v>
      </c>
      <c r="CL19" s="37">
        <v>2800</v>
      </c>
      <c r="CM19" s="37">
        <v>3127</v>
      </c>
      <c r="CN19" s="37">
        <v>3151</v>
      </c>
      <c r="CO19" s="37">
        <v>3300</v>
      </c>
      <c r="CP19" s="37">
        <v>3465</v>
      </c>
      <c r="CQ19" s="37">
        <v>3591</v>
      </c>
      <c r="CR19" s="37">
        <v>4101</v>
      </c>
      <c r="CS19" s="37">
        <v>3279</v>
      </c>
      <c r="CT19" s="37">
        <v>3604</v>
      </c>
      <c r="CU19" s="37">
        <v>3155</v>
      </c>
      <c r="CV19" s="37">
        <v>2852</v>
      </c>
      <c r="CW19" s="37">
        <v>3253</v>
      </c>
      <c r="CX19" s="37">
        <v>2999</v>
      </c>
      <c r="CY19" s="37">
        <v>2962</v>
      </c>
      <c r="CZ19" s="37">
        <v>3314</v>
      </c>
      <c r="DA19" s="37">
        <v>3278</v>
      </c>
      <c r="DB19" s="37">
        <v>3538</v>
      </c>
      <c r="DC19" s="37">
        <v>3834</v>
      </c>
      <c r="DD19" s="37">
        <v>4202</v>
      </c>
      <c r="DE19" s="37">
        <v>3996</v>
      </c>
      <c r="DF19" s="37">
        <v>4042</v>
      </c>
      <c r="DG19" s="37">
        <v>3184</v>
      </c>
      <c r="DH19" s="37">
        <v>3815</v>
      </c>
      <c r="DI19" s="37">
        <v>3503</v>
      </c>
      <c r="DJ19" s="37">
        <v>3510</v>
      </c>
      <c r="DK19" s="37">
        <v>3720</v>
      </c>
      <c r="DL19" s="37">
        <v>4091</v>
      </c>
      <c r="DM19" s="37">
        <v>3729</v>
      </c>
      <c r="DN19" s="37">
        <v>4418</v>
      </c>
      <c r="DO19" s="37">
        <v>4960</v>
      </c>
      <c r="DP19" s="37">
        <v>4589</v>
      </c>
      <c r="DQ19" s="37">
        <v>4591</v>
      </c>
      <c r="DR19" s="39">
        <v>4259</v>
      </c>
      <c r="DS19" s="39">
        <v>3794</v>
      </c>
      <c r="DT19" s="39">
        <v>4132</v>
      </c>
      <c r="DU19" s="39">
        <v>3736</v>
      </c>
      <c r="DV19" s="39">
        <v>3494</v>
      </c>
      <c r="DW19" s="39">
        <v>3755</v>
      </c>
      <c r="DX19" s="39">
        <v>3841</v>
      </c>
      <c r="DY19" s="39">
        <v>3559</v>
      </c>
      <c r="DZ19" s="39">
        <v>4379</v>
      </c>
      <c r="EA19" s="39">
        <v>4793</v>
      </c>
      <c r="EB19" s="39">
        <v>5181</v>
      </c>
      <c r="EC19" s="39">
        <v>4925</v>
      </c>
      <c r="ED19" s="39">
        <v>4190</v>
      </c>
      <c r="EE19" s="39">
        <v>3990</v>
      </c>
      <c r="EF19" s="39">
        <v>3993</v>
      </c>
      <c r="EG19" s="39">
        <v>3563</v>
      </c>
      <c r="EH19" s="39">
        <v>3098</v>
      </c>
      <c r="EI19" s="39">
        <v>3506</v>
      </c>
      <c r="EJ19" s="39">
        <v>3655</v>
      </c>
      <c r="EK19" s="39">
        <v>3699</v>
      </c>
      <c r="EL19" s="39">
        <v>4159</v>
      </c>
      <c r="EM19" s="39">
        <v>3995</v>
      </c>
      <c r="EN19" s="39">
        <v>4769</v>
      </c>
      <c r="EO19" s="39">
        <v>4063</v>
      </c>
      <c r="EP19" s="3">
        <v>3433</v>
      </c>
      <c r="EQ19" s="3">
        <v>3355</v>
      </c>
      <c r="ER19" s="3">
        <v>3087</v>
      </c>
      <c r="ES19" s="3">
        <v>3087</v>
      </c>
      <c r="ET19" s="3">
        <v>3058</v>
      </c>
      <c r="EU19" s="3">
        <v>2838</v>
      </c>
      <c r="EV19" s="3">
        <v>2975</v>
      </c>
      <c r="EW19" s="3">
        <v>3336</v>
      </c>
      <c r="EX19" s="3">
        <v>3291</v>
      </c>
      <c r="EY19" s="3">
        <v>3572</v>
      </c>
      <c r="EZ19" s="3">
        <v>4218</v>
      </c>
      <c r="FA19" s="89">
        <v>3478</v>
      </c>
      <c r="FB19" s="3">
        <v>3671</v>
      </c>
      <c r="FC19" s="3">
        <v>3155</v>
      </c>
      <c r="FD19" s="3">
        <v>2849</v>
      </c>
      <c r="FE19" s="3">
        <v>3183</v>
      </c>
      <c r="FF19" s="3">
        <v>2372</v>
      </c>
      <c r="FG19" s="3">
        <v>2645</v>
      </c>
      <c r="FH19" s="3">
        <v>2991</v>
      </c>
      <c r="FI19" s="3">
        <v>2963</v>
      </c>
      <c r="FJ19" s="3">
        <v>2936</v>
      </c>
      <c r="FK19" s="3">
        <v>3359</v>
      </c>
      <c r="FL19" s="3">
        <v>3359</v>
      </c>
      <c r="FM19" s="3">
        <v>2904</v>
      </c>
      <c r="FN19" s="59">
        <v>3228</v>
      </c>
      <c r="FO19" s="59">
        <v>2486</v>
      </c>
      <c r="FP19" s="59">
        <v>2786</v>
      </c>
      <c r="FQ19" s="59">
        <v>2843</v>
      </c>
      <c r="FR19" s="59">
        <v>2371</v>
      </c>
      <c r="FS19" s="59">
        <v>2513</v>
      </c>
      <c r="FT19" s="59">
        <v>2890</v>
      </c>
      <c r="FU19" s="59">
        <v>2724</v>
      </c>
      <c r="FV19" s="59">
        <v>2921</v>
      </c>
      <c r="FW19" s="59">
        <v>3291</v>
      </c>
      <c r="FX19" s="59">
        <v>3058</v>
      </c>
      <c r="FY19" s="59">
        <v>3076</v>
      </c>
      <c r="FZ19" s="59">
        <v>2916</v>
      </c>
      <c r="GA19" s="59">
        <v>2220</v>
      </c>
      <c r="GB19" s="59">
        <v>2643</v>
      </c>
      <c r="GC19" s="59">
        <v>2481</v>
      </c>
      <c r="GD19" s="59">
        <v>2296</v>
      </c>
      <c r="GE19" s="59">
        <v>2314</v>
      </c>
      <c r="GF19" s="59">
        <v>2391</v>
      </c>
      <c r="GG19" s="59">
        <v>2155</v>
      </c>
      <c r="GH19" s="58">
        <v>2571</v>
      </c>
      <c r="GI19" s="6">
        <v>2459</v>
      </c>
      <c r="GJ19" s="6">
        <v>2833</v>
      </c>
      <c r="GK19" s="10">
        <v>2836</v>
      </c>
      <c r="GL19" s="10">
        <v>2665</v>
      </c>
      <c r="GM19" s="10">
        <v>2142</v>
      </c>
      <c r="GN19" s="10">
        <v>2269</v>
      </c>
      <c r="GO19" s="10">
        <v>2337</v>
      </c>
      <c r="GP19" s="10">
        <v>2128</v>
      </c>
      <c r="GQ19" s="10">
        <v>2018</v>
      </c>
      <c r="GR19" s="10">
        <v>2127</v>
      </c>
      <c r="GS19" s="10">
        <v>2111</v>
      </c>
      <c r="GT19" s="10">
        <v>2456</v>
      </c>
      <c r="GU19" s="6">
        <v>2345</v>
      </c>
      <c r="GV19" s="6">
        <v>2901</v>
      </c>
      <c r="GW19" s="6">
        <v>2373</v>
      </c>
      <c r="GX19" s="6">
        <v>2305</v>
      </c>
      <c r="GY19" s="6">
        <v>2047</v>
      </c>
      <c r="GZ19" s="6">
        <v>1991</v>
      </c>
      <c r="HA19" s="6">
        <v>2124</v>
      </c>
      <c r="HB19" s="6">
        <v>1810</v>
      </c>
      <c r="HC19" s="6">
        <v>1830</v>
      </c>
      <c r="HD19" s="6">
        <v>1731</v>
      </c>
      <c r="HE19" s="6">
        <v>2071</v>
      </c>
      <c r="HF19" s="6">
        <v>2137</v>
      </c>
      <c r="HG19" s="6">
        <v>1917</v>
      </c>
      <c r="HH19" s="6">
        <v>1652</v>
      </c>
      <c r="HI19" s="6">
        <v>1350</v>
      </c>
      <c r="HJ19" s="6">
        <v>1621</v>
      </c>
      <c r="HK19" s="6">
        <v>1228</v>
      </c>
      <c r="HL19" s="6">
        <v>1177</v>
      </c>
      <c r="HM19" s="6">
        <v>1417</v>
      </c>
      <c r="HN19" s="6">
        <v>1071</v>
      </c>
      <c r="HO19" s="6">
        <v>1304</v>
      </c>
      <c r="HP19" s="6">
        <v>1463</v>
      </c>
      <c r="HQ19" s="6">
        <v>1400</v>
      </c>
      <c r="HR19" s="6">
        <v>1564</v>
      </c>
      <c r="HS19" s="6">
        <v>1541</v>
      </c>
      <c r="HT19" s="6">
        <v>1640</v>
      </c>
      <c r="HU19" s="6">
        <v>1210</v>
      </c>
      <c r="HV19" s="6">
        <v>1389</v>
      </c>
      <c r="HW19" s="6">
        <v>1175</v>
      </c>
      <c r="HX19" s="6">
        <v>991</v>
      </c>
      <c r="HY19" s="6">
        <v>1352</v>
      </c>
      <c r="HZ19" s="6">
        <v>843</v>
      </c>
      <c r="IA19" s="6">
        <v>991</v>
      </c>
      <c r="IB19" s="6">
        <v>1247</v>
      </c>
      <c r="IC19" s="6">
        <v>1232</v>
      </c>
      <c r="ID19" s="6">
        <v>1249</v>
      </c>
      <c r="IE19" s="6">
        <v>1449</v>
      </c>
      <c r="IF19" s="6">
        <v>1527</v>
      </c>
      <c r="IG19" s="6">
        <v>1297</v>
      </c>
      <c r="IH19" s="106">
        <v>1419</v>
      </c>
      <c r="II19" s="106">
        <v>1067</v>
      </c>
      <c r="IJ19" s="106">
        <v>1046</v>
      </c>
      <c r="IK19" s="111">
        <v>1065</v>
      </c>
      <c r="IL19" s="111">
        <v>917</v>
      </c>
      <c r="IM19" s="111">
        <v>1270</v>
      </c>
      <c r="IN19" s="111">
        <v>2141</v>
      </c>
      <c r="IO19" s="111">
        <v>1276</v>
      </c>
      <c r="IP19" s="111">
        <v>1479</v>
      </c>
      <c r="IQ19" s="111">
        <v>1203</v>
      </c>
      <c r="IR19" s="111">
        <v>1294</v>
      </c>
      <c r="IS19" s="111">
        <v>1143</v>
      </c>
      <c r="IT19" s="111">
        <v>1297</v>
      </c>
      <c r="IU19" s="111">
        <v>1043</v>
      </c>
      <c r="IV19" s="111">
        <v>1314</v>
      </c>
    </row>
    <row r="20" spans="1:256">
      <c r="A20" s="7" t="s">
        <v>32</v>
      </c>
      <c r="B20" s="37">
        <v>5826</v>
      </c>
      <c r="C20" s="37">
        <v>5816</v>
      </c>
      <c r="D20" s="37">
        <v>5142</v>
      </c>
      <c r="E20" s="37">
        <v>5373</v>
      </c>
      <c r="F20" s="37">
        <v>5429</v>
      </c>
      <c r="G20" s="37">
        <v>6108</v>
      </c>
      <c r="H20" s="37">
        <v>5610</v>
      </c>
      <c r="I20" s="37">
        <v>5740</v>
      </c>
      <c r="J20" s="37">
        <v>6253</v>
      </c>
      <c r="K20" s="37">
        <v>6132</v>
      </c>
      <c r="L20" s="37">
        <v>7660</v>
      </c>
      <c r="M20" s="37">
        <v>6500</v>
      </c>
      <c r="N20" s="37">
        <v>6204</v>
      </c>
      <c r="O20" s="37">
        <v>5465</v>
      </c>
      <c r="P20" s="37">
        <v>5300</v>
      </c>
      <c r="Q20" s="37">
        <v>5409</v>
      </c>
      <c r="R20" s="37">
        <v>4646</v>
      </c>
      <c r="S20" s="37">
        <v>5497</v>
      </c>
      <c r="T20" s="37">
        <v>4985</v>
      </c>
      <c r="U20" s="37">
        <v>5509</v>
      </c>
      <c r="V20" s="37">
        <v>5509</v>
      </c>
      <c r="W20" s="37">
        <v>5692</v>
      </c>
      <c r="X20" s="37">
        <v>6849</v>
      </c>
      <c r="Y20" s="37">
        <v>5290</v>
      </c>
      <c r="Z20" s="37">
        <v>5960</v>
      </c>
      <c r="AA20" s="37">
        <v>5524</v>
      </c>
      <c r="AB20" s="37">
        <v>4861</v>
      </c>
      <c r="AC20" s="37">
        <v>5826</v>
      </c>
      <c r="AD20" s="37">
        <v>4782</v>
      </c>
      <c r="AE20" s="37">
        <v>4903</v>
      </c>
      <c r="AF20" s="37">
        <v>5335</v>
      </c>
      <c r="AG20" s="37">
        <v>5298</v>
      </c>
      <c r="AH20" s="37">
        <v>4934</v>
      </c>
      <c r="AI20" s="37">
        <v>5790</v>
      </c>
      <c r="AJ20" s="37">
        <v>6328</v>
      </c>
      <c r="AK20" s="37">
        <v>5651</v>
      </c>
      <c r="AL20" s="37">
        <v>5954</v>
      </c>
      <c r="AM20" s="37">
        <v>4950</v>
      </c>
      <c r="AN20" s="37">
        <v>4848</v>
      </c>
      <c r="AO20" s="37">
        <v>5347</v>
      </c>
      <c r="AP20" s="37">
        <v>4436</v>
      </c>
      <c r="AQ20" s="37">
        <v>5157</v>
      </c>
      <c r="AR20" s="37">
        <v>5197</v>
      </c>
      <c r="AS20" s="37">
        <v>5314</v>
      </c>
      <c r="AT20" s="37">
        <v>5326</v>
      </c>
      <c r="AU20" s="37">
        <v>5817</v>
      </c>
      <c r="AV20" s="37">
        <v>5841</v>
      </c>
      <c r="AW20" s="37">
        <v>6126</v>
      </c>
      <c r="AX20" s="37">
        <v>5397</v>
      </c>
      <c r="AY20" s="37">
        <v>5171</v>
      </c>
      <c r="AZ20" s="37">
        <v>4669</v>
      </c>
      <c r="BA20" s="37">
        <v>4498</v>
      </c>
      <c r="BB20" s="37">
        <v>4214</v>
      </c>
      <c r="BC20" s="37">
        <v>5178</v>
      </c>
      <c r="BD20" s="37">
        <v>4670</v>
      </c>
      <c r="BE20" s="37">
        <v>4571</v>
      </c>
      <c r="BF20" s="37">
        <v>5047</v>
      </c>
      <c r="BG20" s="37">
        <v>4910</v>
      </c>
      <c r="BH20" s="37">
        <v>6074</v>
      </c>
      <c r="BI20" s="37">
        <v>5539</v>
      </c>
      <c r="BJ20" s="37">
        <v>5397</v>
      </c>
      <c r="BK20" s="37">
        <v>5171</v>
      </c>
      <c r="BL20" s="37">
        <v>4669</v>
      </c>
      <c r="BM20" s="37">
        <v>4498</v>
      </c>
      <c r="BN20" s="37">
        <v>4214</v>
      </c>
      <c r="BO20" s="37">
        <v>5178</v>
      </c>
      <c r="BP20" s="37">
        <v>4670</v>
      </c>
      <c r="BQ20" s="37">
        <v>4571</v>
      </c>
      <c r="BR20" s="37">
        <v>5047</v>
      </c>
      <c r="BS20" s="37">
        <v>4910</v>
      </c>
      <c r="BT20" s="37">
        <v>6074</v>
      </c>
      <c r="BU20" s="37">
        <v>5539</v>
      </c>
      <c r="BV20" s="37">
        <v>4494</v>
      </c>
      <c r="BW20" s="37">
        <v>4124</v>
      </c>
      <c r="BX20" s="37">
        <v>4909</v>
      </c>
      <c r="BY20" s="37">
        <v>4202</v>
      </c>
      <c r="BZ20" s="37">
        <v>4640</v>
      </c>
      <c r="CA20" s="37">
        <v>4778</v>
      </c>
      <c r="CB20" s="37">
        <v>4478</v>
      </c>
      <c r="CC20" s="37">
        <v>5673</v>
      </c>
      <c r="CD20" s="37">
        <v>4689</v>
      </c>
      <c r="CE20" s="37">
        <v>4725</v>
      </c>
      <c r="CF20" s="37">
        <v>4265</v>
      </c>
      <c r="CG20" s="37">
        <v>3601</v>
      </c>
      <c r="CH20" s="37">
        <v>4725</v>
      </c>
      <c r="CI20" s="37">
        <v>4265</v>
      </c>
      <c r="CJ20" s="37">
        <v>3601</v>
      </c>
      <c r="CK20" s="37">
        <v>3931</v>
      </c>
      <c r="CL20" s="37">
        <v>3557</v>
      </c>
      <c r="CM20" s="37">
        <v>4199</v>
      </c>
      <c r="CN20" s="37">
        <v>4013</v>
      </c>
      <c r="CO20" s="37">
        <v>4235</v>
      </c>
      <c r="CP20" s="37">
        <v>4129</v>
      </c>
      <c r="CQ20" s="37">
        <v>4459</v>
      </c>
      <c r="CR20" s="37">
        <v>5071</v>
      </c>
      <c r="CS20" s="37">
        <v>4329</v>
      </c>
      <c r="CT20" s="37">
        <v>4734</v>
      </c>
      <c r="CU20" s="37">
        <v>4005</v>
      </c>
      <c r="CV20" s="37">
        <v>3493</v>
      </c>
      <c r="CW20" s="37">
        <v>4074</v>
      </c>
      <c r="CX20" s="37">
        <v>3476</v>
      </c>
      <c r="CY20" s="37">
        <v>4010</v>
      </c>
      <c r="CZ20" s="37">
        <v>4109</v>
      </c>
      <c r="DA20" s="37">
        <v>3802</v>
      </c>
      <c r="DB20" s="37">
        <v>3804</v>
      </c>
      <c r="DC20" s="37">
        <v>4551</v>
      </c>
      <c r="DD20" s="37">
        <v>4728</v>
      </c>
      <c r="DE20" s="37">
        <v>4608</v>
      </c>
      <c r="DF20" s="37">
        <v>4932</v>
      </c>
      <c r="DG20" s="37">
        <v>3728</v>
      </c>
      <c r="DH20" s="37">
        <v>4302</v>
      </c>
      <c r="DI20" s="37">
        <v>3382</v>
      </c>
      <c r="DJ20" s="37">
        <v>3564</v>
      </c>
      <c r="DK20" s="37">
        <v>4375</v>
      </c>
      <c r="DL20" s="37">
        <v>4335</v>
      </c>
      <c r="DM20" s="37">
        <v>3866</v>
      </c>
      <c r="DN20" s="37">
        <v>4381</v>
      </c>
      <c r="DO20" s="37">
        <v>4680</v>
      </c>
      <c r="DP20" s="37">
        <v>4722</v>
      </c>
      <c r="DQ20" s="37">
        <v>4934</v>
      </c>
      <c r="DR20" s="39">
        <v>4690</v>
      </c>
      <c r="DS20" s="39">
        <v>4160</v>
      </c>
      <c r="DT20" s="39">
        <v>4052</v>
      </c>
      <c r="DU20" s="39">
        <v>3917</v>
      </c>
      <c r="DV20" s="39">
        <v>3457</v>
      </c>
      <c r="DW20" s="39">
        <v>4574</v>
      </c>
      <c r="DX20" s="39">
        <v>4410</v>
      </c>
      <c r="DY20" s="39">
        <v>3964</v>
      </c>
      <c r="DZ20" s="39">
        <v>4745</v>
      </c>
      <c r="EA20" s="39">
        <v>5000</v>
      </c>
      <c r="EB20" s="39">
        <v>5388</v>
      </c>
      <c r="EC20" s="39">
        <v>4942</v>
      </c>
      <c r="ED20" s="39">
        <v>4525</v>
      </c>
      <c r="EE20" s="39">
        <v>4519</v>
      </c>
      <c r="EF20" s="39">
        <v>4113</v>
      </c>
      <c r="EG20" s="39">
        <v>4145</v>
      </c>
      <c r="EH20" s="39">
        <v>3824</v>
      </c>
      <c r="EI20" s="39">
        <v>4448</v>
      </c>
      <c r="EJ20" s="39">
        <v>4265</v>
      </c>
      <c r="EK20" s="39">
        <v>4172</v>
      </c>
      <c r="EL20" s="39">
        <v>4909</v>
      </c>
      <c r="EM20" s="39">
        <v>4524</v>
      </c>
      <c r="EN20" s="39">
        <v>5529</v>
      </c>
      <c r="EO20" s="39">
        <v>6849</v>
      </c>
      <c r="EP20" s="3">
        <v>4724</v>
      </c>
      <c r="EQ20" s="3">
        <v>4283</v>
      </c>
      <c r="ER20" s="3">
        <v>3880</v>
      </c>
      <c r="ES20" s="3">
        <v>4174</v>
      </c>
      <c r="ET20" s="3">
        <v>3747</v>
      </c>
      <c r="EU20" s="3">
        <v>4163</v>
      </c>
      <c r="EV20" s="3">
        <v>4319</v>
      </c>
      <c r="EW20" s="3">
        <v>4534</v>
      </c>
      <c r="EX20" s="3">
        <v>4422</v>
      </c>
      <c r="EY20" s="3">
        <v>4471</v>
      </c>
      <c r="EZ20" s="3">
        <v>5642</v>
      </c>
      <c r="FA20" s="89">
        <v>4358</v>
      </c>
      <c r="FB20" s="3">
        <v>4862</v>
      </c>
      <c r="FC20" s="3">
        <v>4324</v>
      </c>
      <c r="FD20" s="3">
        <v>3810</v>
      </c>
      <c r="FE20" s="3">
        <v>4220</v>
      </c>
      <c r="FF20" s="3">
        <v>3734</v>
      </c>
      <c r="FG20" s="3">
        <v>3921</v>
      </c>
      <c r="FH20" s="3">
        <v>4572</v>
      </c>
      <c r="FI20" s="3">
        <v>4402</v>
      </c>
      <c r="FJ20" s="3">
        <v>4100</v>
      </c>
      <c r="FK20" s="3">
        <v>4956</v>
      </c>
      <c r="FL20" s="3">
        <v>5147</v>
      </c>
      <c r="FM20" s="3">
        <v>4628</v>
      </c>
      <c r="FN20" s="59">
        <v>4796</v>
      </c>
      <c r="FO20" s="59">
        <v>4025</v>
      </c>
      <c r="FP20" s="59">
        <v>4024</v>
      </c>
      <c r="FQ20" s="59">
        <v>3857</v>
      </c>
      <c r="FR20" s="59">
        <v>3002</v>
      </c>
      <c r="FS20" s="59">
        <v>3268</v>
      </c>
      <c r="FT20" s="59">
        <v>4077</v>
      </c>
      <c r="FU20" s="59">
        <v>4792</v>
      </c>
      <c r="FV20" s="59">
        <v>4685</v>
      </c>
      <c r="FW20" s="59">
        <v>4986</v>
      </c>
      <c r="FX20" s="59">
        <v>4649</v>
      </c>
      <c r="FY20" s="59">
        <v>4386</v>
      </c>
      <c r="FZ20" s="59">
        <v>4115</v>
      </c>
      <c r="GA20" s="59">
        <v>3253</v>
      </c>
      <c r="GB20" s="59">
        <v>3970</v>
      </c>
      <c r="GC20" s="59">
        <v>3461</v>
      </c>
      <c r="GD20" s="59">
        <v>2814</v>
      </c>
      <c r="GE20" s="59">
        <v>3347</v>
      </c>
      <c r="GF20" s="59">
        <v>3792</v>
      </c>
      <c r="GG20" s="59">
        <v>3702</v>
      </c>
      <c r="GH20" s="58">
        <v>3604</v>
      </c>
      <c r="GI20" s="6">
        <v>4175</v>
      </c>
      <c r="GJ20" s="6">
        <v>4210</v>
      </c>
      <c r="GK20" s="10">
        <v>4578</v>
      </c>
      <c r="GL20" s="10">
        <v>4323</v>
      </c>
      <c r="GM20" s="10">
        <v>3345</v>
      </c>
      <c r="GN20" s="10">
        <v>2985</v>
      </c>
      <c r="GO20" s="10">
        <v>2820</v>
      </c>
      <c r="GP20" s="10">
        <v>2567</v>
      </c>
      <c r="GQ20" s="10">
        <v>1554</v>
      </c>
      <c r="GR20" s="10">
        <v>1308</v>
      </c>
      <c r="GS20" s="10">
        <v>1244</v>
      </c>
      <c r="GT20" s="10">
        <v>1675</v>
      </c>
      <c r="GU20" s="6">
        <v>2018</v>
      </c>
      <c r="GV20" s="6">
        <v>2358</v>
      </c>
      <c r="GW20" s="6">
        <v>1909</v>
      </c>
      <c r="GX20" s="6">
        <v>1887</v>
      </c>
      <c r="GY20" s="6">
        <v>1841</v>
      </c>
      <c r="GZ20" s="6">
        <v>1479</v>
      </c>
      <c r="HA20" s="6">
        <v>1628</v>
      </c>
      <c r="HB20" s="6">
        <v>1480</v>
      </c>
      <c r="HC20" s="6">
        <v>1494</v>
      </c>
      <c r="HD20" s="6">
        <v>1535</v>
      </c>
      <c r="HE20" s="6">
        <v>1799</v>
      </c>
      <c r="HF20" s="6">
        <v>1714</v>
      </c>
      <c r="HG20" s="6">
        <v>1918</v>
      </c>
      <c r="HH20" s="6">
        <v>2118</v>
      </c>
      <c r="HI20" s="6">
        <v>1746</v>
      </c>
      <c r="HJ20" s="6">
        <v>23187</v>
      </c>
      <c r="HK20" s="6">
        <v>16315</v>
      </c>
      <c r="HL20" s="6">
        <v>10786</v>
      </c>
      <c r="HM20" s="6">
        <v>1468</v>
      </c>
      <c r="HN20" s="6">
        <v>1367</v>
      </c>
      <c r="HO20" s="6">
        <v>1297</v>
      </c>
      <c r="HP20" s="6">
        <v>1204</v>
      </c>
      <c r="HQ20" s="6">
        <v>1539</v>
      </c>
      <c r="HR20" s="6">
        <v>1416</v>
      </c>
      <c r="HS20" s="6">
        <v>1621</v>
      </c>
      <c r="HT20" s="6">
        <v>1766</v>
      </c>
      <c r="HU20" s="6">
        <v>1497</v>
      </c>
      <c r="HV20" s="6">
        <v>1591</v>
      </c>
      <c r="HW20" s="6">
        <v>1438</v>
      </c>
      <c r="HX20" s="6">
        <v>1191</v>
      </c>
      <c r="HY20" s="6">
        <v>1304</v>
      </c>
      <c r="HZ20" s="6">
        <v>1070</v>
      </c>
      <c r="IA20" s="6">
        <v>1104</v>
      </c>
      <c r="IB20" s="6">
        <v>1384</v>
      </c>
      <c r="IC20" s="6">
        <v>1415</v>
      </c>
      <c r="ID20" s="6">
        <v>1348</v>
      </c>
      <c r="IE20" s="6">
        <v>1560</v>
      </c>
      <c r="IF20" s="6">
        <v>1621</v>
      </c>
      <c r="IG20" s="6">
        <v>1458</v>
      </c>
      <c r="IH20" s="106">
        <v>1398</v>
      </c>
      <c r="II20" s="106">
        <v>1074</v>
      </c>
      <c r="IJ20" s="106">
        <v>1243</v>
      </c>
      <c r="IK20" s="111">
        <v>1128</v>
      </c>
      <c r="IL20" s="111">
        <v>1105</v>
      </c>
      <c r="IM20" s="111">
        <v>1027</v>
      </c>
      <c r="IN20" s="111">
        <v>2120</v>
      </c>
      <c r="IO20" s="111">
        <v>1016</v>
      </c>
      <c r="IP20" s="111">
        <v>1107</v>
      </c>
      <c r="IQ20" s="111">
        <v>1257</v>
      </c>
      <c r="IR20" s="111">
        <v>1441</v>
      </c>
      <c r="IS20" s="111">
        <v>1329</v>
      </c>
      <c r="IT20" s="111">
        <v>1466</v>
      </c>
      <c r="IU20" s="111">
        <v>1698</v>
      </c>
      <c r="IV20" s="111">
        <v>1457</v>
      </c>
    </row>
    <row r="21" spans="1:256">
      <c r="A21" s="7" t="s">
        <v>33</v>
      </c>
      <c r="B21" s="37">
        <v>3156</v>
      </c>
      <c r="C21" s="37">
        <v>2982</v>
      </c>
      <c r="D21" s="37">
        <v>3025</v>
      </c>
      <c r="E21" s="37">
        <v>2500</v>
      </c>
      <c r="F21" s="37">
        <v>2535</v>
      </c>
      <c r="G21" s="37">
        <v>2574</v>
      </c>
      <c r="H21" s="37">
        <v>2593</v>
      </c>
      <c r="I21" s="37">
        <v>2822</v>
      </c>
      <c r="J21" s="37">
        <v>2879</v>
      </c>
      <c r="K21" s="37">
        <v>2679</v>
      </c>
      <c r="L21" s="37">
        <v>3761</v>
      </c>
      <c r="M21" s="37">
        <v>3235</v>
      </c>
      <c r="N21" s="37">
        <v>3114</v>
      </c>
      <c r="O21" s="37">
        <v>2805</v>
      </c>
      <c r="P21" s="37">
        <v>2615</v>
      </c>
      <c r="Q21" s="37">
        <v>2277</v>
      </c>
      <c r="R21" s="37">
        <v>2286</v>
      </c>
      <c r="S21" s="37">
        <v>2241</v>
      </c>
      <c r="T21" s="37">
        <v>2393</v>
      </c>
      <c r="U21" s="37">
        <v>2574</v>
      </c>
      <c r="V21" s="37">
        <v>2603</v>
      </c>
      <c r="W21" s="37">
        <v>2781</v>
      </c>
      <c r="X21" s="37">
        <v>2960</v>
      </c>
      <c r="Y21" s="37">
        <v>2504</v>
      </c>
      <c r="Z21" s="37">
        <v>3106</v>
      </c>
      <c r="AA21" s="37">
        <v>2741</v>
      </c>
      <c r="AB21" s="37">
        <v>2529</v>
      </c>
      <c r="AC21" s="37">
        <v>2225</v>
      </c>
      <c r="AD21" s="37">
        <v>2031</v>
      </c>
      <c r="AE21" s="37">
        <v>2118</v>
      </c>
      <c r="AF21" s="37">
        <v>2276</v>
      </c>
      <c r="AG21" s="37">
        <v>2442</v>
      </c>
      <c r="AH21" s="37">
        <v>2265</v>
      </c>
      <c r="AI21" s="37">
        <v>2503</v>
      </c>
      <c r="AJ21" s="37">
        <v>2652</v>
      </c>
      <c r="AK21" s="37">
        <v>2441</v>
      </c>
      <c r="AL21" s="37">
        <v>2721</v>
      </c>
      <c r="AM21" s="37">
        <v>2334</v>
      </c>
      <c r="AN21" s="37">
        <v>2382</v>
      </c>
      <c r="AO21" s="37">
        <v>2111</v>
      </c>
      <c r="AP21" s="37">
        <v>2119</v>
      </c>
      <c r="AQ21" s="37">
        <v>1924</v>
      </c>
      <c r="AR21" s="37">
        <v>2339</v>
      </c>
      <c r="AS21" s="37">
        <v>2295</v>
      </c>
      <c r="AT21" s="37">
        <v>2434</v>
      </c>
      <c r="AU21" s="37">
        <v>2672</v>
      </c>
      <c r="AV21" s="37">
        <v>2526</v>
      </c>
      <c r="AW21" s="37">
        <v>2771</v>
      </c>
      <c r="AX21" s="37">
        <v>2091</v>
      </c>
      <c r="AY21" s="37">
        <v>1821</v>
      </c>
      <c r="AZ21" s="37">
        <v>1911</v>
      </c>
      <c r="BA21" s="37">
        <v>1495</v>
      </c>
      <c r="BB21" s="37">
        <v>1243</v>
      </c>
      <c r="BC21" s="37">
        <v>1583</v>
      </c>
      <c r="BD21" s="37">
        <v>1573</v>
      </c>
      <c r="BE21" s="37">
        <v>1536</v>
      </c>
      <c r="BF21" s="37">
        <v>1752</v>
      </c>
      <c r="BG21" s="37">
        <v>1655</v>
      </c>
      <c r="BH21" s="37">
        <v>1903</v>
      </c>
      <c r="BI21" s="37">
        <v>2069</v>
      </c>
      <c r="BJ21" s="37">
        <v>2091</v>
      </c>
      <c r="BK21" s="37">
        <v>1821</v>
      </c>
      <c r="BL21" s="37">
        <v>1911</v>
      </c>
      <c r="BM21" s="37">
        <v>1495</v>
      </c>
      <c r="BN21" s="37">
        <v>1243</v>
      </c>
      <c r="BO21" s="37">
        <v>1583</v>
      </c>
      <c r="BP21" s="37">
        <v>1573</v>
      </c>
      <c r="BQ21" s="37">
        <v>1536</v>
      </c>
      <c r="BR21" s="37">
        <v>1752</v>
      </c>
      <c r="BS21" s="37">
        <v>1655</v>
      </c>
      <c r="BT21" s="37">
        <v>1903</v>
      </c>
      <c r="BU21" s="37">
        <v>2069</v>
      </c>
      <c r="BV21" s="37">
        <v>1047</v>
      </c>
      <c r="BW21" s="38">
        <v>923</v>
      </c>
      <c r="BX21" s="37">
        <v>1056</v>
      </c>
      <c r="BY21" s="38">
        <v>970</v>
      </c>
      <c r="BZ21" s="37">
        <v>1000</v>
      </c>
      <c r="CA21" s="37">
        <v>1268</v>
      </c>
      <c r="CB21" s="37">
        <v>1183</v>
      </c>
      <c r="CC21" s="37">
        <v>1461</v>
      </c>
      <c r="CD21" s="37">
        <v>1449</v>
      </c>
      <c r="CE21" s="37">
        <v>1363</v>
      </c>
      <c r="CF21" s="37">
        <v>1160</v>
      </c>
      <c r="CG21" s="37">
        <v>1201</v>
      </c>
      <c r="CH21" s="37">
        <v>1363</v>
      </c>
      <c r="CI21" s="37">
        <v>1160</v>
      </c>
      <c r="CJ21" s="37">
        <v>1201</v>
      </c>
      <c r="CK21" s="37">
        <v>1007</v>
      </c>
      <c r="CL21" s="38">
        <v>933</v>
      </c>
      <c r="CM21" s="37">
        <v>1030</v>
      </c>
      <c r="CN21" s="37">
        <v>1037</v>
      </c>
      <c r="CO21" s="37">
        <v>1116</v>
      </c>
      <c r="CP21" s="37">
        <v>1092</v>
      </c>
      <c r="CQ21" s="37">
        <v>1085</v>
      </c>
      <c r="CR21" s="37">
        <v>1387</v>
      </c>
      <c r="CS21" s="37">
        <v>1149</v>
      </c>
      <c r="CT21" s="37">
        <v>1235</v>
      </c>
      <c r="CU21" s="37">
        <v>1097</v>
      </c>
      <c r="CV21" s="38">
        <v>990</v>
      </c>
      <c r="CW21" s="38">
        <v>901</v>
      </c>
      <c r="CX21" s="38">
        <v>867</v>
      </c>
      <c r="CY21" s="38">
        <v>867</v>
      </c>
      <c r="CZ21" s="37">
        <v>1710</v>
      </c>
      <c r="DA21" s="38">
        <v>901</v>
      </c>
      <c r="DB21" s="38">
        <v>921</v>
      </c>
      <c r="DC21" s="37">
        <v>1058</v>
      </c>
      <c r="DD21" s="37">
        <v>1107</v>
      </c>
      <c r="DE21" s="38">
        <v>829</v>
      </c>
      <c r="DF21" s="38">
        <v>891</v>
      </c>
      <c r="DG21" s="38">
        <v>883</v>
      </c>
      <c r="DH21" s="37">
        <v>1042</v>
      </c>
      <c r="DI21" s="38">
        <v>861</v>
      </c>
      <c r="DJ21" s="38">
        <v>903</v>
      </c>
      <c r="DK21" s="38">
        <v>971</v>
      </c>
      <c r="DL21" s="37">
        <v>1052</v>
      </c>
      <c r="DM21" s="38">
        <v>961</v>
      </c>
      <c r="DN21" s="37">
        <v>1145</v>
      </c>
      <c r="DO21" s="37">
        <v>1251</v>
      </c>
      <c r="DP21" s="37">
        <v>1213</v>
      </c>
      <c r="DQ21" s="37">
        <v>1473</v>
      </c>
      <c r="DR21" s="39">
        <v>1386</v>
      </c>
      <c r="DS21" s="39">
        <v>1209</v>
      </c>
      <c r="DT21" s="39">
        <v>1216</v>
      </c>
      <c r="DU21" s="39">
        <v>886</v>
      </c>
      <c r="DV21" s="39">
        <v>977</v>
      </c>
      <c r="DW21" s="39">
        <v>1127</v>
      </c>
      <c r="DX21" s="39">
        <v>1009</v>
      </c>
      <c r="DY21" s="39">
        <v>1085</v>
      </c>
      <c r="DZ21" s="39">
        <v>1217</v>
      </c>
      <c r="EA21" s="39">
        <v>1173</v>
      </c>
      <c r="EB21" s="39">
        <v>1405</v>
      </c>
      <c r="EC21" s="39">
        <v>1420</v>
      </c>
      <c r="ED21" s="39">
        <v>1312</v>
      </c>
      <c r="EE21" s="39">
        <v>1229</v>
      </c>
      <c r="EF21" s="39">
        <v>1217</v>
      </c>
      <c r="EG21" s="39">
        <v>1010</v>
      </c>
      <c r="EH21" s="39">
        <v>1012</v>
      </c>
      <c r="EI21" s="39">
        <v>1065</v>
      </c>
      <c r="EJ21" s="39">
        <v>1157</v>
      </c>
      <c r="EK21" s="39">
        <v>1121</v>
      </c>
      <c r="EL21" s="39">
        <v>1217</v>
      </c>
      <c r="EM21" s="39">
        <v>1145</v>
      </c>
      <c r="EN21" s="39">
        <v>1364</v>
      </c>
      <c r="EO21" s="39">
        <v>1353</v>
      </c>
      <c r="EP21" s="3">
        <v>1225</v>
      </c>
      <c r="EQ21" s="3">
        <v>1262</v>
      </c>
      <c r="ER21" s="3">
        <v>1151</v>
      </c>
      <c r="ES21" s="3">
        <v>996</v>
      </c>
      <c r="ET21" s="3">
        <v>900</v>
      </c>
      <c r="EU21" s="3">
        <v>838</v>
      </c>
      <c r="EV21" s="3">
        <v>846</v>
      </c>
      <c r="EW21" s="3">
        <v>914</v>
      </c>
      <c r="EX21" s="3">
        <v>859</v>
      </c>
      <c r="EY21" s="3">
        <v>935</v>
      </c>
      <c r="EZ21" s="3">
        <v>921</v>
      </c>
      <c r="FA21" s="89">
        <v>538</v>
      </c>
      <c r="FB21" s="3">
        <v>900</v>
      </c>
      <c r="FC21" s="3">
        <v>832</v>
      </c>
      <c r="FD21" s="3">
        <v>760</v>
      </c>
      <c r="FE21" s="3">
        <v>807</v>
      </c>
      <c r="FF21" s="3">
        <v>693</v>
      </c>
      <c r="FG21" s="3">
        <v>588</v>
      </c>
      <c r="FH21" s="3">
        <v>687</v>
      </c>
      <c r="FI21" s="3">
        <v>756</v>
      </c>
      <c r="FJ21" s="3">
        <v>732</v>
      </c>
      <c r="FK21" s="3">
        <v>752</v>
      </c>
      <c r="FL21" s="3">
        <v>720</v>
      </c>
      <c r="FM21" s="3">
        <v>790</v>
      </c>
      <c r="FN21" s="59">
        <v>793</v>
      </c>
      <c r="FO21" s="59">
        <v>636</v>
      </c>
      <c r="FP21" s="59">
        <v>598</v>
      </c>
      <c r="FQ21" s="59">
        <v>755</v>
      </c>
      <c r="FR21" s="59">
        <v>589</v>
      </c>
      <c r="FS21" s="59">
        <v>544</v>
      </c>
      <c r="FT21" s="59">
        <v>604</v>
      </c>
      <c r="FU21" s="59">
        <v>569</v>
      </c>
      <c r="FV21" s="59">
        <v>576</v>
      </c>
      <c r="FW21" s="59">
        <v>764</v>
      </c>
      <c r="FX21" s="59">
        <v>740</v>
      </c>
      <c r="FY21" s="59">
        <v>748</v>
      </c>
      <c r="FZ21" s="59">
        <v>760</v>
      </c>
      <c r="GA21" s="59">
        <v>568</v>
      </c>
      <c r="GB21" s="59">
        <v>677</v>
      </c>
      <c r="GC21" s="59">
        <v>498</v>
      </c>
      <c r="GD21" s="59">
        <v>467</v>
      </c>
      <c r="GE21" s="59">
        <v>558</v>
      </c>
      <c r="GF21" s="59">
        <v>531</v>
      </c>
      <c r="GG21" s="59">
        <v>486</v>
      </c>
      <c r="GH21" s="58">
        <v>677</v>
      </c>
      <c r="GI21" s="6">
        <v>649</v>
      </c>
      <c r="GJ21" s="6">
        <v>651</v>
      </c>
      <c r="GK21" s="10">
        <v>742</v>
      </c>
      <c r="GL21" s="10">
        <v>720</v>
      </c>
      <c r="GM21" s="10">
        <v>571</v>
      </c>
      <c r="GN21" s="10">
        <v>601</v>
      </c>
      <c r="GO21" s="10">
        <v>553</v>
      </c>
      <c r="GP21" s="10">
        <v>551</v>
      </c>
      <c r="GQ21" s="10">
        <v>470</v>
      </c>
      <c r="GR21" s="10">
        <v>529</v>
      </c>
      <c r="GS21" s="10">
        <v>566</v>
      </c>
      <c r="GT21" s="10">
        <v>593</v>
      </c>
      <c r="GU21" s="10">
        <v>668</v>
      </c>
      <c r="GV21" s="10">
        <v>637</v>
      </c>
      <c r="GW21" s="10">
        <v>559</v>
      </c>
      <c r="GX21" s="10">
        <v>602</v>
      </c>
      <c r="GY21" s="10">
        <v>655</v>
      </c>
      <c r="GZ21" s="10">
        <v>614</v>
      </c>
      <c r="HA21" s="10">
        <v>613</v>
      </c>
      <c r="HB21" s="10">
        <v>570</v>
      </c>
      <c r="HC21" s="10">
        <v>542</v>
      </c>
      <c r="HD21" s="10">
        <v>579</v>
      </c>
      <c r="HE21" s="10">
        <v>589</v>
      </c>
      <c r="HF21" s="10">
        <v>696</v>
      </c>
      <c r="HG21" s="10">
        <v>623</v>
      </c>
      <c r="HH21" s="10">
        <v>777</v>
      </c>
      <c r="HI21" s="10">
        <v>666</v>
      </c>
      <c r="HJ21" s="10">
        <v>799</v>
      </c>
      <c r="HK21" s="10">
        <v>713</v>
      </c>
      <c r="HL21" s="10">
        <v>604</v>
      </c>
      <c r="HM21" s="10">
        <v>485</v>
      </c>
      <c r="HN21" s="10">
        <v>512</v>
      </c>
      <c r="HO21" s="10">
        <v>493</v>
      </c>
      <c r="HP21" s="10">
        <v>530</v>
      </c>
      <c r="HQ21" s="10">
        <v>705</v>
      </c>
      <c r="HR21" s="10">
        <v>688</v>
      </c>
      <c r="HS21" s="10">
        <v>706</v>
      </c>
      <c r="HT21" s="10">
        <v>765</v>
      </c>
      <c r="HU21" s="10">
        <v>665</v>
      </c>
      <c r="HV21" s="10">
        <v>712</v>
      </c>
      <c r="HW21" s="10">
        <v>665</v>
      </c>
      <c r="HX21" s="10">
        <v>510</v>
      </c>
      <c r="HY21" s="10">
        <v>487</v>
      </c>
      <c r="HZ21" s="10">
        <v>483</v>
      </c>
      <c r="IA21" s="10">
        <v>410</v>
      </c>
      <c r="IB21" s="10">
        <v>515</v>
      </c>
      <c r="IC21" s="10">
        <v>532</v>
      </c>
      <c r="ID21" s="10">
        <v>513</v>
      </c>
      <c r="IE21" s="10">
        <v>604</v>
      </c>
      <c r="IF21" s="10">
        <v>618</v>
      </c>
      <c r="IG21" s="10">
        <v>574</v>
      </c>
      <c r="IH21" s="106">
        <v>292</v>
      </c>
      <c r="II21" s="106">
        <v>242</v>
      </c>
      <c r="IJ21" s="106">
        <v>188</v>
      </c>
      <c r="IK21" s="111">
        <v>255</v>
      </c>
      <c r="IL21" s="111">
        <v>260</v>
      </c>
      <c r="IM21" s="111">
        <v>565</v>
      </c>
      <c r="IN21" s="111">
        <v>1509</v>
      </c>
      <c r="IO21" s="111">
        <v>1452</v>
      </c>
      <c r="IP21" s="111">
        <v>1298</v>
      </c>
      <c r="IQ21" s="111">
        <v>1133</v>
      </c>
      <c r="IR21" s="111">
        <v>2107</v>
      </c>
      <c r="IS21" s="111">
        <v>2137</v>
      </c>
      <c r="IT21" s="111">
        <v>2070</v>
      </c>
      <c r="IU21" s="111">
        <v>1721</v>
      </c>
      <c r="IV21" s="111">
        <v>1788</v>
      </c>
    </row>
    <row r="22" spans="1:256">
      <c r="A22" s="7" t="s">
        <v>34</v>
      </c>
      <c r="B22" s="37">
        <v>1010</v>
      </c>
      <c r="C22" s="38">
        <v>962</v>
      </c>
      <c r="D22" s="37">
        <v>1106</v>
      </c>
      <c r="E22" s="38">
        <v>962</v>
      </c>
      <c r="F22" s="38">
        <v>986</v>
      </c>
      <c r="G22" s="37">
        <v>1131</v>
      </c>
      <c r="H22" s="38">
        <v>878</v>
      </c>
      <c r="I22" s="38">
        <v>949</v>
      </c>
      <c r="J22" s="38">
        <v>988</v>
      </c>
      <c r="K22" s="38">
        <v>981</v>
      </c>
      <c r="L22" s="37">
        <v>1134</v>
      </c>
      <c r="M22" s="37">
        <v>1080</v>
      </c>
      <c r="N22" s="37">
        <v>1099</v>
      </c>
      <c r="O22" s="38">
        <v>995</v>
      </c>
      <c r="P22" s="37">
        <v>1077</v>
      </c>
      <c r="Q22" s="37">
        <v>1053</v>
      </c>
      <c r="R22" s="38">
        <v>926</v>
      </c>
      <c r="S22" s="37">
        <v>1038</v>
      </c>
      <c r="T22" s="38">
        <v>901</v>
      </c>
      <c r="U22" s="37">
        <v>1050</v>
      </c>
      <c r="V22" s="38">
        <v>944</v>
      </c>
      <c r="W22" s="37">
        <v>1013</v>
      </c>
      <c r="X22" s="37">
        <v>1155</v>
      </c>
      <c r="Y22" s="38">
        <v>974</v>
      </c>
      <c r="Z22" s="37">
        <v>1146</v>
      </c>
      <c r="AA22" s="37">
        <v>1179</v>
      </c>
      <c r="AB22" s="37">
        <v>1028</v>
      </c>
      <c r="AC22" s="37">
        <v>1279</v>
      </c>
      <c r="AD22" s="38">
        <v>973</v>
      </c>
      <c r="AE22" s="37">
        <v>1063</v>
      </c>
      <c r="AF22" s="38">
        <v>971</v>
      </c>
      <c r="AG22" s="38">
        <v>953</v>
      </c>
      <c r="AH22" s="38">
        <v>989</v>
      </c>
      <c r="AI22" s="37">
        <v>1101</v>
      </c>
      <c r="AJ22" s="37">
        <v>1057</v>
      </c>
      <c r="AK22" s="38">
        <v>259</v>
      </c>
      <c r="AL22" s="38">
        <v>130</v>
      </c>
      <c r="AM22" s="38">
        <v>115</v>
      </c>
      <c r="AN22" s="38">
        <v>110</v>
      </c>
      <c r="AO22" s="38">
        <v>150</v>
      </c>
      <c r="AP22" s="38">
        <v>166</v>
      </c>
      <c r="AQ22" s="38">
        <v>129</v>
      </c>
      <c r="AR22" s="38">
        <v>204</v>
      </c>
      <c r="AS22" s="38">
        <v>159</v>
      </c>
      <c r="AT22" s="38">
        <v>223</v>
      </c>
      <c r="AU22" s="38">
        <v>244</v>
      </c>
      <c r="AV22" s="38">
        <v>231</v>
      </c>
      <c r="AW22" s="38">
        <v>273</v>
      </c>
      <c r="AX22" s="38">
        <v>300</v>
      </c>
      <c r="AY22" s="38">
        <v>285</v>
      </c>
      <c r="AZ22" s="38">
        <v>257</v>
      </c>
      <c r="BA22" s="38">
        <v>261</v>
      </c>
      <c r="BB22" s="38">
        <v>190</v>
      </c>
      <c r="BC22" s="38">
        <v>241</v>
      </c>
      <c r="BD22" s="38">
        <v>273</v>
      </c>
      <c r="BE22" s="38">
        <v>299</v>
      </c>
      <c r="BF22" s="38">
        <v>328</v>
      </c>
      <c r="BG22" s="38">
        <v>330</v>
      </c>
      <c r="BH22" s="38">
        <v>295</v>
      </c>
      <c r="BI22" s="38">
        <v>348</v>
      </c>
      <c r="BJ22" s="38">
        <v>300</v>
      </c>
      <c r="BK22" s="38">
        <v>285</v>
      </c>
      <c r="BL22" s="38">
        <v>257</v>
      </c>
      <c r="BM22" s="38">
        <v>261</v>
      </c>
      <c r="BN22" s="38">
        <v>190</v>
      </c>
      <c r="BO22" s="38">
        <v>241</v>
      </c>
      <c r="BP22" s="38">
        <v>273</v>
      </c>
      <c r="BQ22" s="38">
        <v>299</v>
      </c>
      <c r="BR22" s="38">
        <v>328</v>
      </c>
      <c r="BS22" s="38">
        <v>330</v>
      </c>
      <c r="BT22" s="38">
        <v>295</v>
      </c>
      <c r="BU22" s="38">
        <v>348</v>
      </c>
      <c r="BV22" s="38">
        <v>294</v>
      </c>
      <c r="BW22" s="38">
        <v>277</v>
      </c>
      <c r="BX22" s="38">
        <v>258</v>
      </c>
      <c r="BY22" s="38">
        <v>302</v>
      </c>
      <c r="BZ22" s="38">
        <v>304</v>
      </c>
      <c r="CA22" s="38">
        <v>359</v>
      </c>
      <c r="CB22" s="38">
        <v>373</v>
      </c>
      <c r="CC22" s="38">
        <v>359</v>
      </c>
      <c r="CD22" s="38">
        <v>413</v>
      </c>
      <c r="CE22" s="37">
        <v>9962</v>
      </c>
      <c r="CF22" s="37">
        <v>9826</v>
      </c>
      <c r="CG22" s="37">
        <v>9908</v>
      </c>
      <c r="CH22" s="37">
        <v>9962</v>
      </c>
      <c r="CI22" s="37">
        <v>9826</v>
      </c>
      <c r="CJ22" s="37">
        <v>9908</v>
      </c>
      <c r="CK22" s="37">
        <v>9742</v>
      </c>
      <c r="CL22" s="37">
        <v>9750</v>
      </c>
      <c r="CM22" s="37">
        <v>9682</v>
      </c>
      <c r="CN22" s="37">
        <v>9780</v>
      </c>
      <c r="CO22" s="37">
        <v>9735</v>
      </c>
      <c r="CP22" s="37">
        <v>9781</v>
      </c>
      <c r="CQ22" s="37">
        <v>9798</v>
      </c>
      <c r="CR22" s="37">
        <v>9797</v>
      </c>
      <c r="CS22" s="37">
        <v>9799</v>
      </c>
      <c r="CT22" s="37">
        <v>9540</v>
      </c>
      <c r="CU22" s="37">
        <v>9445</v>
      </c>
      <c r="CV22" s="37">
        <v>9595</v>
      </c>
      <c r="CW22" s="37">
        <v>9626</v>
      </c>
      <c r="CX22" s="37">
        <v>9844</v>
      </c>
      <c r="CY22" s="37">
        <v>9946</v>
      </c>
      <c r="CZ22" s="37">
        <v>10013</v>
      </c>
      <c r="DA22" s="37">
        <v>9719</v>
      </c>
      <c r="DB22" s="37">
        <v>9648</v>
      </c>
      <c r="DC22" s="37">
        <v>9919</v>
      </c>
      <c r="DD22" s="37">
        <v>9864</v>
      </c>
      <c r="DE22" s="37">
        <v>9936</v>
      </c>
      <c r="DF22" s="37">
        <v>9964</v>
      </c>
      <c r="DG22" s="37">
        <v>9987</v>
      </c>
      <c r="DH22" s="37">
        <v>10086</v>
      </c>
      <c r="DI22" s="37">
        <v>10307</v>
      </c>
      <c r="DJ22" s="37">
        <v>10293</v>
      </c>
      <c r="DK22" s="37">
        <v>10366</v>
      </c>
      <c r="DL22" s="37">
        <v>10338</v>
      </c>
      <c r="DM22" s="37">
        <v>10087</v>
      </c>
      <c r="DN22" s="37">
        <v>10172</v>
      </c>
      <c r="DO22" s="37">
        <v>10503</v>
      </c>
      <c r="DP22" s="37">
        <v>10457</v>
      </c>
      <c r="DQ22" s="37">
        <v>10713</v>
      </c>
      <c r="DR22" s="39">
        <v>1498</v>
      </c>
      <c r="DS22" s="39">
        <v>1372</v>
      </c>
      <c r="DT22" s="39">
        <v>1291</v>
      </c>
      <c r="DU22" s="39">
        <v>1414</v>
      </c>
      <c r="DV22" s="39">
        <v>1330</v>
      </c>
      <c r="DW22" s="39">
        <v>1214</v>
      </c>
      <c r="DX22" s="39">
        <v>1328</v>
      </c>
      <c r="DY22" s="39">
        <v>1269</v>
      </c>
      <c r="DZ22" s="39">
        <v>1733</v>
      </c>
      <c r="EA22" s="39">
        <v>1774</v>
      </c>
      <c r="EB22" s="39">
        <v>1495</v>
      </c>
      <c r="EC22" s="39">
        <v>1603</v>
      </c>
      <c r="ED22" s="39">
        <v>1476</v>
      </c>
      <c r="EE22" s="39">
        <v>1358</v>
      </c>
      <c r="EF22" s="39">
        <v>1375</v>
      </c>
      <c r="EG22" s="39">
        <v>1367</v>
      </c>
      <c r="EH22" s="39">
        <v>1247</v>
      </c>
      <c r="EI22" s="39">
        <v>1174</v>
      </c>
      <c r="EJ22" s="39">
        <v>1294</v>
      </c>
      <c r="EK22" s="39">
        <v>1256</v>
      </c>
      <c r="EL22" s="39">
        <v>1708</v>
      </c>
      <c r="EM22" s="39">
        <v>1462</v>
      </c>
      <c r="EN22" s="39">
        <v>1312</v>
      </c>
      <c r="EO22" s="39">
        <v>1452</v>
      </c>
      <c r="EP22" s="3">
        <v>1414</v>
      </c>
      <c r="EQ22" s="3">
        <v>1296</v>
      </c>
      <c r="ER22" s="3">
        <v>1343</v>
      </c>
      <c r="ES22" s="3">
        <v>1438</v>
      </c>
      <c r="ET22" s="3">
        <v>1316</v>
      </c>
      <c r="EU22" s="3">
        <v>1222</v>
      </c>
      <c r="EV22" s="3">
        <v>1223</v>
      </c>
      <c r="EW22" s="3">
        <v>1232</v>
      </c>
      <c r="EX22" s="3">
        <v>1630</v>
      </c>
      <c r="EY22" s="3">
        <v>1345</v>
      </c>
      <c r="EZ22" s="3">
        <v>1194</v>
      </c>
      <c r="FA22" s="89">
        <v>1311</v>
      </c>
      <c r="FB22" s="3">
        <v>1165</v>
      </c>
      <c r="FC22" s="3">
        <v>1312</v>
      </c>
      <c r="FD22" s="3">
        <v>1206</v>
      </c>
      <c r="FE22" s="3">
        <v>1244</v>
      </c>
      <c r="FF22" s="3">
        <v>1211</v>
      </c>
      <c r="FG22" s="3">
        <v>1081</v>
      </c>
      <c r="FH22" s="3">
        <v>1113</v>
      </c>
      <c r="FI22" s="3">
        <v>1134</v>
      </c>
      <c r="FJ22" s="3">
        <v>1195</v>
      </c>
      <c r="FK22" s="3">
        <v>1217</v>
      </c>
      <c r="FL22" s="3">
        <v>1149</v>
      </c>
      <c r="FM22" s="3">
        <v>1187</v>
      </c>
      <c r="FN22" s="59">
        <v>1231</v>
      </c>
      <c r="FO22" s="59">
        <v>1120</v>
      </c>
      <c r="FP22" s="59">
        <v>1064</v>
      </c>
      <c r="FQ22" s="59">
        <v>1133</v>
      </c>
      <c r="FR22" s="59">
        <v>1243</v>
      </c>
      <c r="FS22" s="59">
        <v>1087</v>
      </c>
      <c r="FT22" s="59">
        <v>1105</v>
      </c>
      <c r="FU22" s="59">
        <v>1161</v>
      </c>
      <c r="FV22" s="59">
        <v>1204</v>
      </c>
      <c r="FW22" s="59">
        <v>1015</v>
      </c>
      <c r="FX22" s="59">
        <v>1060</v>
      </c>
      <c r="FY22" s="59">
        <v>1034</v>
      </c>
      <c r="FZ22" s="59">
        <v>1039</v>
      </c>
      <c r="GA22" s="59">
        <v>999</v>
      </c>
      <c r="GB22" s="59">
        <v>960</v>
      </c>
      <c r="GC22" s="59">
        <v>1043</v>
      </c>
      <c r="GD22" s="59">
        <v>972</v>
      </c>
      <c r="GE22" s="59">
        <v>986</v>
      </c>
      <c r="GF22" s="59">
        <v>927</v>
      </c>
      <c r="GG22" s="59">
        <v>877</v>
      </c>
      <c r="GH22" s="58">
        <v>978</v>
      </c>
      <c r="GI22" s="6">
        <v>910</v>
      </c>
      <c r="GJ22" s="6">
        <v>931</v>
      </c>
      <c r="GK22" s="10">
        <v>913</v>
      </c>
      <c r="GL22" s="10">
        <v>995</v>
      </c>
      <c r="GM22" s="10">
        <v>994</v>
      </c>
      <c r="GN22" s="10">
        <v>866</v>
      </c>
      <c r="GO22" s="10">
        <v>946</v>
      </c>
      <c r="GP22" s="10">
        <v>813</v>
      </c>
      <c r="GQ22" s="10">
        <v>731</v>
      </c>
      <c r="GR22" s="10">
        <v>818</v>
      </c>
      <c r="GS22" s="10">
        <v>784</v>
      </c>
      <c r="GT22" s="10">
        <v>871</v>
      </c>
      <c r="GU22" s="10">
        <v>879</v>
      </c>
      <c r="GV22" s="10">
        <v>844</v>
      </c>
      <c r="GW22" s="10">
        <v>878</v>
      </c>
      <c r="GX22" s="10">
        <v>889</v>
      </c>
      <c r="GY22" s="10">
        <v>842</v>
      </c>
      <c r="GZ22" s="10">
        <v>878</v>
      </c>
      <c r="HA22" s="10">
        <v>861</v>
      </c>
      <c r="HB22" s="10">
        <v>862</v>
      </c>
      <c r="HC22" s="10">
        <v>738</v>
      </c>
      <c r="HD22" s="10">
        <v>840</v>
      </c>
      <c r="HE22" s="10">
        <v>789</v>
      </c>
      <c r="HF22" s="10">
        <v>940</v>
      </c>
      <c r="HG22" s="10">
        <v>817</v>
      </c>
      <c r="HH22" s="10">
        <v>779</v>
      </c>
      <c r="HI22" s="10">
        <v>891</v>
      </c>
      <c r="HJ22" s="10">
        <v>767</v>
      </c>
      <c r="HK22" s="10">
        <v>801</v>
      </c>
      <c r="HL22" s="10">
        <v>823</v>
      </c>
      <c r="HM22" s="10">
        <v>827</v>
      </c>
      <c r="HN22" s="10">
        <v>810</v>
      </c>
      <c r="HO22" s="10">
        <v>714</v>
      </c>
      <c r="HP22" s="10">
        <v>710</v>
      </c>
      <c r="HQ22" s="10">
        <v>767</v>
      </c>
      <c r="HR22" s="10">
        <v>864</v>
      </c>
      <c r="HS22" s="10">
        <v>770</v>
      </c>
      <c r="HT22" s="10">
        <v>742</v>
      </c>
      <c r="HU22" s="10">
        <v>864</v>
      </c>
      <c r="HV22" s="10">
        <v>775</v>
      </c>
      <c r="HW22" s="10">
        <v>777</v>
      </c>
      <c r="HX22" s="10">
        <v>779</v>
      </c>
      <c r="HY22" s="10">
        <v>800</v>
      </c>
      <c r="HZ22" s="10">
        <v>823</v>
      </c>
      <c r="IA22" s="10">
        <v>785</v>
      </c>
      <c r="IB22" s="10">
        <v>884</v>
      </c>
      <c r="IC22" s="10">
        <v>909</v>
      </c>
      <c r="ID22" s="10">
        <v>870</v>
      </c>
      <c r="IE22" s="10">
        <v>946</v>
      </c>
      <c r="IF22" s="10">
        <v>975</v>
      </c>
      <c r="IG22" s="10">
        <v>994</v>
      </c>
      <c r="IH22" s="106">
        <v>950</v>
      </c>
      <c r="II22" s="106">
        <v>845</v>
      </c>
      <c r="IJ22" s="106">
        <v>892</v>
      </c>
      <c r="IK22" s="111">
        <v>933</v>
      </c>
      <c r="IL22" s="111">
        <v>987</v>
      </c>
      <c r="IM22" s="111">
        <v>1081</v>
      </c>
      <c r="IN22" s="111">
        <v>1401</v>
      </c>
      <c r="IO22" s="111">
        <v>1393</v>
      </c>
      <c r="IP22" s="111">
        <v>832</v>
      </c>
      <c r="IQ22" s="111">
        <v>754</v>
      </c>
      <c r="IR22" s="111">
        <v>847</v>
      </c>
      <c r="IS22" s="111">
        <v>1007</v>
      </c>
      <c r="IT22" s="111">
        <v>953</v>
      </c>
      <c r="IU22" s="111">
        <v>959</v>
      </c>
      <c r="IV22" s="111">
        <v>988</v>
      </c>
    </row>
    <row r="23" spans="1:256">
      <c r="A23" s="7" t="s">
        <v>36</v>
      </c>
      <c r="B23" s="37">
        <v>6594</v>
      </c>
      <c r="C23" s="37">
        <v>5767</v>
      </c>
      <c r="D23" s="37">
        <v>5500</v>
      </c>
      <c r="E23" s="37">
        <v>5033</v>
      </c>
      <c r="F23" s="37">
        <v>5323</v>
      </c>
      <c r="G23" s="37">
        <v>5238</v>
      </c>
      <c r="H23" s="37">
        <v>4202</v>
      </c>
      <c r="I23" s="37">
        <v>6084</v>
      </c>
      <c r="J23" s="37">
        <v>5276</v>
      </c>
      <c r="K23" s="37">
        <v>4403</v>
      </c>
      <c r="L23" s="37">
        <v>6700</v>
      </c>
      <c r="M23" s="37">
        <v>5519</v>
      </c>
      <c r="N23" s="37">
        <v>4724</v>
      </c>
      <c r="O23" s="37">
        <v>6292</v>
      </c>
      <c r="P23" s="37">
        <v>5287</v>
      </c>
      <c r="Q23" s="37">
        <v>4138</v>
      </c>
      <c r="R23" s="37">
        <v>5821</v>
      </c>
      <c r="S23" s="37">
        <v>5189</v>
      </c>
      <c r="T23" s="37">
        <v>4232</v>
      </c>
      <c r="U23" s="37">
        <v>6168</v>
      </c>
      <c r="V23" s="37">
        <v>5156</v>
      </c>
      <c r="W23" s="37">
        <v>4429</v>
      </c>
      <c r="X23" s="37">
        <v>6716</v>
      </c>
      <c r="Y23" s="37">
        <v>5174</v>
      </c>
      <c r="Z23" s="37">
        <v>6248</v>
      </c>
      <c r="AA23" s="37">
        <v>6199</v>
      </c>
      <c r="AB23" s="37">
        <v>5559</v>
      </c>
      <c r="AC23" s="37">
        <v>5301</v>
      </c>
      <c r="AD23" s="37">
        <v>4974</v>
      </c>
      <c r="AE23" s="37">
        <v>5225</v>
      </c>
      <c r="AF23" s="37">
        <v>4846</v>
      </c>
      <c r="AG23" s="37">
        <v>5411</v>
      </c>
      <c r="AH23" s="37">
        <v>4227</v>
      </c>
      <c r="AI23" s="37">
        <v>5261</v>
      </c>
      <c r="AJ23" s="37">
        <v>5974</v>
      </c>
      <c r="AK23" s="37">
        <v>5240</v>
      </c>
      <c r="AL23" s="37">
        <v>6430</v>
      </c>
      <c r="AM23" s="37">
        <v>5601</v>
      </c>
      <c r="AN23" s="37">
        <v>5568</v>
      </c>
      <c r="AO23" s="37">
        <v>5163</v>
      </c>
      <c r="AP23" s="37">
        <v>4282</v>
      </c>
      <c r="AQ23" s="37">
        <v>4383</v>
      </c>
      <c r="AR23" s="37">
        <v>4758</v>
      </c>
      <c r="AS23" s="37">
        <v>4920</v>
      </c>
      <c r="AT23" s="37">
        <v>4629</v>
      </c>
      <c r="AU23" s="37">
        <v>5974</v>
      </c>
      <c r="AV23" s="37">
        <v>5623</v>
      </c>
      <c r="AW23" s="37">
        <v>5404</v>
      </c>
      <c r="AX23" s="37">
        <v>5205</v>
      </c>
      <c r="AY23" s="37">
        <v>4590</v>
      </c>
      <c r="AZ23" s="37">
        <v>5444</v>
      </c>
      <c r="BA23" s="37">
        <v>4420</v>
      </c>
      <c r="BB23" s="37">
        <v>4318</v>
      </c>
      <c r="BC23" s="37">
        <v>4809</v>
      </c>
      <c r="BD23" s="37">
        <v>4698</v>
      </c>
      <c r="BE23" s="37">
        <v>4678</v>
      </c>
      <c r="BF23" s="37">
        <v>5296</v>
      </c>
      <c r="BG23" s="37">
        <v>4760</v>
      </c>
      <c r="BH23" s="37">
        <v>5157</v>
      </c>
      <c r="BI23" s="37">
        <v>5760</v>
      </c>
      <c r="BJ23" s="37">
        <v>5205</v>
      </c>
      <c r="BK23" s="37">
        <v>4590</v>
      </c>
      <c r="BL23" s="37">
        <v>5444</v>
      </c>
      <c r="BM23" s="37">
        <v>4420</v>
      </c>
      <c r="BN23" s="37">
        <v>4318</v>
      </c>
      <c r="BO23" s="37">
        <v>4809</v>
      </c>
      <c r="BP23" s="37">
        <v>4698</v>
      </c>
      <c r="BQ23" s="37">
        <v>4678</v>
      </c>
      <c r="BR23" s="37">
        <v>5296</v>
      </c>
      <c r="BS23" s="37">
        <v>4760</v>
      </c>
      <c r="BT23" s="37">
        <v>5157</v>
      </c>
      <c r="BU23" s="37">
        <v>5760</v>
      </c>
      <c r="BV23" s="37">
        <v>4371</v>
      </c>
      <c r="BW23" s="37">
        <v>3801</v>
      </c>
      <c r="BX23" s="37">
        <v>4630</v>
      </c>
      <c r="BY23" s="37">
        <v>4281</v>
      </c>
      <c r="BZ23" s="37">
        <v>4460</v>
      </c>
      <c r="CA23" s="37">
        <v>4952</v>
      </c>
      <c r="CB23" s="37">
        <v>5147</v>
      </c>
      <c r="CC23" s="37">
        <v>5286</v>
      </c>
      <c r="CD23" s="37">
        <v>4992</v>
      </c>
      <c r="CE23" s="37">
        <v>5140</v>
      </c>
      <c r="CF23" s="37">
        <v>4912</v>
      </c>
      <c r="CG23" s="37">
        <v>4652</v>
      </c>
      <c r="CH23" s="37">
        <v>5140</v>
      </c>
      <c r="CI23" s="37">
        <v>4912</v>
      </c>
      <c r="CJ23" s="37">
        <v>4652</v>
      </c>
      <c r="CK23" s="37">
        <v>4192</v>
      </c>
      <c r="CL23" s="37">
        <v>3701</v>
      </c>
      <c r="CM23" s="37">
        <v>4148</v>
      </c>
      <c r="CN23" s="37">
        <v>4059</v>
      </c>
      <c r="CO23" s="37">
        <v>4538</v>
      </c>
      <c r="CP23" s="37">
        <v>4608</v>
      </c>
      <c r="CQ23" s="37">
        <v>4461</v>
      </c>
      <c r="CR23" s="37">
        <v>5485</v>
      </c>
      <c r="CS23" s="37">
        <v>4270</v>
      </c>
      <c r="CT23" s="37">
        <v>4990</v>
      </c>
      <c r="CU23" s="37">
        <v>4994</v>
      </c>
      <c r="CV23" s="37">
        <v>4162</v>
      </c>
      <c r="CW23" s="37">
        <v>4485</v>
      </c>
      <c r="CX23" s="37">
        <v>4181</v>
      </c>
      <c r="CY23" s="37">
        <v>3911</v>
      </c>
      <c r="CZ23" s="37">
        <v>4358</v>
      </c>
      <c r="DA23" s="37">
        <v>4178</v>
      </c>
      <c r="DB23" s="37">
        <v>3996</v>
      </c>
      <c r="DC23" s="37">
        <v>5006</v>
      </c>
      <c r="DD23" s="37">
        <v>5181</v>
      </c>
      <c r="DE23" s="37">
        <v>5101</v>
      </c>
      <c r="DF23" s="37">
        <v>6659</v>
      </c>
      <c r="DG23" s="37">
        <v>4971</v>
      </c>
      <c r="DH23" s="37">
        <v>5687</v>
      </c>
      <c r="DI23" s="37">
        <v>6659</v>
      </c>
      <c r="DJ23" s="37">
        <v>4971</v>
      </c>
      <c r="DK23" s="37">
        <v>5687</v>
      </c>
      <c r="DL23" s="37">
        <v>6161</v>
      </c>
      <c r="DM23" s="37">
        <v>5390</v>
      </c>
      <c r="DN23" s="37">
        <v>5730</v>
      </c>
      <c r="DO23" s="37">
        <v>6445</v>
      </c>
      <c r="DP23" s="37">
        <v>5739</v>
      </c>
      <c r="DQ23" s="37">
        <v>2497</v>
      </c>
      <c r="DR23" s="39">
        <v>7232</v>
      </c>
      <c r="DS23" s="39">
        <v>5372</v>
      </c>
      <c r="DT23" s="39">
        <v>6980</v>
      </c>
      <c r="DU23" s="39">
        <v>5236</v>
      </c>
      <c r="DV23" s="39">
        <v>4811</v>
      </c>
      <c r="DW23" s="39">
        <v>5439</v>
      </c>
      <c r="DX23" s="39">
        <v>6829</v>
      </c>
      <c r="DY23" s="39">
        <v>5967</v>
      </c>
      <c r="DZ23" s="39">
        <v>6326</v>
      </c>
      <c r="EA23" s="39">
        <v>7564</v>
      </c>
      <c r="EB23" s="39">
        <v>7308</v>
      </c>
      <c r="EC23" s="39">
        <v>7348</v>
      </c>
      <c r="ED23" s="39">
        <v>7347</v>
      </c>
      <c r="EE23" s="39">
        <v>6842</v>
      </c>
      <c r="EF23" s="39">
        <v>6951</v>
      </c>
      <c r="EG23" s="39">
        <v>5749</v>
      </c>
      <c r="EH23" s="39">
        <v>5475</v>
      </c>
      <c r="EI23" s="39">
        <v>6188</v>
      </c>
      <c r="EJ23" s="39">
        <v>6103</v>
      </c>
      <c r="EK23" s="39">
        <v>5840</v>
      </c>
      <c r="EL23" s="39">
        <v>7394</v>
      </c>
      <c r="EM23" s="39">
        <v>6754</v>
      </c>
      <c r="EN23" s="39">
        <v>7499</v>
      </c>
      <c r="EO23" s="39">
        <v>6940</v>
      </c>
      <c r="EP23" s="3">
        <v>6890</v>
      </c>
      <c r="EQ23" s="3">
        <v>7009</v>
      </c>
      <c r="ER23" s="3">
        <v>6680</v>
      </c>
      <c r="ES23" s="3">
        <v>5834</v>
      </c>
      <c r="ET23" s="3">
        <v>5876</v>
      </c>
      <c r="EU23" s="3">
        <v>5973</v>
      </c>
      <c r="EV23" s="3">
        <v>6342</v>
      </c>
      <c r="EW23" s="3">
        <v>6886</v>
      </c>
      <c r="EX23" s="3">
        <v>7379</v>
      </c>
      <c r="EY23" s="3">
        <v>7210</v>
      </c>
      <c r="EZ23" s="3">
        <v>7901</v>
      </c>
      <c r="FA23" s="89">
        <v>6797</v>
      </c>
      <c r="FB23" s="3">
        <v>7821</v>
      </c>
      <c r="FC23" s="3">
        <v>7666</v>
      </c>
      <c r="FD23" s="3">
        <v>6319</v>
      </c>
      <c r="FE23" s="3">
        <v>6802</v>
      </c>
      <c r="FF23" s="3">
        <v>6211</v>
      </c>
      <c r="FG23" s="3">
        <v>5666</v>
      </c>
      <c r="FH23" s="3">
        <v>6294</v>
      </c>
      <c r="FI23" s="3">
        <v>7220</v>
      </c>
      <c r="FJ23" s="3">
        <v>5985</v>
      </c>
      <c r="FK23" s="3">
        <v>7148</v>
      </c>
      <c r="FL23" s="3">
        <v>7154</v>
      </c>
      <c r="FM23" s="3">
        <v>6779</v>
      </c>
      <c r="FN23" s="59">
        <v>7766</v>
      </c>
      <c r="FO23" s="59">
        <v>6070</v>
      </c>
      <c r="FP23" s="59">
        <v>6264</v>
      </c>
      <c r="FQ23" s="59">
        <v>5670</v>
      </c>
      <c r="FR23" s="59">
        <v>5976</v>
      </c>
      <c r="FS23" s="59">
        <v>5481</v>
      </c>
      <c r="FT23" s="59">
        <v>6389</v>
      </c>
      <c r="FU23" s="59">
        <v>6471</v>
      </c>
      <c r="FV23" s="59">
        <v>6385</v>
      </c>
      <c r="FW23" s="59">
        <v>7316</v>
      </c>
      <c r="FX23" s="59">
        <v>6851</v>
      </c>
      <c r="FY23" s="59">
        <v>7120</v>
      </c>
      <c r="FZ23" s="59">
        <v>7378</v>
      </c>
      <c r="GA23" s="59">
        <v>5611</v>
      </c>
      <c r="GB23" s="59">
        <v>6745</v>
      </c>
      <c r="GC23" s="59">
        <v>5598</v>
      </c>
      <c r="GD23" s="59">
        <v>5237</v>
      </c>
      <c r="GE23" s="59">
        <v>5308</v>
      </c>
      <c r="GF23" s="59">
        <v>5990</v>
      </c>
      <c r="GG23" s="59">
        <v>5627</v>
      </c>
      <c r="GH23" s="58">
        <v>5865</v>
      </c>
      <c r="GI23" s="6">
        <v>6689</v>
      </c>
      <c r="GJ23" s="6">
        <v>6132</v>
      </c>
      <c r="GK23" s="10">
        <v>6328</v>
      </c>
      <c r="GL23" s="10">
        <v>6510</v>
      </c>
      <c r="GM23" s="10">
        <v>5612</v>
      </c>
      <c r="GN23" s="10">
        <v>6080</v>
      </c>
      <c r="GO23" s="10">
        <v>3954</v>
      </c>
      <c r="GP23" s="10">
        <v>5027</v>
      </c>
      <c r="GQ23" s="10">
        <v>5366</v>
      </c>
      <c r="GR23" s="10">
        <v>5604</v>
      </c>
      <c r="GS23" s="10">
        <v>5422</v>
      </c>
      <c r="GT23" s="10">
        <v>6089</v>
      </c>
      <c r="GU23" s="6">
        <v>5914</v>
      </c>
      <c r="GV23" s="6">
        <v>5844</v>
      </c>
      <c r="GW23" s="6">
        <v>5784</v>
      </c>
      <c r="GX23" s="6">
        <v>5527</v>
      </c>
      <c r="GY23" s="6">
        <v>5575</v>
      </c>
      <c r="GZ23" s="6">
        <v>5302</v>
      </c>
      <c r="HA23" s="6">
        <v>4899</v>
      </c>
      <c r="HB23" s="6">
        <v>5020</v>
      </c>
      <c r="HC23" s="6">
        <v>4761</v>
      </c>
      <c r="HD23" s="6">
        <v>4225</v>
      </c>
      <c r="HE23" s="6">
        <v>5344</v>
      </c>
      <c r="HF23" s="6">
        <v>5639</v>
      </c>
      <c r="HG23" s="6">
        <v>5393</v>
      </c>
      <c r="HH23" s="6">
        <v>6137</v>
      </c>
      <c r="HI23" s="6">
        <v>5518</v>
      </c>
      <c r="HJ23" s="6">
        <v>5702</v>
      </c>
      <c r="HK23" s="6">
        <v>5493</v>
      </c>
      <c r="HL23" s="6">
        <v>5320</v>
      </c>
      <c r="HM23" s="6">
        <v>4843</v>
      </c>
      <c r="HN23" s="6">
        <v>4919</v>
      </c>
      <c r="HO23" s="6">
        <v>4446</v>
      </c>
      <c r="HP23" s="6">
        <v>4297</v>
      </c>
      <c r="HQ23" s="6">
        <v>5249</v>
      </c>
      <c r="HR23" s="6">
        <v>4956</v>
      </c>
      <c r="HS23" s="6">
        <v>5240</v>
      </c>
      <c r="HT23" s="6">
        <v>5018</v>
      </c>
      <c r="HU23" s="6">
        <v>4820</v>
      </c>
      <c r="HV23" s="6">
        <v>5643</v>
      </c>
      <c r="HW23" s="6">
        <v>5003</v>
      </c>
      <c r="HX23" s="6">
        <v>4543</v>
      </c>
      <c r="HY23" s="6">
        <v>4719</v>
      </c>
      <c r="HZ23" s="6">
        <v>4072</v>
      </c>
      <c r="IA23" s="6">
        <v>3730</v>
      </c>
      <c r="IB23" s="6">
        <v>4311</v>
      </c>
      <c r="IC23" s="6">
        <v>4988</v>
      </c>
      <c r="ID23" s="6">
        <v>4381</v>
      </c>
      <c r="IE23" s="6">
        <v>5364</v>
      </c>
      <c r="IF23" s="6">
        <v>5358</v>
      </c>
      <c r="IG23" s="6">
        <v>4709</v>
      </c>
      <c r="IH23" s="106">
        <v>5174</v>
      </c>
      <c r="II23" s="106">
        <v>4454</v>
      </c>
      <c r="IJ23" s="106">
        <v>4656</v>
      </c>
      <c r="IK23" s="111">
        <v>4455</v>
      </c>
      <c r="IL23" s="111">
        <v>4195</v>
      </c>
      <c r="IM23" s="111">
        <v>5274</v>
      </c>
      <c r="IN23" s="111">
        <v>7474</v>
      </c>
      <c r="IO23" s="111">
        <v>7749</v>
      </c>
      <c r="IP23" s="111">
        <v>7770</v>
      </c>
      <c r="IQ23" s="111">
        <v>2505</v>
      </c>
      <c r="IR23" s="111">
        <v>2142</v>
      </c>
      <c r="IS23" s="111">
        <v>3836</v>
      </c>
      <c r="IT23" s="111">
        <v>6879</v>
      </c>
      <c r="IU23" s="111">
        <v>6607</v>
      </c>
      <c r="IV23" s="111">
        <v>6687</v>
      </c>
    </row>
    <row r="24" spans="1:256">
      <c r="A24" s="7" t="s">
        <v>37</v>
      </c>
      <c r="B24" s="37">
        <v>3690</v>
      </c>
      <c r="C24" s="37">
        <v>3334</v>
      </c>
      <c r="D24" s="37">
        <v>3275</v>
      </c>
      <c r="E24" s="37">
        <v>2902</v>
      </c>
      <c r="F24" s="37">
        <v>3186</v>
      </c>
      <c r="G24" s="37">
        <v>3361</v>
      </c>
      <c r="H24" s="37">
        <v>2827</v>
      </c>
      <c r="I24" s="37">
        <v>3167</v>
      </c>
      <c r="J24" s="37">
        <v>3265</v>
      </c>
      <c r="K24" s="37">
        <v>3404</v>
      </c>
      <c r="L24" s="37">
        <v>4068</v>
      </c>
      <c r="M24" s="37">
        <v>4416</v>
      </c>
      <c r="N24" s="37">
        <v>3968</v>
      </c>
      <c r="O24" s="37">
        <v>3235</v>
      </c>
      <c r="P24" s="37">
        <v>3017</v>
      </c>
      <c r="Q24" s="37">
        <v>3343</v>
      </c>
      <c r="R24" s="37">
        <v>3047</v>
      </c>
      <c r="S24" s="37">
        <v>3193</v>
      </c>
      <c r="T24" s="37">
        <v>3191</v>
      </c>
      <c r="U24" s="37">
        <v>3538</v>
      </c>
      <c r="V24" s="37">
        <v>3598</v>
      </c>
      <c r="W24" s="37">
        <v>4059</v>
      </c>
      <c r="X24" s="37">
        <v>4145</v>
      </c>
      <c r="Y24" s="37">
        <v>3742</v>
      </c>
      <c r="Z24" s="37">
        <v>5947</v>
      </c>
      <c r="AA24" s="37">
        <v>6137</v>
      </c>
      <c r="AB24" s="37">
        <v>5239</v>
      </c>
      <c r="AC24" s="37">
        <v>5653</v>
      </c>
      <c r="AD24" s="37">
        <v>4903</v>
      </c>
      <c r="AE24" s="37">
        <v>5403</v>
      </c>
      <c r="AF24" s="37">
        <v>5144</v>
      </c>
      <c r="AG24" s="37">
        <v>5045</v>
      </c>
      <c r="AH24" s="37">
        <v>4768</v>
      </c>
      <c r="AI24" s="37">
        <v>6024</v>
      </c>
      <c r="AJ24" s="37">
        <v>6378</v>
      </c>
      <c r="AK24" s="37">
        <v>6187</v>
      </c>
      <c r="AL24" s="37">
        <v>6883</v>
      </c>
      <c r="AM24" s="37">
        <v>5319</v>
      </c>
      <c r="AN24" s="37">
        <v>5811</v>
      </c>
      <c r="AO24" s="37">
        <v>5679</v>
      </c>
      <c r="AP24" s="37">
        <v>4860</v>
      </c>
      <c r="AQ24" s="37">
        <v>5496</v>
      </c>
      <c r="AR24" s="37">
        <v>5601</v>
      </c>
      <c r="AS24" s="37">
        <v>5466</v>
      </c>
      <c r="AT24" s="37">
        <v>5499</v>
      </c>
      <c r="AU24" s="37">
        <v>6707</v>
      </c>
      <c r="AV24" s="37">
        <v>5982</v>
      </c>
      <c r="AW24" s="37">
        <v>6758</v>
      </c>
      <c r="AX24" s="37">
        <v>6382</v>
      </c>
      <c r="AY24" s="37">
        <v>6138</v>
      </c>
      <c r="AZ24" s="37">
        <v>5883</v>
      </c>
      <c r="BA24" s="37">
        <v>5090</v>
      </c>
      <c r="BB24" s="37">
        <v>5218</v>
      </c>
      <c r="BC24" s="37">
        <v>6014</v>
      </c>
      <c r="BD24" s="37">
        <v>5022</v>
      </c>
      <c r="BE24" s="37">
        <v>5479</v>
      </c>
      <c r="BF24" s="37">
        <v>5900</v>
      </c>
      <c r="BG24" s="37">
        <v>5489</v>
      </c>
      <c r="BH24" s="37">
        <v>6758</v>
      </c>
      <c r="BI24" s="37">
        <v>6809</v>
      </c>
      <c r="BJ24" s="37">
        <v>6382</v>
      </c>
      <c r="BK24" s="37">
        <v>6138</v>
      </c>
      <c r="BL24" s="37">
        <v>5883</v>
      </c>
      <c r="BM24" s="37">
        <v>5090</v>
      </c>
      <c r="BN24" s="37">
        <v>5218</v>
      </c>
      <c r="BO24" s="37">
        <v>6014</v>
      </c>
      <c r="BP24" s="37">
        <v>5022</v>
      </c>
      <c r="BQ24" s="37">
        <v>5479</v>
      </c>
      <c r="BR24" s="37">
        <v>5900</v>
      </c>
      <c r="BS24" s="37">
        <v>5489</v>
      </c>
      <c r="BT24" s="37">
        <v>6758</v>
      </c>
      <c r="BU24" s="37">
        <v>6809</v>
      </c>
      <c r="BV24" s="37">
        <v>5277</v>
      </c>
      <c r="BW24" s="37">
        <v>4785</v>
      </c>
      <c r="BX24" s="37">
        <v>5807</v>
      </c>
      <c r="BY24" s="37">
        <v>4715</v>
      </c>
      <c r="BZ24" s="37">
        <v>6093</v>
      </c>
      <c r="CA24" s="37">
        <v>6101</v>
      </c>
      <c r="CB24" s="37">
        <v>5990</v>
      </c>
      <c r="CC24" s="37">
        <v>6887</v>
      </c>
      <c r="CD24" s="37">
        <v>6657</v>
      </c>
      <c r="CE24" s="37">
        <v>4478</v>
      </c>
      <c r="CF24" s="37">
        <v>3948</v>
      </c>
      <c r="CG24" s="37">
        <v>3471</v>
      </c>
      <c r="CH24" s="37">
        <v>4478</v>
      </c>
      <c r="CI24" s="37">
        <v>3948</v>
      </c>
      <c r="CJ24" s="37">
        <v>3471</v>
      </c>
      <c r="CK24" s="37">
        <v>3658</v>
      </c>
      <c r="CL24" s="37">
        <v>3336</v>
      </c>
      <c r="CM24" s="37">
        <v>3487</v>
      </c>
      <c r="CN24" s="37">
        <v>3558</v>
      </c>
      <c r="CO24" s="37">
        <v>3987</v>
      </c>
      <c r="CP24" s="37">
        <v>3670</v>
      </c>
      <c r="CQ24" s="37">
        <v>4088</v>
      </c>
      <c r="CR24" s="37">
        <v>4637</v>
      </c>
      <c r="CS24" s="37">
        <v>4331</v>
      </c>
      <c r="CT24" s="37">
        <v>4576</v>
      </c>
      <c r="CU24" s="37">
        <v>3713</v>
      </c>
      <c r="CV24" s="37">
        <v>3655</v>
      </c>
      <c r="CW24" s="37">
        <v>3584</v>
      </c>
      <c r="CX24" s="37">
        <v>3387</v>
      </c>
      <c r="CY24" s="37">
        <v>3604</v>
      </c>
      <c r="CZ24" s="37">
        <v>3822</v>
      </c>
      <c r="DA24" s="37">
        <v>3604</v>
      </c>
      <c r="DB24" s="37">
        <v>3637</v>
      </c>
      <c r="DC24" s="37">
        <v>4399</v>
      </c>
      <c r="DD24" s="37">
        <v>4148</v>
      </c>
      <c r="DE24" s="37">
        <v>4624</v>
      </c>
      <c r="DF24" s="37">
        <v>4173</v>
      </c>
      <c r="DG24" s="37">
        <v>3557</v>
      </c>
      <c r="DH24" s="37">
        <v>3918</v>
      </c>
      <c r="DI24" s="37">
        <v>3315</v>
      </c>
      <c r="DJ24" s="37">
        <v>3358</v>
      </c>
      <c r="DK24" s="37">
        <v>3611</v>
      </c>
      <c r="DL24" s="37">
        <v>3603</v>
      </c>
      <c r="DM24" s="37">
        <v>3127</v>
      </c>
      <c r="DN24" s="37">
        <v>3841</v>
      </c>
      <c r="DO24" s="37">
        <v>4021</v>
      </c>
      <c r="DP24" s="37">
        <v>4007</v>
      </c>
      <c r="DQ24" s="37">
        <v>4488</v>
      </c>
      <c r="DR24" s="39">
        <v>4078</v>
      </c>
      <c r="DS24" s="39">
        <v>3308</v>
      </c>
      <c r="DT24" s="39">
        <v>3700</v>
      </c>
      <c r="DU24" s="39">
        <v>2858</v>
      </c>
      <c r="DV24" s="39">
        <v>2869</v>
      </c>
      <c r="DW24" s="39">
        <v>3482</v>
      </c>
      <c r="DX24" s="39">
        <v>3342</v>
      </c>
      <c r="DY24" s="39">
        <v>3167</v>
      </c>
      <c r="DZ24" s="39">
        <v>3615</v>
      </c>
      <c r="EA24" s="39">
        <v>4320</v>
      </c>
      <c r="EB24" s="39">
        <v>4532</v>
      </c>
      <c r="EC24" s="39">
        <v>4180</v>
      </c>
      <c r="ED24" s="39">
        <v>4168</v>
      </c>
      <c r="EE24" s="39">
        <v>3699</v>
      </c>
      <c r="EF24" s="39">
        <v>3750</v>
      </c>
      <c r="EG24" s="39">
        <v>3008</v>
      </c>
      <c r="EH24" s="39">
        <v>3180</v>
      </c>
      <c r="EI24" s="39">
        <v>3649</v>
      </c>
      <c r="EJ24" s="39">
        <v>3232</v>
      </c>
      <c r="EK24" s="39">
        <v>3561</v>
      </c>
      <c r="EL24" s="39">
        <v>3818</v>
      </c>
      <c r="EM24" s="39">
        <v>3885</v>
      </c>
      <c r="EN24" s="39">
        <v>4433</v>
      </c>
      <c r="EO24" s="39">
        <v>4373</v>
      </c>
      <c r="EP24" s="3">
        <v>3799</v>
      </c>
      <c r="EQ24" s="3">
        <v>3391</v>
      </c>
      <c r="ER24" s="3">
        <v>3443</v>
      </c>
      <c r="ES24" s="3">
        <v>3127</v>
      </c>
      <c r="ET24" s="3">
        <v>3073</v>
      </c>
      <c r="EU24" s="3">
        <v>3083</v>
      </c>
      <c r="EV24" s="3">
        <v>4443</v>
      </c>
      <c r="EW24" s="3">
        <v>6270</v>
      </c>
      <c r="EX24" s="3">
        <v>5939</v>
      </c>
      <c r="EY24" s="3">
        <v>5900</v>
      </c>
      <c r="EZ24" s="3">
        <v>6627</v>
      </c>
      <c r="FA24" s="89">
        <v>3849</v>
      </c>
      <c r="FB24" s="3">
        <v>5840</v>
      </c>
      <c r="FC24" s="3">
        <v>5357</v>
      </c>
      <c r="FD24" s="3">
        <v>4854</v>
      </c>
      <c r="FE24" s="3">
        <v>5343</v>
      </c>
      <c r="FF24" s="3">
        <v>4592</v>
      </c>
      <c r="FG24" s="3">
        <v>4712</v>
      </c>
      <c r="FH24" s="3">
        <v>5031</v>
      </c>
      <c r="FI24" s="3">
        <v>5718</v>
      </c>
      <c r="FJ24" s="3">
        <v>5217</v>
      </c>
      <c r="FK24" s="3">
        <v>5828</v>
      </c>
      <c r="FL24" s="3">
        <v>5618</v>
      </c>
      <c r="FM24" s="3">
        <v>5991</v>
      </c>
      <c r="FN24" s="59">
        <v>6541</v>
      </c>
      <c r="FO24" s="59">
        <v>5618</v>
      </c>
      <c r="FP24" s="59">
        <v>5318</v>
      </c>
      <c r="FQ24" s="59">
        <v>6130</v>
      </c>
      <c r="FR24" s="59">
        <v>5084</v>
      </c>
      <c r="FS24" s="59">
        <v>5100</v>
      </c>
      <c r="FT24" s="59">
        <v>5114</v>
      </c>
      <c r="FU24" s="59">
        <v>5544</v>
      </c>
      <c r="FV24" s="59">
        <v>5460</v>
      </c>
      <c r="FW24" s="59">
        <v>5743</v>
      </c>
      <c r="FX24" s="59">
        <v>6312</v>
      </c>
      <c r="FY24" s="59">
        <v>7068</v>
      </c>
      <c r="FZ24" s="59">
        <v>7158</v>
      </c>
      <c r="GA24" s="59">
        <v>5486</v>
      </c>
      <c r="GB24" s="59">
        <v>6645</v>
      </c>
      <c r="GC24" s="59">
        <v>5254</v>
      </c>
      <c r="GD24" s="59">
        <v>5155</v>
      </c>
      <c r="GE24" s="59">
        <v>6553</v>
      </c>
      <c r="GF24" s="59">
        <v>5907</v>
      </c>
      <c r="GG24" s="59">
        <v>5207</v>
      </c>
      <c r="GH24" s="58">
        <v>5361</v>
      </c>
      <c r="GI24" s="6">
        <v>5831</v>
      </c>
      <c r="GJ24" s="6">
        <v>5669</v>
      </c>
      <c r="GK24" s="10">
        <v>5906</v>
      </c>
      <c r="GL24" s="10">
        <v>5752</v>
      </c>
      <c r="GM24" s="10">
        <v>5353</v>
      </c>
      <c r="GN24" s="10">
        <v>5051</v>
      </c>
      <c r="GO24" s="10">
        <v>4858</v>
      </c>
      <c r="GP24" s="10">
        <v>5209</v>
      </c>
      <c r="GQ24" s="10">
        <v>5531</v>
      </c>
      <c r="GR24" s="10">
        <v>4468</v>
      </c>
      <c r="GS24" s="10">
        <v>4529</v>
      </c>
      <c r="GT24" s="10">
        <v>5013</v>
      </c>
      <c r="GU24" s="6">
        <v>4845</v>
      </c>
      <c r="GV24" s="6">
        <v>5943</v>
      </c>
      <c r="GW24" s="6">
        <v>6312</v>
      </c>
      <c r="GX24" s="6">
        <v>5589</v>
      </c>
      <c r="GY24" s="6">
        <v>5024</v>
      </c>
      <c r="GZ24" s="6">
        <v>4967</v>
      </c>
      <c r="HA24" s="6">
        <v>5000</v>
      </c>
      <c r="HB24" s="6">
        <v>4303</v>
      </c>
      <c r="HC24" s="6">
        <v>4806</v>
      </c>
      <c r="HD24" s="6">
        <v>4263</v>
      </c>
      <c r="HE24" s="6">
        <v>4932</v>
      </c>
      <c r="HF24" s="6">
        <v>4802</v>
      </c>
      <c r="HG24" s="6">
        <v>4828</v>
      </c>
      <c r="HH24" s="6">
        <v>5442</v>
      </c>
      <c r="HI24" s="6">
        <v>5199</v>
      </c>
      <c r="HJ24" s="6">
        <v>5496</v>
      </c>
      <c r="HK24" s="6">
        <v>5551</v>
      </c>
      <c r="HL24" s="6">
        <v>4846</v>
      </c>
      <c r="HM24" s="6">
        <v>5078</v>
      </c>
      <c r="HN24" s="6">
        <v>4592</v>
      </c>
      <c r="HO24" s="6">
        <v>4534</v>
      </c>
      <c r="HP24" s="6">
        <v>4071</v>
      </c>
      <c r="HQ24" s="6">
        <v>4373</v>
      </c>
      <c r="HR24" s="6">
        <v>4195</v>
      </c>
      <c r="HS24" s="6">
        <v>4378</v>
      </c>
      <c r="HT24" s="6">
        <v>4990</v>
      </c>
      <c r="HU24" s="6">
        <v>4410</v>
      </c>
      <c r="HV24" s="6">
        <v>4926</v>
      </c>
      <c r="HW24" s="6">
        <v>4208</v>
      </c>
      <c r="HX24" s="6">
        <v>3963</v>
      </c>
      <c r="HY24" s="6">
        <v>4170</v>
      </c>
      <c r="HZ24" s="6">
        <v>3385</v>
      </c>
      <c r="IA24" s="6">
        <v>3587</v>
      </c>
      <c r="IB24" s="6">
        <v>3690</v>
      </c>
      <c r="IC24" s="6">
        <v>4381</v>
      </c>
      <c r="ID24" s="6">
        <v>3964</v>
      </c>
      <c r="IE24" s="6">
        <v>4630</v>
      </c>
      <c r="IF24" s="6">
        <v>5028</v>
      </c>
      <c r="IG24" s="6">
        <v>5005</v>
      </c>
      <c r="IH24" s="106">
        <v>4753</v>
      </c>
      <c r="II24" s="106">
        <v>3908</v>
      </c>
      <c r="IJ24" s="106">
        <v>3676</v>
      </c>
      <c r="IK24" s="111">
        <v>4257</v>
      </c>
      <c r="IL24" s="111">
        <v>3825</v>
      </c>
      <c r="IM24" s="111">
        <v>4393</v>
      </c>
      <c r="IN24" s="111">
        <v>9147</v>
      </c>
      <c r="IO24" s="111">
        <v>5708</v>
      </c>
      <c r="IP24" s="111">
        <v>3169</v>
      </c>
      <c r="IQ24" s="111">
        <v>2949</v>
      </c>
      <c r="IR24" s="111">
        <v>6350</v>
      </c>
      <c r="IS24" s="111">
        <v>5795</v>
      </c>
      <c r="IT24" s="111">
        <v>5535</v>
      </c>
      <c r="IU24" s="111">
        <v>5108</v>
      </c>
      <c r="IV24" s="111">
        <v>5624</v>
      </c>
    </row>
    <row r="25" spans="1:256">
      <c r="A25" s="7" t="s">
        <v>39</v>
      </c>
      <c r="B25" s="37">
        <v>12000</v>
      </c>
      <c r="C25" s="37">
        <v>12697</v>
      </c>
      <c r="D25" s="37">
        <v>11504</v>
      </c>
      <c r="E25" s="37">
        <v>10861</v>
      </c>
      <c r="F25" s="37">
        <v>12148</v>
      </c>
      <c r="G25" s="37">
        <v>11700</v>
      </c>
      <c r="H25" s="37">
        <v>10942</v>
      </c>
      <c r="I25" s="37">
        <v>11227</v>
      </c>
      <c r="J25" s="37">
        <v>11743</v>
      </c>
      <c r="K25" s="37">
        <v>13077</v>
      </c>
      <c r="L25" s="37">
        <v>15226</v>
      </c>
      <c r="M25" s="37">
        <v>14643</v>
      </c>
      <c r="N25" s="37">
        <v>13548</v>
      </c>
      <c r="O25" s="37">
        <v>12601</v>
      </c>
      <c r="P25" s="37">
        <v>12023</v>
      </c>
      <c r="Q25" s="37">
        <v>12369</v>
      </c>
      <c r="R25" s="37">
        <v>12881</v>
      </c>
      <c r="S25" s="37">
        <v>12642</v>
      </c>
      <c r="T25" s="37">
        <v>12506</v>
      </c>
      <c r="U25" s="37">
        <v>13166</v>
      </c>
      <c r="V25" s="37">
        <v>12865</v>
      </c>
      <c r="W25" s="37">
        <v>13556</v>
      </c>
      <c r="X25" s="37">
        <v>14838</v>
      </c>
      <c r="Y25" s="37">
        <v>14014</v>
      </c>
      <c r="Z25" s="37">
        <v>15787</v>
      </c>
      <c r="AA25" s="37">
        <v>14646</v>
      </c>
      <c r="AB25" s="37">
        <v>13879</v>
      </c>
      <c r="AC25" s="37">
        <v>13656</v>
      </c>
      <c r="AD25" s="37">
        <v>12925</v>
      </c>
      <c r="AE25" s="37">
        <v>12743</v>
      </c>
      <c r="AF25" s="37">
        <v>12459</v>
      </c>
      <c r="AG25" s="37">
        <v>12001</v>
      </c>
      <c r="AH25" s="37">
        <v>10889</v>
      </c>
      <c r="AI25" s="37">
        <v>12201</v>
      </c>
      <c r="AJ25" s="37">
        <v>14045</v>
      </c>
      <c r="AK25" s="37">
        <v>13730</v>
      </c>
      <c r="AL25" s="37">
        <v>14838</v>
      </c>
      <c r="AM25" s="37">
        <v>12927</v>
      </c>
      <c r="AN25" s="37">
        <v>13191</v>
      </c>
      <c r="AO25" s="37">
        <v>13401</v>
      </c>
      <c r="AP25" s="37">
        <v>12885</v>
      </c>
      <c r="AQ25" s="37">
        <v>12205</v>
      </c>
      <c r="AR25" s="37">
        <v>12989</v>
      </c>
      <c r="AS25" s="37">
        <v>12836</v>
      </c>
      <c r="AT25" s="37">
        <v>12332</v>
      </c>
      <c r="AU25" s="37">
        <v>13700</v>
      </c>
      <c r="AV25" s="37">
        <v>13783</v>
      </c>
      <c r="AW25" s="37">
        <v>14529</v>
      </c>
      <c r="AX25" s="37">
        <v>14135</v>
      </c>
      <c r="AY25" s="37">
        <v>13455</v>
      </c>
      <c r="AZ25" s="37">
        <v>13303</v>
      </c>
      <c r="BA25" s="37">
        <v>12375</v>
      </c>
      <c r="BB25" s="37">
        <v>12049</v>
      </c>
      <c r="BC25" s="37">
        <v>12715</v>
      </c>
      <c r="BD25" s="37">
        <v>12461</v>
      </c>
      <c r="BE25" s="37">
        <v>12528</v>
      </c>
      <c r="BF25" s="37">
        <v>12909</v>
      </c>
      <c r="BG25" s="37">
        <v>12377</v>
      </c>
      <c r="BH25" s="37">
        <v>14441</v>
      </c>
      <c r="BI25" s="37">
        <v>14294</v>
      </c>
      <c r="BJ25" s="37">
        <v>14135</v>
      </c>
      <c r="BK25" s="37">
        <v>13455</v>
      </c>
      <c r="BL25" s="37">
        <v>13303</v>
      </c>
      <c r="BM25" s="37">
        <v>12375</v>
      </c>
      <c r="BN25" s="37">
        <v>12049</v>
      </c>
      <c r="BO25" s="37">
        <v>12715</v>
      </c>
      <c r="BP25" s="37">
        <v>12461</v>
      </c>
      <c r="BQ25" s="37">
        <v>12528</v>
      </c>
      <c r="BR25" s="37">
        <v>12909</v>
      </c>
      <c r="BS25" s="37">
        <v>12377</v>
      </c>
      <c r="BT25" s="37">
        <v>14441</v>
      </c>
      <c r="BU25" s="37">
        <v>14294</v>
      </c>
      <c r="BV25" s="37">
        <v>12095</v>
      </c>
      <c r="BW25" s="37">
        <v>11546</v>
      </c>
      <c r="BX25" s="37">
        <v>12488</v>
      </c>
      <c r="BY25" s="37">
        <v>11869</v>
      </c>
      <c r="BZ25" s="37">
        <v>13906</v>
      </c>
      <c r="CA25" s="37">
        <v>14128</v>
      </c>
      <c r="CB25" s="37">
        <v>13310</v>
      </c>
      <c r="CC25" s="37">
        <v>15398</v>
      </c>
      <c r="CD25" s="37">
        <v>14671</v>
      </c>
      <c r="CE25" s="37">
        <v>14711</v>
      </c>
      <c r="CF25" s="37">
        <v>13221</v>
      </c>
      <c r="CG25" s="37">
        <v>13625</v>
      </c>
      <c r="CH25" s="37">
        <v>14711</v>
      </c>
      <c r="CI25" s="37">
        <v>13221</v>
      </c>
      <c r="CJ25" s="37">
        <v>13625</v>
      </c>
      <c r="CK25" s="37">
        <v>12167</v>
      </c>
      <c r="CL25" s="37">
        <v>11532</v>
      </c>
      <c r="CM25" s="37">
        <v>12936</v>
      </c>
      <c r="CN25" s="37">
        <v>11509</v>
      </c>
      <c r="CO25" s="37">
        <v>12557</v>
      </c>
      <c r="CP25" s="37">
        <v>12188</v>
      </c>
      <c r="CQ25" s="37">
        <v>12247</v>
      </c>
      <c r="CR25" s="37">
        <v>14106</v>
      </c>
      <c r="CS25" s="37">
        <v>13198</v>
      </c>
      <c r="CT25" s="37">
        <v>14836</v>
      </c>
      <c r="CU25" s="37">
        <v>12527</v>
      </c>
      <c r="CV25" s="37">
        <v>11875</v>
      </c>
      <c r="CW25" s="37">
        <v>12713</v>
      </c>
      <c r="CX25" s="37">
        <v>11916</v>
      </c>
      <c r="CY25" s="37">
        <v>12107</v>
      </c>
      <c r="CZ25" s="37">
        <v>12728</v>
      </c>
      <c r="DA25" s="37">
        <v>12698</v>
      </c>
      <c r="DB25" s="37">
        <v>12046</v>
      </c>
      <c r="DC25" s="37">
        <v>12852</v>
      </c>
      <c r="DD25" s="37">
        <v>12997</v>
      </c>
      <c r="DE25" s="37">
        <v>13690</v>
      </c>
      <c r="DF25" s="37">
        <v>5343</v>
      </c>
      <c r="DG25" s="38" t="s">
        <v>308</v>
      </c>
      <c r="DH25" s="38" t="s">
        <v>308</v>
      </c>
      <c r="DI25" s="38" t="s">
        <v>308</v>
      </c>
      <c r="DJ25" s="38" t="s">
        <v>308</v>
      </c>
      <c r="DK25" s="38" t="s">
        <v>308</v>
      </c>
      <c r="DL25" s="38" t="s">
        <v>308</v>
      </c>
      <c r="DM25" s="38" t="s">
        <v>308</v>
      </c>
      <c r="DN25" s="38" t="s">
        <v>308</v>
      </c>
      <c r="DO25" s="38" t="s">
        <v>308</v>
      </c>
      <c r="DP25" s="38" t="s">
        <v>308</v>
      </c>
      <c r="DQ25" s="38" t="s">
        <v>308</v>
      </c>
      <c r="DR25" s="39">
        <v>16042</v>
      </c>
      <c r="DS25" s="39">
        <v>12028</v>
      </c>
      <c r="DT25" s="39">
        <v>14985</v>
      </c>
      <c r="DU25" s="39">
        <v>18089</v>
      </c>
      <c r="DV25" s="39">
        <v>17327</v>
      </c>
      <c r="DW25" s="39">
        <v>19661</v>
      </c>
      <c r="DX25" s="39">
        <v>19276</v>
      </c>
      <c r="DY25" s="39">
        <v>18852</v>
      </c>
      <c r="DZ25" s="39">
        <v>19752</v>
      </c>
      <c r="EA25" s="39">
        <v>21030</v>
      </c>
      <c r="EB25" s="39">
        <v>21150</v>
      </c>
      <c r="EC25" s="39">
        <v>20456</v>
      </c>
      <c r="ED25" s="39">
        <v>20775</v>
      </c>
      <c r="EE25" s="39">
        <v>19244</v>
      </c>
      <c r="EF25" s="39">
        <v>18681</v>
      </c>
      <c r="EG25" s="39">
        <v>18281</v>
      </c>
      <c r="EH25" s="39">
        <v>15954</v>
      </c>
      <c r="EI25" s="39">
        <v>17911</v>
      </c>
      <c r="EJ25" s="39">
        <v>17254</v>
      </c>
      <c r="EK25" s="39">
        <v>17395</v>
      </c>
      <c r="EL25" s="39">
        <v>18787</v>
      </c>
      <c r="EM25" s="39">
        <v>16863</v>
      </c>
      <c r="EN25" s="39">
        <v>19266</v>
      </c>
      <c r="EO25" s="39">
        <v>18454</v>
      </c>
      <c r="EP25" s="3">
        <v>17127</v>
      </c>
      <c r="EQ25" s="3">
        <v>16336</v>
      </c>
      <c r="ER25" s="3">
        <v>15670</v>
      </c>
      <c r="ES25" s="3">
        <v>17719</v>
      </c>
      <c r="ET25" s="3">
        <v>18046</v>
      </c>
      <c r="EU25" s="3">
        <v>18687</v>
      </c>
      <c r="EV25" s="3">
        <v>18273</v>
      </c>
      <c r="EW25" s="3">
        <v>19307</v>
      </c>
      <c r="EX25" s="3">
        <v>18740</v>
      </c>
      <c r="EY25" s="3">
        <v>20838</v>
      </c>
      <c r="EZ25" s="3">
        <v>23056</v>
      </c>
      <c r="FA25" s="89">
        <v>19614</v>
      </c>
      <c r="FB25" s="3">
        <v>22698</v>
      </c>
      <c r="FC25" s="3">
        <v>19371</v>
      </c>
      <c r="FD25" s="3">
        <v>16633</v>
      </c>
      <c r="FE25" s="3">
        <v>20163</v>
      </c>
      <c r="FF25" s="3">
        <v>16751</v>
      </c>
      <c r="FG25" s="3">
        <v>17250</v>
      </c>
      <c r="FH25" s="3">
        <v>19126</v>
      </c>
      <c r="FI25" s="3">
        <v>19784</v>
      </c>
      <c r="FJ25" s="3">
        <v>17467</v>
      </c>
      <c r="FK25" s="3">
        <v>17529</v>
      </c>
      <c r="FL25" s="3">
        <v>19005</v>
      </c>
      <c r="FM25" s="3">
        <v>18149</v>
      </c>
      <c r="FN25" s="59">
        <v>19365</v>
      </c>
      <c r="FO25" s="59">
        <v>14990</v>
      </c>
      <c r="FP25" s="59">
        <v>15935</v>
      </c>
      <c r="FQ25" s="59">
        <v>17525</v>
      </c>
      <c r="FR25" s="59">
        <v>13976</v>
      </c>
      <c r="FS25" s="59">
        <v>14343</v>
      </c>
      <c r="FT25" s="59">
        <v>15562</v>
      </c>
      <c r="FU25" s="59">
        <v>15261</v>
      </c>
      <c r="FV25" s="59">
        <v>11076</v>
      </c>
      <c r="FW25" s="59">
        <v>15961</v>
      </c>
      <c r="FX25" s="59">
        <v>15538</v>
      </c>
      <c r="FY25" s="59">
        <v>16279</v>
      </c>
      <c r="FZ25" s="59">
        <v>16681</v>
      </c>
      <c r="GA25" s="59">
        <v>12160</v>
      </c>
      <c r="GB25" s="59">
        <v>13733</v>
      </c>
      <c r="GC25" s="59">
        <v>13718</v>
      </c>
      <c r="GD25" s="59">
        <v>11938</v>
      </c>
      <c r="GE25" s="59">
        <v>12589</v>
      </c>
      <c r="GF25" s="59">
        <v>12720</v>
      </c>
      <c r="GG25" s="59">
        <v>11894</v>
      </c>
      <c r="GH25" s="58">
        <v>13579</v>
      </c>
      <c r="GI25" s="6">
        <v>13479</v>
      </c>
      <c r="GJ25" s="6">
        <v>12296</v>
      </c>
      <c r="GK25" s="10">
        <v>13201</v>
      </c>
      <c r="GL25" s="10">
        <v>13350</v>
      </c>
      <c r="GM25" s="10">
        <v>11403</v>
      </c>
      <c r="GN25" s="10">
        <v>11719</v>
      </c>
      <c r="GO25" s="10">
        <v>11819</v>
      </c>
      <c r="GP25" s="10">
        <v>10683</v>
      </c>
      <c r="GQ25" s="10">
        <v>10683</v>
      </c>
      <c r="GR25" s="10">
        <v>10539</v>
      </c>
      <c r="GS25" s="10">
        <v>10875</v>
      </c>
      <c r="GT25" s="10">
        <v>11925</v>
      </c>
      <c r="GU25" s="6">
        <v>11122</v>
      </c>
      <c r="GV25" s="6">
        <v>12394</v>
      </c>
      <c r="GW25" s="6">
        <v>12388</v>
      </c>
      <c r="GX25" s="6">
        <v>11760</v>
      </c>
      <c r="GY25" s="6">
        <v>10996</v>
      </c>
      <c r="GZ25" s="6">
        <v>10260</v>
      </c>
      <c r="HA25" s="6">
        <v>11409</v>
      </c>
      <c r="HB25" s="6">
        <v>10293</v>
      </c>
      <c r="HC25" s="6">
        <v>10022</v>
      </c>
      <c r="HD25" s="6">
        <v>8966</v>
      </c>
      <c r="HE25" s="6">
        <v>10653</v>
      </c>
      <c r="HF25" s="6">
        <v>10994</v>
      </c>
      <c r="HG25" s="6">
        <v>9723</v>
      </c>
      <c r="HH25" s="6">
        <v>12243</v>
      </c>
      <c r="HI25" s="6">
        <v>11099</v>
      </c>
      <c r="HJ25" s="6">
        <v>11921</v>
      </c>
      <c r="HK25" s="6">
        <v>10955</v>
      </c>
      <c r="HL25" s="6">
        <v>9619</v>
      </c>
      <c r="HM25" s="6">
        <v>11498</v>
      </c>
      <c r="HN25" s="6">
        <v>9538</v>
      </c>
      <c r="HO25" s="6">
        <v>9430</v>
      </c>
      <c r="HP25" s="6">
        <v>9754</v>
      </c>
      <c r="HQ25" s="6">
        <v>11070</v>
      </c>
      <c r="HR25" s="6">
        <v>10640</v>
      </c>
      <c r="HS25" s="6">
        <v>12352</v>
      </c>
      <c r="HT25" s="6">
        <v>14209</v>
      </c>
      <c r="HU25" s="6">
        <v>12559</v>
      </c>
      <c r="HV25" s="6">
        <v>14076</v>
      </c>
      <c r="HW25" s="6">
        <v>12202</v>
      </c>
      <c r="HX25" s="6">
        <v>11423</v>
      </c>
      <c r="HY25" s="6">
        <v>12485</v>
      </c>
      <c r="HZ25" s="6">
        <v>12192</v>
      </c>
      <c r="IA25" s="6">
        <v>11362</v>
      </c>
      <c r="IB25" s="6">
        <v>12374</v>
      </c>
      <c r="IC25" s="6">
        <v>12712</v>
      </c>
      <c r="ID25" s="6">
        <v>11886</v>
      </c>
      <c r="IE25" s="6">
        <v>13857</v>
      </c>
      <c r="IF25" s="6">
        <v>14602</v>
      </c>
      <c r="IG25" s="6">
        <v>13971</v>
      </c>
      <c r="IH25" s="106">
        <v>14796</v>
      </c>
      <c r="II25" s="106">
        <v>12423</v>
      </c>
      <c r="IJ25" s="106">
        <v>12831</v>
      </c>
      <c r="IK25" s="3">
        <v>14116</v>
      </c>
      <c r="IL25" s="3">
        <v>11852</v>
      </c>
      <c r="IM25" s="3">
        <v>17563</v>
      </c>
      <c r="IN25" s="3">
        <v>38801</v>
      </c>
      <c r="IO25" s="3">
        <v>19877</v>
      </c>
      <c r="IP25" s="3">
        <v>10719</v>
      </c>
      <c r="IQ25" s="111">
        <v>10148</v>
      </c>
      <c r="IR25" s="111">
        <v>11063</v>
      </c>
      <c r="IS25" s="111">
        <v>14284</v>
      </c>
      <c r="IT25" s="111">
        <v>14572</v>
      </c>
      <c r="IU25" s="111">
        <v>13142</v>
      </c>
      <c r="IV25" s="111">
        <v>16739</v>
      </c>
    </row>
    <row r="26" spans="1:256">
      <c r="A26" s="7" t="s">
        <v>41</v>
      </c>
      <c r="B26" s="37">
        <v>4302</v>
      </c>
      <c r="C26" s="37">
        <v>3645</v>
      </c>
      <c r="D26" s="37">
        <v>3541</v>
      </c>
      <c r="E26" s="37">
        <v>4553</v>
      </c>
      <c r="F26" s="37">
        <v>3371</v>
      </c>
      <c r="G26" s="37">
        <v>4306</v>
      </c>
      <c r="H26" s="37">
        <v>3545</v>
      </c>
      <c r="I26" s="37">
        <v>3597</v>
      </c>
      <c r="J26" s="37">
        <v>4627</v>
      </c>
      <c r="K26" s="37">
        <v>4087</v>
      </c>
      <c r="L26" s="37">
        <v>4143</v>
      </c>
      <c r="M26" s="37">
        <v>4471</v>
      </c>
      <c r="N26" s="37">
        <v>4000</v>
      </c>
      <c r="O26" s="37">
        <v>3776</v>
      </c>
      <c r="P26" s="37">
        <v>3862</v>
      </c>
      <c r="Q26" s="37">
        <v>4534</v>
      </c>
      <c r="R26" s="37">
        <v>3616</v>
      </c>
      <c r="S26" s="37">
        <v>4594</v>
      </c>
      <c r="T26" s="37">
        <v>4337</v>
      </c>
      <c r="U26" s="37">
        <v>4197</v>
      </c>
      <c r="V26" s="37">
        <v>5007</v>
      </c>
      <c r="W26" s="37">
        <v>5038</v>
      </c>
      <c r="X26" s="37">
        <v>4944</v>
      </c>
      <c r="Y26" s="37">
        <v>5082</v>
      </c>
      <c r="Z26" s="37">
        <v>4327</v>
      </c>
      <c r="AA26" s="37">
        <v>4545</v>
      </c>
      <c r="AB26" s="37">
        <v>4113</v>
      </c>
      <c r="AC26" s="37">
        <v>4764</v>
      </c>
      <c r="AD26" s="37">
        <v>4153</v>
      </c>
      <c r="AE26" s="37">
        <v>4058</v>
      </c>
      <c r="AF26" s="37">
        <v>4473</v>
      </c>
      <c r="AG26" s="37">
        <v>4003</v>
      </c>
      <c r="AH26" s="37">
        <v>4406</v>
      </c>
      <c r="AI26" s="37">
        <v>4905</v>
      </c>
      <c r="AJ26" s="37">
        <v>5185</v>
      </c>
      <c r="AK26" s="37">
        <v>4804</v>
      </c>
      <c r="AL26" s="37">
        <v>4801</v>
      </c>
      <c r="AM26" s="37">
        <v>4557</v>
      </c>
      <c r="AN26" s="37">
        <v>4328</v>
      </c>
      <c r="AO26" s="37">
        <v>5044</v>
      </c>
      <c r="AP26" s="37">
        <v>4235</v>
      </c>
      <c r="AQ26" s="37">
        <v>4473</v>
      </c>
      <c r="AR26" s="37">
        <v>4927</v>
      </c>
      <c r="AS26" s="37">
        <v>4309</v>
      </c>
      <c r="AT26" s="37">
        <v>5009</v>
      </c>
      <c r="AU26" s="37">
        <v>4900</v>
      </c>
      <c r="AV26" s="37">
        <v>4763</v>
      </c>
      <c r="AW26" s="37">
        <v>4868</v>
      </c>
      <c r="AX26" s="37">
        <v>5021</v>
      </c>
      <c r="AY26" s="37">
        <v>4968</v>
      </c>
      <c r="AZ26" s="37">
        <v>4917</v>
      </c>
      <c r="BA26" s="37">
        <v>5381</v>
      </c>
      <c r="BB26" s="37">
        <v>4356</v>
      </c>
      <c r="BC26" s="37">
        <v>5443</v>
      </c>
      <c r="BD26" s="37">
        <v>4885</v>
      </c>
      <c r="BE26" s="37">
        <v>5005</v>
      </c>
      <c r="BF26" s="37">
        <v>5558</v>
      </c>
      <c r="BG26" s="37">
        <v>5513</v>
      </c>
      <c r="BH26" s="37">
        <v>5954</v>
      </c>
      <c r="BI26" s="37">
        <v>6016</v>
      </c>
      <c r="BJ26" s="37">
        <v>5021</v>
      </c>
      <c r="BK26" s="37">
        <v>4968</v>
      </c>
      <c r="BL26" s="37">
        <v>4917</v>
      </c>
      <c r="BM26" s="37">
        <v>5381</v>
      </c>
      <c r="BN26" s="37">
        <v>4356</v>
      </c>
      <c r="BO26" s="37">
        <v>5443</v>
      </c>
      <c r="BP26" s="37">
        <v>4885</v>
      </c>
      <c r="BQ26" s="37">
        <v>5005</v>
      </c>
      <c r="BR26" s="37">
        <v>5558</v>
      </c>
      <c r="BS26" s="37">
        <v>5513</v>
      </c>
      <c r="BT26" s="37">
        <v>5954</v>
      </c>
      <c r="BU26" s="37">
        <v>6016</v>
      </c>
      <c r="BV26" s="37">
        <v>5458</v>
      </c>
      <c r="BW26" s="37">
        <v>4631</v>
      </c>
      <c r="BX26" s="37">
        <v>5565</v>
      </c>
      <c r="BY26" s="37">
        <v>5010</v>
      </c>
      <c r="BZ26" s="37">
        <v>5239</v>
      </c>
      <c r="CA26" s="37">
        <v>5781</v>
      </c>
      <c r="CB26" s="37">
        <v>5638</v>
      </c>
      <c r="CC26" s="37">
        <v>5932</v>
      </c>
      <c r="CD26" s="37">
        <v>5853</v>
      </c>
      <c r="CE26" s="37">
        <v>5383</v>
      </c>
      <c r="CF26" s="37">
        <v>5145</v>
      </c>
      <c r="CG26" s="37">
        <v>5016</v>
      </c>
      <c r="CH26" s="37">
        <v>5383</v>
      </c>
      <c r="CI26" s="37">
        <v>5145</v>
      </c>
      <c r="CJ26" s="37">
        <v>5016</v>
      </c>
      <c r="CK26" s="37">
        <v>5559</v>
      </c>
      <c r="CL26" s="37">
        <v>4630</v>
      </c>
      <c r="CM26" s="37">
        <v>5377</v>
      </c>
      <c r="CN26" s="37">
        <v>5510</v>
      </c>
      <c r="CO26" s="37">
        <v>5421</v>
      </c>
      <c r="CP26" s="37">
        <v>5713</v>
      </c>
      <c r="CQ26" s="37">
        <v>5769</v>
      </c>
      <c r="CR26" s="37">
        <v>6076</v>
      </c>
      <c r="CS26" s="37">
        <v>5627</v>
      </c>
      <c r="CT26" s="37">
        <v>5757</v>
      </c>
      <c r="CU26" s="37">
        <v>5605</v>
      </c>
      <c r="CV26" s="37">
        <v>4938</v>
      </c>
      <c r="CW26" s="37">
        <v>5947</v>
      </c>
      <c r="CX26" s="37">
        <v>4778</v>
      </c>
      <c r="CY26" s="37">
        <v>5077</v>
      </c>
      <c r="CZ26" s="37">
        <v>5458</v>
      </c>
      <c r="DA26" s="37">
        <v>4954</v>
      </c>
      <c r="DB26" s="37">
        <v>5503</v>
      </c>
      <c r="DC26" s="37">
        <v>5507</v>
      </c>
      <c r="DD26" s="37">
        <v>5624</v>
      </c>
      <c r="DE26" s="37">
        <v>5928</v>
      </c>
      <c r="DF26" s="37">
        <v>5655</v>
      </c>
      <c r="DG26" s="37">
        <v>5379</v>
      </c>
      <c r="DH26" s="37">
        <v>5551</v>
      </c>
      <c r="DI26" s="37">
        <v>6258</v>
      </c>
      <c r="DJ26" s="37">
        <v>4874</v>
      </c>
      <c r="DK26" s="37">
        <v>5780</v>
      </c>
      <c r="DL26" s="37">
        <v>5882</v>
      </c>
      <c r="DM26" s="37">
        <v>5201</v>
      </c>
      <c r="DN26" s="37">
        <v>6027</v>
      </c>
      <c r="DO26" s="37">
        <v>6066</v>
      </c>
      <c r="DP26" s="37">
        <v>6029</v>
      </c>
      <c r="DQ26" s="37">
        <v>6010</v>
      </c>
      <c r="DR26" s="39">
        <v>6001</v>
      </c>
      <c r="DS26" s="39">
        <v>5534</v>
      </c>
      <c r="DT26" s="39">
        <v>5476</v>
      </c>
      <c r="DU26" s="39">
        <v>5726</v>
      </c>
      <c r="DV26" s="39">
        <v>4575</v>
      </c>
      <c r="DW26" s="39">
        <v>5800</v>
      </c>
      <c r="DX26" s="39">
        <v>5406</v>
      </c>
      <c r="DY26" s="39">
        <v>5046</v>
      </c>
      <c r="DZ26" s="39">
        <v>5850</v>
      </c>
      <c r="EA26" s="39">
        <v>6120</v>
      </c>
      <c r="EB26" s="39">
        <v>5841</v>
      </c>
      <c r="EC26" s="39">
        <v>5780</v>
      </c>
      <c r="ED26" s="39">
        <v>5334</v>
      </c>
      <c r="EE26" s="39">
        <v>5481</v>
      </c>
      <c r="EF26" s="39">
        <v>5227</v>
      </c>
      <c r="EG26" s="39">
        <v>5765</v>
      </c>
      <c r="EH26" s="39">
        <v>4540</v>
      </c>
      <c r="EI26" s="39">
        <v>5622</v>
      </c>
      <c r="EJ26" s="39">
        <v>5163</v>
      </c>
      <c r="EK26" s="39">
        <v>5424</v>
      </c>
      <c r="EL26" s="39">
        <v>5503</v>
      </c>
      <c r="EM26" s="39">
        <v>5032</v>
      </c>
      <c r="EN26" s="39">
        <v>6268</v>
      </c>
      <c r="EO26" s="39">
        <v>5893</v>
      </c>
      <c r="EP26" s="3">
        <v>5301</v>
      </c>
      <c r="EQ26" s="3">
        <v>5154</v>
      </c>
      <c r="ER26" s="3">
        <v>5151</v>
      </c>
      <c r="ES26" s="3">
        <v>5392</v>
      </c>
      <c r="ET26" s="3">
        <v>4361</v>
      </c>
      <c r="EU26" s="3">
        <v>5198</v>
      </c>
      <c r="EV26" s="3">
        <v>5105</v>
      </c>
      <c r="EW26" s="3">
        <v>5258</v>
      </c>
      <c r="EX26" s="3">
        <v>5739</v>
      </c>
      <c r="EY26" s="3">
        <v>5945</v>
      </c>
      <c r="EZ26" s="3">
        <v>6186</v>
      </c>
      <c r="FA26" s="89">
        <v>5561</v>
      </c>
      <c r="FB26" s="3">
        <v>5513</v>
      </c>
      <c r="FC26" s="3">
        <v>5587</v>
      </c>
      <c r="FD26" s="3">
        <v>4924</v>
      </c>
      <c r="FE26" s="3">
        <v>5950</v>
      </c>
      <c r="FF26" s="3">
        <v>4744</v>
      </c>
      <c r="FG26" s="3">
        <v>5027</v>
      </c>
      <c r="FH26" s="3">
        <v>5407</v>
      </c>
      <c r="FI26" s="3">
        <v>5258</v>
      </c>
      <c r="FJ26" s="3">
        <v>5357</v>
      </c>
      <c r="FK26" s="3">
        <v>5881</v>
      </c>
      <c r="FL26" s="3">
        <v>6007</v>
      </c>
      <c r="FM26" s="3">
        <v>5547</v>
      </c>
      <c r="FN26" s="59">
        <v>5357</v>
      </c>
      <c r="FO26" s="59">
        <v>5064</v>
      </c>
      <c r="FP26" s="59">
        <v>4972</v>
      </c>
      <c r="FQ26" s="59">
        <v>5367</v>
      </c>
      <c r="FR26" s="59">
        <v>4374</v>
      </c>
      <c r="FS26" s="59">
        <v>4905</v>
      </c>
      <c r="FT26" s="59">
        <v>5406</v>
      </c>
      <c r="FU26" s="59">
        <v>4949</v>
      </c>
      <c r="FV26" s="59">
        <v>5495</v>
      </c>
      <c r="FW26" s="59">
        <v>5630</v>
      </c>
      <c r="FX26" s="59">
        <v>5474</v>
      </c>
      <c r="FY26" s="59">
        <v>5441</v>
      </c>
      <c r="FZ26" s="59">
        <v>5176</v>
      </c>
      <c r="GA26" s="59">
        <v>4599</v>
      </c>
      <c r="GB26" s="59">
        <v>4729</v>
      </c>
      <c r="GC26" s="59">
        <v>5301</v>
      </c>
      <c r="GD26" s="59">
        <v>4001</v>
      </c>
      <c r="GE26" s="59">
        <v>4747</v>
      </c>
      <c r="GF26" s="59">
        <v>4795</v>
      </c>
      <c r="GG26" s="59">
        <v>4639</v>
      </c>
      <c r="GH26" s="58">
        <v>5422</v>
      </c>
      <c r="GI26" s="6">
        <v>6109</v>
      </c>
      <c r="GJ26" s="6">
        <v>5194</v>
      </c>
      <c r="GK26" s="10">
        <v>5012</v>
      </c>
      <c r="GL26" s="10">
        <v>5305</v>
      </c>
      <c r="GM26" s="10">
        <v>4519</v>
      </c>
      <c r="GN26" s="10">
        <v>4554</v>
      </c>
      <c r="GO26" s="10">
        <v>4820</v>
      </c>
      <c r="GP26" s="10">
        <v>3854</v>
      </c>
      <c r="GQ26" s="10">
        <v>4465</v>
      </c>
      <c r="GR26" s="10">
        <v>4474</v>
      </c>
      <c r="GS26" s="10">
        <v>4503</v>
      </c>
      <c r="GT26" s="10">
        <v>5223</v>
      </c>
      <c r="GU26" s="6">
        <v>4910</v>
      </c>
      <c r="GV26" s="6">
        <v>5567</v>
      </c>
      <c r="GW26" s="6">
        <v>4932</v>
      </c>
      <c r="GX26" s="6">
        <v>4851</v>
      </c>
      <c r="GY26" s="6">
        <v>4424</v>
      </c>
      <c r="GZ26" s="6">
        <v>4337</v>
      </c>
      <c r="HA26" s="6">
        <v>4797</v>
      </c>
      <c r="HB26" s="6">
        <v>3895</v>
      </c>
      <c r="HC26" s="6">
        <v>4254</v>
      </c>
      <c r="HD26" s="6">
        <v>4158</v>
      </c>
      <c r="HE26" s="6">
        <v>4577</v>
      </c>
      <c r="HF26" s="6">
        <v>4943</v>
      </c>
      <c r="HG26" s="6">
        <v>4741</v>
      </c>
      <c r="HH26" s="6">
        <v>5281</v>
      </c>
      <c r="HI26" s="6">
        <v>4753</v>
      </c>
      <c r="HJ26" s="6">
        <v>4773</v>
      </c>
      <c r="HK26" s="6">
        <v>4451</v>
      </c>
      <c r="HL26" s="6">
        <v>4015</v>
      </c>
      <c r="HM26" s="6">
        <v>4639</v>
      </c>
      <c r="HN26" s="6">
        <v>3672</v>
      </c>
      <c r="HO26" s="6">
        <v>3859</v>
      </c>
      <c r="HP26" s="6">
        <v>4066</v>
      </c>
      <c r="HQ26" s="6">
        <v>4261</v>
      </c>
      <c r="HR26" s="6">
        <v>4444</v>
      </c>
      <c r="HS26" s="6">
        <v>4733</v>
      </c>
      <c r="HT26" s="6">
        <v>4605</v>
      </c>
      <c r="HU26" s="6">
        <v>4167</v>
      </c>
      <c r="HV26" s="6">
        <v>4443</v>
      </c>
      <c r="HW26" s="6">
        <v>4047</v>
      </c>
      <c r="HX26" s="6">
        <v>3593</v>
      </c>
      <c r="HY26" s="6">
        <v>3937</v>
      </c>
      <c r="HZ26" s="6">
        <v>3321</v>
      </c>
      <c r="IA26" s="6">
        <v>3621</v>
      </c>
      <c r="IB26" s="6">
        <v>4123</v>
      </c>
      <c r="IC26" s="6">
        <v>4077</v>
      </c>
      <c r="ID26" s="6">
        <v>4029</v>
      </c>
      <c r="IE26" s="6">
        <v>4633</v>
      </c>
      <c r="IF26" s="6">
        <v>4286</v>
      </c>
      <c r="IG26" s="6">
        <v>4203</v>
      </c>
      <c r="IH26" s="106">
        <v>4124</v>
      </c>
      <c r="II26" s="106">
        <v>3590</v>
      </c>
      <c r="IJ26" s="106">
        <v>3729</v>
      </c>
      <c r="IK26" s="111">
        <v>4200</v>
      </c>
      <c r="IL26" s="111">
        <v>3125</v>
      </c>
      <c r="IM26" s="111">
        <v>3494</v>
      </c>
      <c r="IN26" s="111">
        <v>3782</v>
      </c>
      <c r="IO26" s="111">
        <v>2143</v>
      </c>
      <c r="IP26" s="111">
        <v>2390</v>
      </c>
      <c r="IQ26" s="111">
        <v>2349</v>
      </c>
      <c r="IR26" s="111">
        <v>3281</v>
      </c>
      <c r="IS26" s="111">
        <v>2660</v>
      </c>
      <c r="IT26" s="111">
        <v>8255</v>
      </c>
      <c r="IU26" s="111">
        <v>3911</v>
      </c>
      <c r="IV26" s="111">
        <v>3673</v>
      </c>
    </row>
    <row r="27" spans="1:256">
      <c r="A27" s="7" t="s">
        <v>42</v>
      </c>
      <c r="B27" s="37">
        <v>2498</v>
      </c>
      <c r="C27" s="37">
        <v>2270</v>
      </c>
      <c r="D27" s="37">
        <v>2575</v>
      </c>
      <c r="E27" s="37">
        <v>2817</v>
      </c>
      <c r="F27" s="37">
        <v>3195</v>
      </c>
      <c r="G27" s="37">
        <v>3313</v>
      </c>
      <c r="H27" s="37">
        <v>2899</v>
      </c>
      <c r="I27" s="37">
        <v>3991</v>
      </c>
      <c r="J27" s="37">
        <v>3858</v>
      </c>
      <c r="K27" s="37">
        <v>3242</v>
      </c>
      <c r="L27" s="37">
        <v>4232</v>
      </c>
      <c r="M27" s="37">
        <v>4129</v>
      </c>
      <c r="N27" s="37">
        <v>4293</v>
      </c>
      <c r="O27" s="37">
        <v>4187</v>
      </c>
      <c r="P27" s="37">
        <v>3574</v>
      </c>
      <c r="Q27" s="37">
        <v>3430</v>
      </c>
      <c r="R27" s="37">
        <v>3706</v>
      </c>
      <c r="S27" s="37">
        <v>4054</v>
      </c>
      <c r="T27" s="37">
        <v>3929</v>
      </c>
      <c r="U27" s="37">
        <v>4191</v>
      </c>
      <c r="V27" s="37">
        <v>2783</v>
      </c>
      <c r="W27" s="37">
        <v>2549</v>
      </c>
      <c r="X27" s="37">
        <v>3308</v>
      </c>
      <c r="Y27" s="37">
        <v>2915</v>
      </c>
      <c r="Z27" s="37">
        <v>3186</v>
      </c>
      <c r="AA27" s="37">
        <v>2647</v>
      </c>
      <c r="AB27" s="37">
        <v>2443</v>
      </c>
      <c r="AC27" s="37">
        <v>2650</v>
      </c>
      <c r="AD27" s="37">
        <v>2382</v>
      </c>
      <c r="AE27" s="37">
        <v>2285</v>
      </c>
      <c r="AF27" s="37">
        <v>2621</v>
      </c>
      <c r="AG27" s="37">
        <v>2849</v>
      </c>
      <c r="AH27" s="37">
        <v>2733</v>
      </c>
      <c r="AI27" s="37">
        <v>3342</v>
      </c>
      <c r="AJ27" s="37">
        <v>3899</v>
      </c>
      <c r="AK27" s="37">
        <v>3764</v>
      </c>
      <c r="AL27" s="37">
        <v>3186</v>
      </c>
      <c r="AM27" s="37">
        <v>3413</v>
      </c>
      <c r="AN27" s="37">
        <v>2959</v>
      </c>
      <c r="AO27" s="37">
        <v>3013</v>
      </c>
      <c r="AP27" s="37">
        <v>2629</v>
      </c>
      <c r="AQ27" s="37">
        <v>2582</v>
      </c>
      <c r="AR27" s="37">
        <v>3022</v>
      </c>
      <c r="AS27" s="37">
        <v>2974</v>
      </c>
      <c r="AT27" s="37">
        <v>3150</v>
      </c>
      <c r="AU27" s="37">
        <v>3416</v>
      </c>
      <c r="AV27" s="37">
        <v>3433</v>
      </c>
      <c r="AW27" s="37">
        <v>3528</v>
      </c>
      <c r="AX27" s="37">
        <v>3178</v>
      </c>
      <c r="AY27" s="37">
        <v>2904</v>
      </c>
      <c r="AZ27" s="37">
        <v>2867</v>
      </c>
      <c r="BA27" s="37">
        <v>2423</v>
      </c>
      <c r="BB27" s="37">
        <v>2219</v>
      </c>
      <c r="BC27" s="37">
        <v>2558</v>
      </c>
      <c r="BD27" s="37">
        <v>2272</v>
      </c>
      <c r="BE27" s="37">
        <v>2796</v>
      </c>
      <c r="BF27" s="37">
        <v>3094</v>
      </c>
      <c r="BG27" s="37">
        <v>2785</v>
      </c>
      <c r="BH27" s="37">
        <v>3116</v>
      </c>
      <c r="BI27" s="37">
        <v>2760</v>
      </c>
      <c r="BJ27" s="37">
        <v>3178</v>
      </c>
      <c r="BK27" s="37">
        <v>2904</v>
      </c>
      <c r="BL27" s="37">
        <v>2867</v>
      </c>
      <c r="BM27" s="37">
        <v>2423</v>
      </c>
      <c r="BN27" s="37">
        <v>2219</v>
      </c>
      <c r="BO27" s="37">
        <v>2558</v>
      </c>
      <c r="BP27" s="37">
        <v>2272</v>
      </c>
      <c r="BQ27" s="37">
        <v>2796</v>
      </c>
      <c r="BR27" s="37">
        <v>3094</v>
      </c>
      <c r="BS27" s="37">
        <v>2785</v>
      </c>
      <c r="BT27" s="37">
        <v>3116</v>
      </c>
      <c r="BU27" s="37">
        <v>2760</v>
      </c>
      <c r="BV27" s="37">
        <v>2423</v>
      </c>
      <c r="BW27" s="37">
        <v>1913</v>
      </c>
      <c r="BX27" s="37">
        <v>2489</v>
      </c>
      <c r="BY27" s="37">
        <v>2323</v>
      </c>
      <c r="BZ27" s="37">
        <v>2601</v>
      </c>
      <c r="CA27" s="37">
        <v>2609</v>
      </c>
      <c r="CB27" s="37">
        <v>2546</v>
      </c>
      <c r="CC27" s="37">
        <v>3217</v>
      </c>
      <c r="CD27" s="37">
        <v>2738</v>
      </c>
      <c r="CE27" s="37">
        <v>2275</v>
      </c>
      <c r="CF27" s="37">
        <v>2037</v>
      </c>
      <c r="CG27" s="37">
        <v>1734</v>
      </c>
      <c r="CH27" s="37">
        <v>2275</v>
      </c>
      <c r="CI27" s="37">
        <v>2037</v>
      </c>
      <c r="CJ27" s="37">
        <v>1734</v>
      </c>
      <c r="CK27" s="37">
        <v>1734</v>
      </c>
      <c r="CL27" s="37">
        <v>1695</v>
      </c>
      <c r="CM27" s="37">
        <v>1904</v>
      </c>
      <c r="CN27" s="37">
        <v>1916</v>
      </c>
      <c r="CO27" s="37">
        <v>2075</v>
      </c>
      <c r="CP27" s="37">
        <v>2019</v>
      </c>
      <c r="CQ27" s="37">
        <v>2275</v>
      </c>
      <c r="CR27" s="37">
        <v>2633</v>
      </c>
      <c r="CS27" s="37">
        <v>2277</v>
      </c>
      <c r="CT27" s="37">
        <v>2499</v>
      </c>
      <c r="CU27" s="37">
        <v>2051</v>
      </c>
      <c r="CV27" s="37">
        <v>1801</v>
      </c>
      <c r="CW27" s="37">
        <v>1856</v>
      </c>
      <c r="CX27" s="37">
        <v>1776</v>
      </c>
      <c r="CY27" s="37">
        <v>1927</v>
      </c>
      <c r="CZ27" s="37">
        <v>2199</v>
      </c>
      <c r="DA27" s="37">
        <v>2215</v>
      </c>
      <c r="DB27" s="37">
        <v>2154</v>
      </c>
      <c r="DC27" s="37">
        <v>2491</v>
      </c>
      <c r="DD27" s="37">
        <v>2797</v>
      </c>
      <c r="DE27" s="37">
        <v>2753</v>
      </c>
      <c r="DF27" s="37">
        <v>2796</v>
      </c>
      <c r="DG27" s="37">
        <v>2287</v>
      </c>
      <c r="DH27" s="37">
        <v>2312</v>
      </c>
      <c r="DI27" s="37">
        <v>1856</v>
      </c>
      <c r="DJ27" s="37">
        <v>1850</v>
      </c>
      <c r="DK27" s="37">
        <v>2022</v>
      </c>
      <c r="DL27" s="37">
        <v>2293</v>
      </c>
      <c r="DM27" s="37">
        <v>2190</v>
      </c>
      <c r="DN27" s="37">
        <v>2507</v>
      </c>
      <c r="DO27" s="37">
        <v>2905</v>
      </c>
      <c r="DP27" s="37">
        <v>2840</v>
      </c>
      <c r="DQ27" s="37">
        <v>3096</v>
      </c>
      <c r="DR27" s="39">
        <v>2818</v>
      </c>
      <c r="DS27" s="39">
        <v>2356</v>
      </c>
      <c r="DT27" s="39">
        <v>2330</v>
      </c>
      <c r="DU27" s="39">
        <v>1849</v>
      </c>
      <c r="DV27" s="39">
        <v>1850</v>
      </c>
      <c r="DW27" s="39">
        <v>2248</v>
      </c>
      <c r="DX27" s="39">
        <v>2293</v>
      </c>
      <c r="DY27" s="39">
        <v>2185</v>
      </c>
      <c r="DZ27" s="39">
        <v>1764</v>
      </c>
      <c r="EA27" s="39">
        <v>1693</v>
      </c>
      <c r="EB27" s="39">
        <v>1857</v>
      </c>
      <c r="EC27" s="39">
        <v>1874</v>
      </c>
      <c r="ED27" s="39">
        <v>1542</v>
      </c>
      <c r="EE27" s="39">
        <v>1428</v>
      </c>
      <c r="EF27" s="39">
        <v>1322</v>
      </c>
      <c r="EG27" s="39">
        <v>1192</v>
      </c>
      <c r="EH27" s="39">
        <v>1025</v>
      </c>
      <c r="EI27" s="39">
        <v>1369</v>
      </c>
      <c r="EJ27" s="39">
        <v>1277</v>
      </c>
      <c r="EK27" s="39">
        <v>1457</v>
      </c>
      <c r="EL27" s="39">
        <v>1610</v>
      </c>
      <c r="EM27" s="39">
        <v>1525</v>
      </c>
      <c r="EN27" s="39">
        <v>1975</v>
      </c>
      <c r="EO27" s="39">
        <v>1765</v>
      </c>
      <c r="EP27" s="3">
        <v>1547</v>
      </c>
      <c r="EQ27" s="3">
        <v>1440</v>
      </c>
      <c r="ER27" s="3">
        <v>1185</v>
      </c>
      <c r="ES27" s="3">
        <v>1234</v>
      </c>
      <c r="ET27" s="3">
        <v>1033</v>
      </c>
      <c r="EU27" s="3">
        <v>1151</v>
      </c>
      <c r="EV27" s="3">
        <v>1242</v>
      </c>
      <c r="EW27" s="3">
        <v>1447</v>
      </c>
      <c r="EX27" s="3">
        <v>1364</v>
      </c>
      <c r="EY27" s="3">
        <v>1439</v>
      </c>
      <c r="EZ27" s="3">
        <v>1687</v>
      </c>
      <c r="FA27" s="89">
        <v>1437</v>
      </c>
      <c r="FB27" s="3">
        <v>1555</v>
      </c>
      <c r="FC27" s="3">
        <v>1207</v>
      </c>
      <c r="FD27" s="3">
        <v>1038</v>
      </c>
      <c r="FE27" s="3">
        <v>1207</v>
      </c>
      <c r="FF27" s="3">
        <v>989</v>
      </c>
      <c r="FG27" s="3">
        <v>985</v>
      </c>
      <c r="FH27" s="3">
        <v>1090</v>
      </c>
      <c r="FI27" s="3">
        <v>1286</v>
      </c>
      <c r="FJ27" s="3">
        <v>1278</v>
      </c>
      <c r="FK27" s="3">
        <v>1427</v>
      </c>
      <c r="FL27" s="3">
        <v>1573</v>
      </c>
      <c r="FM27" s="3">
        <v>1457</v>
      </c>
      <c r="FN27" s="59">
        <v>1382</v>
      </c>
      <c r="FO27" s="59">
        <v>1033</v>
      </c>
      <c r="FP27" s="59">
        <v>983</v>
      </c>
      <c r="FQ27" s="59">
        <v>1045</v>
      </c>
      <c r="FR27" s="59">
        <v>939</v>
      </c>
      <c r="FS27" s="59">
        <v>926</v>
      </c>
      <c r="FT27" s="59">
        <v>1193</v>
      </c>
      <c r="FU27" s="59">
        <v>1195</v>
      </c>
      <c r="FV27" s="59">
        <v>1124</v>
      </c>
      <c r="FW27" s="59">
        <v>1417</v>
      </c>
      <c r="FX27" s="59">
        <v>1337</v>
      </c>
      <c r="FY27" s="59">
        <v>1299</v>
      </c>
      <c r="FZ27" s="59">
        <v>1259</v>
      </c>
      <c r="GA27" s="59">
        <v>905</v>
      </c>
      <c r="GB27" s="59">
        <v>962</v>
      </c>
      <c r="GC27" s="59">
        <v>891</v>
      </c>
      <c r="GD27" s="59">
        <v>716</v>
      </c>
      <c r="GE27" s="59">
        <v>891</v>
      </c>
      <c r="GF27" s="59">
        <v>1058</v>
      </c>
      <c r="GG27" s="59">
        <v>1037</v>
      </c>
      <c r="GH27" s="58">
        <v>1181</v>
      </c>
      <c r="GI27" s="6">
        <v>1187</v>
      </c>
      <c r="GJ27" s="6">
        <v>1195</v>
      </c>
      <c r="GK27" s="10">
        <v>1195</v>
      </c>
      <c r="GL27" s="10">
        <v>1040</v>
      </c>
      <c r="GM27" s="10">
        <v>846</v>
      </c>
      <c r="GN27" s="10">
        <v>803</v>
      </c>
      <c r="GO27" s="10">
        <v>692</v>
      </c>
      <c r="GP27" s="10">
        <v>628</v>
      </c>
      <c r="GQ27" s="10">
        <v>822</v>
      </c>
      <c r="GR27" s="10">
        <v>813</v>
      </c>
      <c r="GS27" s="10">
        <v>927</v>
      </c>
      <c r="GT27" s="10">
        <v>1104</v>
      </c>
      <c r="GU27" s="6">
        <v>1040</v>
      </c>
      <c r="GV27" s="6">
        <v>1352</v>
      </c>
      <c r="GW27" s="6">
        <v>1200</v>
      </c>
      <c r="GX27" s="10">
        <v>995</v>
      </c>
      <c r="GY27" s="10">
        <v>967</v>
      </c>
      <c r="GZ27" s="10">
        <v>844</v>
      </c>
      <c r="HA27" s="10">
        <v>879</v>
      </c>
      <c r="HB27" s="10">
        <v>777</v>
      </c>
      <c r="HC27" s="10">
        <v>837</v>
      </c>
      <c r="HD27" s="10">
        <v>824</v>
      </c>
      <c r="HE27" s="6">
        <v>1379</v>
      </c>
      <c r="HF27" s="6">
        <v>1693</v>
      </c>
      <c r="HG27" s="6">
        <v>1497</v>
      </c>
      <c r="HH27" s="6">
        <v>2028</v>
      </c>
      <c r="HI27" s="6">
        <v>1733</v>
      </c>
      <c r="HJ27" s="6">
        <v>1706</v>
      </c>
      <c r="HK27" s="6">
        <v>1407</v>
      </c>
      <c r="HL27" s="6">
        <v>1285</v>
      </c>
      <c r="HM27" s="6">
        <v>1323</v>
      </c>
      <c r="HN27" s="6">
        <v>1229</v>
      </c>
      <c r="HO27" s="6">
        <v>1264</v>
      </c>
      <c r="HP27" s="6">
        <v>1401</v>
      </c>
      <c r="HQ27" s="6">
        <v>1673</v>
      </c>
      <c r="HR27" s="6">
        <v>1474</v>
      </c>
      <c r="HS27" s="6">
        <v>1447</v>
      </c>
      <c r="HT27" s="6">
        <v>1748</v>
      </c>
      <c r="HU27" s="6">
        <v>1405</v>
      </c>
      <c r="HV27" s="6">
        <v>1858</v>
      </c>
      <c r="HW27" s="6">
        <v>1382</v>
      </c>
      <c r="HX27" s="6">
        <v>1197</v>
      </c>
      <c r="HY27" s="6">
        <v>1219</v>
      </c>
      <c r="HZ27" s="6">
        <v>880</v>
      </c>
      <c r="IA27" s="6">
        <v>1004</v>
      </c>
      <c r="IB27" s="6">
        <v>1212</v>
      </c>
      <c r="IC27" s="6">
        <v>1427</v>
      </c>
      <c r="ID27" s="6">
        <v>1248</v>
      </c>
      <c r="IE27" s="6">
        <v>1343</v>
      </c>
      <c r="IF27" s="6">
        <v>1519</v>
      </c>
      <c r="IG27" s="6">
        <v>1412</v>
      </c>
      <c r="IH27" s="106">
        <v>1476</v>
      </c>
      <c r="II27" s="106">
        <v>1152</v>
      </c>
      <c r="IJ27" s="106">
        <v>1063</v>
      </c>
      <c r="IK27" s="111">
        <v>1186</v>
      </c>
      <c r="IL27" s="111">
        <v>949</v>
      </c>
      <c r="IM27" s="111">
        <v>1267</v>
      </c>
      <c r="IN27" s="111">
        <v>1943</v>
      </c>
      <c r="IO27" s="111">
        <v>1146</v>
      </c>
      <c r="IP27" s="111">
        <v>1033</v>
      </c>
      <c r="IQ27" s="111">
        <v>1210</v>
      </c>
      <c r="IR27" s="111">
        <v>1527</v>
      </c>
      <c r="IS27" s="111">
        <v>1608</v>
      </c>
      <c r="IT27" s="111">
        <v>1586</v>
      </c>
      <c r="IU27" s="111">
        <v>1474</v>
      </c>
      <c r="IV27" s="111">
        <v>1611</v>
      </c>
    </row>
    <row r="28" spans="1:256">
      <c r="A28" s="7" t="s">
        <v>45</v>
      </c>
      <c r="B28" s="37">
        <v>4110</v>
      </c>
      <c r="C28" s="37">
        <v>4010</v>
      </c>
      <c r="D28" s="37">
        <v>3793</v>
      </c>
      <c r="E28" s="37">
        <v>3494</v>
      </c>
      <c r="F28" s="37">
        <v>3432</v>
      </c>
      <c r="G28" s="37">
        <v>3641</v>
      </c>
      <c r="H28" s="37">
        <v>3218</v>
      </c>
      <c r="I28" s="37">
        <v>3605</v>
      </c>
      <c r="J28" s="37">
        <v>3824</v>
      </c>
      <c r="K28" s="37">
        <v>3678</v>
      </c>
      <c r="L28" s="37">
        <v>4515</v>
      </c>
      <c r="M28" s="37">
        <v>3950</v>
      </c>
      <c r="N28" s="37">
        <v>3880</v>
      </c>
      <c r="O28" s="37">
        <v>3688</v>
      </c>
      <c r="P28" s="37">
        <v>3395</v>
      </c>
      <c r="Q28" s="37">
        <v>3513</v>
      </c>
      <c r="R28" s="37">
        <v>3097</v>
      </c>
      <c r="S28" s="37">
        <v>3246</v>
      </c>
      <c r="T28" s="37">
        <v>3336</v>
      </c>
      <c r="U28" s="37">
        <v>3333</v>
      </c>
      <c r="V28" s="37">
        <v>3425</v>
      </c>
      <c r="W28" s="37">
        <v>3825</v>
      </c>
      <c r="X28" s="37">
        <v>4115</v>
      </c>
      <c r="Y28" s="37">
        <v>3706</v>
      </c>
      <c r="Z28" s="37">
        <v>4137</v>
      </c>
      <c r="AA28" s="37">
        <v>3858</v>
      </c>
      <c r="AB28" s="37">
        <v>3443</v>
      </c>
      <c r="AC28" s="37">
        <v>3776</v>
      </c>
      <c r="AD28" s="37">
        <v>3665</v>
      </c>
      <c r="AE28" s="37">
        <v>3842</v>
      </c>
      <c r="AF28" s="37">
        <v>4268</v>
      </c>
      <c r="AG28" s="37">
        <v>4341</v>
      </c>
      <c r="AH28" s="37">
        <v>4301</v>
      </c>
      <c r="AI28" s="37">
        <v>5128</v>
      </c>
      <c r="AJ28" s="37">
        <v>5336</v>
      </c>
      <c r="AK28" s="37">
        <v>4984</v>
      </c>
      <c r="AL28" s="37">
        <v>5302</v>
      </c>
      <c r="AM28" s="37">
        <v>4442</v>
      </c>
      <c r="AN28" s="37">
        <v>4666</v>
      </c>
      <c r="AO28" s="37">
        <v>4677</v>
      </c>
      <c r="AP28" s="37">
        <v>3963</v>
      </c>
      <c r="AQ28" s="37">
        <v>3954</v>
      </c>
      <c r="AR28" s="37">
        <v>4648</v>
      </c>
      <c r="AS28" s="37">
        <v>4307</v>
      </c>
      <c r="AT28" s="37">
        <v>4530</v>
      </c>
      <c r="AU28" s="37">
        <v>5176</v>
      </c>
      <c r="AV28" s="37">
        <v>5057</v>
      </c>
      <c r="AW28" s="37">
        <v>5220</v>
      </c>
      <c r="AX28" s="37">
        <v>4729</v>
      </c>
      <c r="AY28" s="37">
        <v>4505</v>
      </c>
      <c r="AZ28" s="37">
        <v>5116</v>
      </c>
      <c r="BA28" s="37">
        <v>4179</v>
      </c>
      <c r="BB28" s="37">
        <v>4252</v>
      </c>
      <c r="BC28" s="37">
        <v>5466</v>
      </c>
      <c r="BD28" s="37">
        <v>5454</v>
      </c>
      <c r="BE28" s="37">
        <v>5632</v>
      </c>
      <c r="BF28" s="37">
        <v>6747</v>
      </c>
      <c r="BG28" s="37">
        <v>6196</v>
      </c>
      <c r="BH28" s="37">
        <v>6837</v>
      </c>
      <c r="BI28" s="37">
        <v>7235</v>
      </c>
      <c r="BJ28" s="37">
        <v>4729</v>
      </c>
      <c r="BK28" s="37">
        <v>4505</v>
      </c>
      <c r="BL28" s="37">
        <v>5116</v>
      </c>
      <c r="BM28" s="37">
        <v>4179</v>
      </c>
      <c r="BN28" s="37">
        <v>4252</v>
      </c>
      <c r="BO28" s="37">
        <v>5466</v>
      </c>
      <c r="BP28" s="37">
        <v>5454</v>
      </c>
      <c r="BQ28" s="37">
        <v>5632</v>
      </c>
      <c r="BR28" s="37">
        <v>6747</v>
      </c>
      <c r="BS28" s="37">
        <v>6196</v>
      </c>
      <c r="BT28" s="37">
        <v>6837</v>
      </c>
      <c r="BU28" s="37">
        <v>7235</v>
      </c>
      <c r="BV28" s="38" t="s">
        <v>309</v>
      </c>
      <c r="BW28" s="38" t="s">
        <v>309</v>
      </c>
      <c r="BX28" s="38" t="s">
        <v>309</v>
      </c>
      <c r="BY28" s="37">
        <v>4957</v>
      </c>
      <c r="BZ28" s="37">
        <v>5436</v>
      </c>
      <c r="CA28" s="37">
        <v>6121</v>
      </c>
      <c r="CB28" s="37">
        <v>5461</v>
      </c>
      <c r="CC28" s="37">
        <v>7105</v>
      </c>
      <c r="CD28" s="37">
        <v>6252</v>
      </c>
      <c r="CE28" s="37">
        <v>4629</v>
      </c>
      <c r="CF28" s="37">
        <v>4182</v>
      </c>
      <c r="CG28" s="37">
        <v>3871</v>
      </c>
      <c r="CH28" s="37">
        <v>4629</v>
      </c>
      <c r="CI28" s="37">
        <v>4182</v>
      </c>
      <c r="CJ28" s="37">
        <v>3871</v>
      </c>
      <c r="CK28" s="37">
        <v>4217</v>
      </c>
      <c r="CL28" s="37">
        <v>3496</v>
      </c>
      <c r="CM28" s="37">
        <v>4238</v>
      </c>
      <c r="CN28" s="37">
        <v>4071</v>
      </c>
      <c r="CO28" s="37">
        <v>4523</v>
      </c>
      <c r="CP28" s="37">
        <v>4691</v>
      </c>
      <c r="CQ28" s="37">
        <v>4931</v>
      </c>
      <c r="CR28" s="37">
        <v>5537</v>
      </c>
      <c r="CS28" s="37">
        <v>4776</v>
      </c>
      <c r="CT28" s="37">
        <v>5311</v>
      </c>
      <c r="CU28" s="37">
        <v>4796</v>
      </c>
      <c r="CV28" s="37">
        <v>4232</v>
      </c>
      <c r="CW28" s="37">
        <v>4362</v>
      </c>
      <c r="CX28" s="37">
        <v>4032</v>
      </c>
      <c r="CY28" s="37">
        <v>4346</v>
      </c>
      <c r="CZ28" s="37">
        <v>4920</v>
      </c>
      <c r="DA28" s="37">
        <v>4243</v>
      </c>
      <c r="DB28" s="37">
        <v>4635</v>
      </c>
      <c r="DC28" s="37">
        <v>5383</v>
      </c>
      <c r="DD28" s="37">
        <v>5496</v>
      </c>
      <c r="DE28" s="37">
        <v>5436</v>
      </c>
      <c r="DF28" s="37">
        <v>6353</v>
      </c>
      <c r="DG28" s="37">
        <v>4991</v>
      </c>
      <c r="DH28" s="37">
        <v>5660</v>
      </c>
      <c r="DI28" s="37">
        <v>5250</v>
      </c>
      <c r="DJ28" s="37">
        <v>4486</v>
      </c>
      <c r="DK28" s="37">
        <v>5266</v>
      </c>
      <c r="DL28" s="37">
        <v>5303</v>
      </c>
      <c r="DM28" s="37">
        <v>4789</v>
      </c>
      <c r="DN28" s="37">
        <v>5559</v>
      </c>
      <c r="DO28" s="37">
        <v>5934</v>
      </c>
      <c r="DP28" s="37">
        <v>5690</v>
      </c>
      <c r="DQ28" s="37">
        <v>5771</v>
      </c>
      <c r="DR28" s="39">
        <v>5399</v>
      </c>
      <c r="DS28" s="39">
        <v>4646</v>
      </c>
      <c r="DT28" s="39">
        <v>5175</v>
      </c>
      <c r="DU28" s="39">
        <v>4143</v>
      </c>
      <c r="DV28" s="39">
        <v>3661</v>
      </c>
      <c r="DW28" s="39">
        <v>4470</v>
      </c>
      <c r="DX28" s="39">
        <v>4539</v>
      </c>
      <c r="DY28" s="39">
        <v>4108</v>
      </c>
      <c r="DZ28" s="39">
        <v>5228</v>
      </c>
      <c r="EA28" s="39">
        <v>5638</v>
      </c>
      <c r="EB28" s="39">
        <v>5485</v>
      </c>
      <c r="EC28" s="39">
        <v>5506</v>
      </c>
      <c r="ED28" s="39">
        <v>4460</v>
      </c>
      <c r="EE28" s="39">
        <v>4339</v>
      </c>
      <c r="EF28" s="39">
        <v>4236</v>
      </c>
      <c r="EG28" s="39">
        <v>3762</v>
      </c>
      <c r="EH28" s="39">
        <v>2811</v>
      </c>
      <c r="EI28" s="39">
        <v>4013</v>
      </c>
      <c r="EJ28" s="39">
        <v>3955</v>
      </c>
      <c r="EK28" s="39">
        <v>3908</v>
      </c>
      <c r="EL28" s="39">
        <v>4678</v>
      </c>
      <c r="EM28" s="39">
        <v>4430</v>
      </c>
      <c r="EN28" s="39">
        <v>5213</v>
      </c>
      <c r="EO28" s="39">
        <v>4607</v>
      </c>
      <c r="EP28" s="3">
        <v>4107</v>
      </c>
      <c r="EQ28" s="3">
        <v>4075</v>
      </c>
      <c r="ER28" s="3">
        <v>3858</v>
      </c>
      <c r="ES28" s="3">
        <v>3605</v>
      </c>
      <c r="ET28" s="3">
        <v>3033</v>
      </c>
      <c r="EU28" s="3">
        <v>3458</v>
      </c>
      <c r="EV28" s="3">
        <v>3691</v>
      </c>
      <c r="EW28" s="3">
        <v>3885</v>
      </c>
      <c r="EX28" s="3">
        <v>3928</v>
      </c>
      <c r="EY28" s="3">
        <v>4183</v>
      </c>
      <c r="EZ28" s="3">
        <v>4751</v>
      </c>
      <c r="FA28" s="89">
        <v>3974</v>
      </c>
      <c r="FB28" s="3">
        <v>4358</v>
      </c>
      <c r="FC28" s="3">
        <v>3883</v>
      </c>
      <c r="FD28" s="3">
        <v>3422</v>
      </c>
      <c r="FE28" s="3">
        <v>3740</v>
      </c>
      <c r="FF28" s="3">
        <v>2806</v>
      </c>
      <c r="FG28" s="3">
        <v>3132</v>
      </c>
      <c r="FH28" s="3">
        <v>3541</v>
      </c>
      <c r="FI28" s="3">
        <v>3641</v>
      </c>
      <c r="FJ28" s="3">
        <v>3646</v>
      </c>
      <c r="FK28" s="3">
        <v>4051</v>
      </c>
      <c r="FL28" s="3">
        <v>3956</v>
      </c>
      <c r="FM28" s="3">
        <v>3479</v>
      </c>
      <c r="FN28" s="59">
        <v>3621</v>
      </c>
      <c r="FO28" s="59">
        <v>3008</v>
      </c>
      <c r="FP28" s="59">
        <v>3296</v>
      </c>
      <c r="FQ28" s="59">
        <v>3263</v>
      </c>
      <c r="FR28" s="59">
        <v>2731</v>
      </c>
      <c r="FS28" s="59">
        <v>2614</v>
      </c>
      <c r="FT28" s="59">
        <v>3118</v>
      </c>
      <c r="FU28" s="59">
        <v>2824</v>
      </c>
      <c r="FV28" s="59">
        <v>3012</v>
      </c>
      <c r="FW28" s="59">
        <v>3201</v>
      </c>
      <c r="FX28" s="59">
        <v>3091</v>
      </c>
      <c r="FY28" s="59">
        <v>3062</v>
      </c>
      <c r="FZ28" s="59">
        <v>2747</v>
      </c>
      <c r="GA28" s="59">
        <v>2662</v>
      </c>
      <c r="GB28" s="59">
        <v>2960</v>
      </c>
      <c r="GC28" s="59">
        <v>2480</v>
      </c>
      <c r="GD28" s="59">
        <v>2060</v>
      </c>
      <c r="GE28" s="59">
        <v>2639</v>
      </c>
      <c r="GF28" s="59">
        <v>2418</v>
      </c>
      <c r="GG28" s="59">
        <v>2296</v>
      </c>
      <c r="GH28" s="58">
        <v>2887</v>
      </c>
      <c r="GI28" s="6">
        <v>2922</v>
      </c>
      <c r="GJ28" s="6">
        <v>2801</v>
      </c>
      <c r="GK28" s="10">
        <v>2489</v>
      </c>
      <c r="GL28" s="10">
        <v>2359</v>
      </c>
      <c r="GM28" s="10">
        <v>2289</v>
      </c>
      <c r="GN28" s="10">
        <v>2535</v>
      </c>
      <c r="GO28" s="10">
        <v>1867</v>
      </c>
      <c r="GP28" s="10">
        <v>1912</v>
      </c>
      <c r="GQ28" s="10">
        <v>2131</v>
      </c>
      <c r="GR28" s="10">
        <v>2123</v>
      </c>
      <c r="GS28" s="10">
        <v>2120</v>
      </c>
      <c r="GT28" s="10">
        <v>2344</v>
      </c>
      <c r="GU28" s="6">
        <v>2393</v>
      </c>
      <c r="GV28" s="6">
        <v>2715</v>
      </c>
      <c r="GW28" s="6">
        <v>2541</v>
      </c>
      <c r="GX28" s="6">
        <v>2218</v>
      </c>
      <c r="GY28" s="6">
        <v>2217</v>
      </c>
      <c r="GZ28" s="6">
        <v>2230</v>
      </c>
      <c r="HA28" s="6">
        <v>2160</v>
      </c>
      <c r="HB28" s="6">
        <v>1968</v>
      </c>
      <c r="HC28" s="6">
        <v>1896</v>
      </c>
      <c r="HD28" s="6">
        <v>1875</v>
      </c>
      <c r="HE28" s="6">
        <v>2387</v>
      </c>
      <c r="HF28" s="6">
        <v>3044</v>
      </c>
      <c r="HG28" s="6">
        <v>2895</v>
      </c>
      <c r="HH28" s="6">
        <v>3457</v>
      </c>
      <c r="HI28" s="6">
        <v>2969</v>
      </c>
      <c r="HJ28" s="6">
        <v>2975</v>
      </c>
      <c r="HK28" s="6">
        <v>2809</v>
      </c>
      <c r="HL28" s="6">
        <v>2602</v>
      </c>
      <c r="HM28" s="6">
        <v>2619</v>
      </c>
      <c r="HN28" s="6">
        <v>2230</v>
      </c>
      <c r="HO28" s="6">
        <v>2224</v>
      </c>
      <c r="HP28" s="6">
        <v>2229</v>
      </c>
      <c r="HQ28" s="6">
        <v>2429</v>
      </c>
      <c r="HR28" s="6">
        <v>2499</v>
      </c>
      <c r="HS28" s="6">
        <v>2897</v>
      </c>
      <c r="HT28" s="6">
        <v>3228</v>
      </c>
      <c r="HU28" s="6">
        <v>2727</v>
      </c>
      <c r="HV28" s="6">
        <v>3045</v>
      </c>
      <c r="HW28" s="6">
        <v>2662</v>
      </c>
      <c r="HX28" s="6">
        <v>2504</v>
      </c>
      <c r="HY28" s="6">
        <v>2516</v>
      </c>
      <c r="HZ28" s="6">
        <v>1959</v>
      </c>
      <c r="IA28" s="6">
        <v>2091</v>
      </c>
      <c r="IB28" s="6">
        <v>2313</v>
      </c>
      <c r="IC28" s="6">
        <v>2626</v>
      </c>
      <c r="ID28" s="6">
        <v>2395</v>
      </c>
      <c r="IE28" s="6">
        <v>2888</v>
      </c>
      <c r="IF28" s="6">
        <v>3054</v>
      </c>
      <c r="IG28" s="6">
        <v>2858</v>
      </c>
      <c r="IH28" s="106">
        <v>2923</v>
      </c>
      <c r="II28" s="106">
        <v>2522</v>
      </c>
      <c r="IJ28" s="106">
        <v>2623</v>
      </c>
      <c r="IK28" s="111">
        <v>2446</v>
      </c>
      <c r="IL28" s="111">
        <v>2193</v>
      </c>
      <c r="IM28" s="111">
        <v>2362</v>
      </c>
      <c r="IN28" s="111">
        <v>4487</v>
      </c>
      <c r="IO28" s="111">
        <v>2811</v>
      </c>
      <c r="IP28" s="111">
        <v>2319</v>
      </c>
      <c r="IQ28" s="111">
        <v>2470</v>
      </c>
      <c r="IR28" s="111">
        <v>2565</v>
      </c>
      <c r="IS28" s="111">
        <v>3088</v>
      </c>
      <c r="IT28" s="111">
        <v>3089</v>
      </c>
      <c r="IU28" s="111">
        <v>2615</v>
      </c>
      <c r="IV28" s="111">
        <v>3322</v>
      </c>
    </row>
    <row r="29" spans="1:256">
      <c r="A29" s="7" t="s">
        <v>46</v>
      </c>
      <c r="B29" s="37">
        <v>4661</v>
      </c>
      <c r="C29" s="37">
        <v>4708</v>
      </c>
      <c r="D29" s="37">
        <v>4825</v>
      </c>
      <c r="E29" s="37">
        <v>4913</v>
      </c>
      <c r="F29" s="37">
        <v>4826</v>
      </c>
      <c r="G29" s="37">
        <v>4925</v>
      </c>
      <c r="H29" s="37">
        <v>4800</v>
      </c>
      <c r="I29" s="37">
        <v>4807</v>
      </c>
      <c r="J29" s="37">
        <v>4677</v>
      </c>
      <c r="K29" s="37">
        <v>4586</v>
      </c>
      <c r="L29" s="37">
        <v>4687</v>
      </c>
      <c r="M29" s="37">
        <v>4596</v>
      </c>
      <c r="N29" s="37">
        <v>4575</v>
      </c>
      <c r="O29" s="37">
        <v>4658</v>
      </c>
      <c r="P29" s="37">
        <v>4839</v>
      </c>
      <c r="Q29" s="37">
        <v>4986</v>
      </c>
      <c r="R29" s="37">
        <v>5033</v>
      </c>
      <c r="S29" s="37">
        <v>5206</v>
      </c>
      <c r="T29" s="37">
        <v>5260</v>
      </c>
      <c r="U29" s="37">
        <v>5348</v>
      </c>
      <c r="V29" s="37">
        <v>5303</v>
      </c>
      <c r="W29" s="37">
        <v>5417</v>
      </c>
      <c r="X29" s="37">
        <v>5521</v>
      </c>
      <c r="Y29" s="37">
        <v>5416</v>
      </c>
      <c r="Z29" s="38">
        <v>851</v>
      </c>
      <c r="AA29" s="38">
        <v>807</v>
      </c>
      <c r="AB29" s="38">
        <v>752</v>
      </c>
      <c r="AC29" s="38">
        <v>830</v>
      </c>
      <c r="AD29" s="38">
        <v>613</v>
      </c>
      <c r="AE29" s="38">
        <v>720</v>
      </c>
      <c r="AF29" s="38">
        <v>745</v>
      </c>
      <c r="AG29" s="38">
        <v>655</v>
      </c>
      <c r="AH29" s="38">
        <v>740</v>
      </c>
      <c r="AI29" s="38">
        <v>864</v>
      </c>
      <c r="AJ29" s="38">
        <v>797</v>
      </c>
      <c r="AK29" s="38">
        <v>832</v>
      </c>
      <c r="AL29" s="38">
        <v>916</v>
      </c>
      <c r="AM29" s="38">
        <v>835</v>
      </c>
      <c r="AN29" s="38">
        <v>802</v>
      </c>
      <c r="AO29" s="38">
        <v>929</v>
      </c>
      <c r="AP29" s="38">
        <v>715</v>
      </c>
      <c r="AQ29" s="38">
        <v>803</v>
      </c>
      <c r="AR29" s="38">
        <v>884</v>
      </c>
      <c r="AS29" s="38">
        <v>873</v>
      </c>
      <c r="AT29" s="38">
        <v>917</v>
      </c>
      <c r="AU29" s="38">
        <v>911</v>
      </c>
      <c r="AV29" s="38">
        <v>744</v>
      </c>
      <c r="AW29" s="38">
        <v>890</v>
      </c>
      <c r="AX29" s="38">
        <v>881</v>
      </c>
      <c r="AY29" s="38">
        <v>763</v>
      </c>
      <c r="AZ29" s="38">
        <v>819</v>
      </c>
      <c r="BA29" s="38">
        <v>892</v>
      </c>
      <c r="BB29" s="38">
        <v>698</v>
      </c>
      <c r="BC29" s="38">
        <v>892</v>
      </c>
      <c r="BD29" s="38">
        <v>839</v>
      </c>
      <c r="BE29" s="38">
        <v>778</v>
      </c>
      <c r="BF29" s="38">
        <v>907</v>
      </c>
      <c r="BG29" s="38">
        <v>825</v>
      </c>
      <c r="BH29" s="38">
        <v>804</v>
      </c>
      <c r="BI29" s="38">
        <v>808</v>
      </c>
      <c r="BJ29" s="38">
        <v>881</v>
      </c>
      <c r="BK29" s="38">
        <v>763</v>
      </c>
      <c r="BL29" s="38">
        <v>819</v>
      </c>
      <c r="BM29" s="38">
        <v>892</v>
      </c>
      <c r="BN29" s="38">
        <v>698</v>
      </c>
      <c r="BO29" s="38">
        <v>892</v>
      </c>
      <c r="BP29" s="38">
        <v>839</v>
      </c>
      <c r="BQ29" s="38">
        <v>778</v>
      </c>
      <c r="BR29" s="38">
        <v>907</v>
      </c>
      <c r="BS29" s="38">
        <v>825</v>
      </c>
      <c r="BT29" s="38">
        <v>804</v>
      </c>
      <c r="BU29" s="38">
        <v>808</v>
      </c>
      <c r="BV29" s="38">
        <v>741</v>
      </c>
      <c r="BW29" s="38">
        <v>571</v>
      </c>
      <c r="BX29" s="38">
        <v>774</v>
      </c>
      <c r="BY29" s="38">
        <v>642</v>
      </c>
      <c r="BZ29" s="38">
        <v>719</v>
      </c>
      <c r="CA29" s="38">
        <v>815</v>
      </c>
      <c r="CB29" s="38">
        <v>778</v>
      </c>
      <c r="CC29" s="38">
        <v>835</v>
      </c>
      <c r="CD29" s="38">
        <v>793</v>
      </c>
      <c r="CE29" s="38">
        <v>801</v>
      </c>
      <c r="CF29" s="38">
        <v>808</v>
      </c>
      <c r="CG29" s="38">
        <v>780</v>
      </c>
      <c r="CH29" s="38">
        <v>801</v>
      </c>
      <c r="CI29" s="38">
        <v>808</v>
      </c>
      <c r="CJ29" s="38">
        <v>780</v>
      </c>
      <c r="CK29" s="37">
        <v>1017</v>
      </c>
      <c r="CL29" s="38">
        <v>656</v>
      </c>
      <c r="CM29" s="38">
        <v>787</v>
      </c>
      <c r="CN29" s="38">
        <v>771</v>
      </c>
      <c r="CO29" s="38">
        <v>844</v>
      </c>
      <c r="CP29" s="38">
        <v>859</v>
      </c>
      <c r="CQ29" s="38">
        <v>815</v>
      </c>
      <c r="CR29" s="38">
        <v>938</v>
      </c>
      <c r="CS29" s="38">
        <v>811</v>
      </c>
      <c r="CT29" s="38">
        <v>821</v>
      </c>
      <c r="CU29" s="38">
        <v>816</v>
      </c>
      <c r="CV29" s="38">
        <v>743</v>
      </c>
      <c r="CW29" s="38">
        <v>796</v>
      </c>
      <c r="CX29" s="38">
        <v>605</v>
      </c>
      <c r="CY29" s="38">
        <v>770</v>
      </c>
      <c r="CZ29" s="38">
        <v>787</v>
      </c>
      <c r="DA29" s="38">
        <v>684</v>
      </c>
      <c r="DB29" s="38">
        <v>755</v>
      </c>
      <c r="DC29" s="38">
        <v>789</v>
      </c>
      <c r="DD29" s="38">
        <v>780</v>
      </c>
      <c r="DE29" s="38">
        <v>890</v>
      </c>
      <c r="DF29" s="38">
        <v>880</v>
      </c>
      <c r="DG29" s="38">
        <v>795</v>
      </c>
      <c r="DH29" s="38">
        <v>840</v>
      </c>
      <c r="DI29" s="38">
        <v>851</v>
      </c>
      <c r="DJ29" s="38">
        <v>675</v>
      </c>
      <c r="DK29" s="38">
        <v>831</v>
      </c>
      <c r="DL29" s="38">
        <v>822</v>
      </c>
      <c r="DM29" s="38">
        <v>797</v>
      </c>
      <c r="DN29" s="38">
        <v>915</v>
      </c>
      <c r="DO29" s="38">
        <v>944</v>
      </c>
      <c r="DP29" s="38">
        <v>905</v>
      </c>
      <c r="DQ29" s="38">
        <v>911</v>
      </c>
      <c r="DR29" s="39">
        <v>846</v>
      </c>
      <c r="DS29" s="39">
        <v>771</v>
      </c>
      <c r="DT29" s="39">
        <v>751</v>
      </c>
      <c r="DU29" s="39">
        <v>737</v>
      </c>
      <c r="DV29" s="39">
        <v>626</v>
      </c>
      <c r="DW29" s="39">
        <v>789</v>
      </c>
      <c r="DX29" s="39">
        <v>781</v>
      </c>
      <c r="DY29" s="39">
        <v>687</v>
      </c>
      <c r="DZ29" s="39">
        <v>783</v>
      </c>
      <c r="EA29" s="39">
        <v>850</v>
      </c>
      <c r="EB29" s="39">
        <v>836</v>
      </c>
      <c r="EC29" s="39">
        <v>866</v>
      </c>
      <c r="ED29" s="39">
        <v>745</v>
      </c>
      <c r="EE29" s="39">
        <v>720</v>
      </c>
      <c r="EF29" s="39">
        <v>751</v>
      </c>
      <c r="EG29" s="39">
        <v>670</v>
      </c>
      <c r="EH29" s="39">
        <v>535</v>
      </c>
      <c r="EI29" s="39">
        <v>723</v>
      </c>
      <c r="EJ29" s="39">
        <v>750</v>
      </c>
      <c r="EK29" s="39">
        <v>671</v>
      </c>
      <c r="EL29" s="39">
        <v>773</v>
      </c>
      <c r="EM29" s="39">
        <v>687</v>
      </c>
      <c r="EN29" s="39">
        <v>808</v>
      </c>
      <c r="EO29" s="39">
        <v>801</v>
      </c>
      <c r="EP29" s="3">
        <v>714</v>
      </c>
      <c r="EQ29" s="3">
        <v>684</v>
      </c>
      <c r="ER29" s="3">
        <v>739</v>
      </c>
      <c r="ES29" s="3">
        <v>690</v>
      </c>
      <c r="ET29" s="3">
        <v>510</v>
      </c>
      <c r="EU29" s="3">
        <v>658</v>
      </c>
      <c r="EV29" s="3">
        <v>625</v>
      </c>
      <c r="EW29" s="3">
        <v>650</v>
      </c>
      <c r="EX29" s="3">
        <v>614</v>
      </c>
      <c r="EY29" s="3">
        <v>597</v>
      </c>
      <c r="EZ29" s="3">
        <v>719</v>
      </c>
      <c r="FA29" s="89">
        <v>583</v>
      </c>
      <c r="FB29" s="3">
        <v>667</v>
      </c>
      <c r="FC29" s="3">
        <v>382</v>
      </c>
      <c r="FD29" s="3">
        <v>858</v>
      </c>
      <c r="FE29" s="3">
        <v>858</v>
      </c>
      <c r="FF29" s="3">
        <v>693</v>
      </c>
      <c r="FG29" s="3">
        <v>769</v>
      </c>
      <c r="FH29" s="3">
        <v>910</v>
      </c>
      <c r="FI29" s="3">
        <v>938</v>
      </c>
      <c r="FJ29" s="3">
        <v>874</v>
      </c>
      <c r="FK29" s="3">
        <v>953</v>
      </c>
      <c r="FL29" s="3">
        <v>944</v>
      </c>
      <c r="FM29" s="3">
        <v>936</v>
      </c>
      <c r="FN29" s="59">
        <v>969</v>
      </c>
      <c r="FO29" s="59">
        <v>867</v>
      </c>
      <c r="FP29" s="59">
        <v>968</v>
      </c>
      <c r="FQ29" s="59">
        <v>856</v>
      </c>
      <c r="FR29" s="59">
        <v>760</v>
      </c>
      <c r="FS29" s="59">
        <v>754</v>
      </c>
      <c r="FT29" s="59">
        <v>791</v>
      </c>
      <c r="FU29" s="59">
        <v>895</v>
      </c>
      <c r="FV29" s="59">
        <v>808</v>
      </c>
      <c r="FW29" s="59">
        <v>927</v>
      </c>
      <c r="FX29" s="59">
        <v>793</v>
      </c>
      <c r="FY29" s="59">
        <v>954</v>
      </c>
      <c r="FZ29" s="59">
        <v>978</v>
      </c>
      <c r="GA29" s="59">
        <v>793</v>
      </c>
      <c r="GB29" s="59">
        <v>1028</v>
      </c>
      <c r="GC29" s="59">
        <v>898</v>
      </c>
      <c r="GD29" s="59">
        <v>659</v>
      </c>
      <c r="GE29" s="59">
        <v>754</v>
      </c>
      <c r="GF29" s="59">
        <v>818</v>
      </c>
      <c r="GG29" s="59">
        <v>737</v>
      </c>
      <c r="GH29" s="58">
        <v>845</v>
      </c>
      <c r="GI29" s="6">
        <v>842</v>
      </c>
      <c r="GJ29" s="6">
        <v>788</v>
      </c>
      <c r="GK29" s="10">
        <v>953</v>
      </c>
      <c r="GL29" s="10">
        <v>907</v>
      </c>
      <c r="GM29" s="10">
        <v>809</v>
      </c>
      <c r="GN29" s="10">
        <v>961</v>
      </c>
      <c r="GO29" s="10">
        <v>880</v>
      </c>
      <c r="GP29" s="10">
        <v>919</v>
      </c>
      <c r="GQ29" s="10">
        <v>933</v>
      </c>
      <c r="GR29" s="10">
        <v>936</v>
      </c>
      <c r="GS29" s="10">
        <v>893</v>
      </c>
      <c r="GT29" s="10">
        <v>1016</v>
      </c>
      <c r="GU29" s="10">
        <v>951</v>
      </c>
      <c r="GV29" s="6">
        <v>1068</v>
      </c>
      <c r="GW29" s="10">
        <v>963</v>
      </c>
      <c r="GX29" s="10">
        <v>970</v>
      </c>
      <c r="GY29" s="10">
        <v>946</v>
      </c>
      <c r="GZ29" s="10">
        <v>890</v>
      </c>
      <c r="HA29" s="6">
        <v>1122</v>
      </c>
      <c r="HB29" s="10">
        <v>817</v>
      </c>
      <c r="HC29" s="6">
        <v>1063</v>
      </c>
      <c r="HD29" s="10">
        <v>910</v>
      </c>
      <c r="HE29" s="6">
        <v>1091</v>
      </c>
      <c r="HF29" s="6">
        <v>1130</v>
      </c>
      <c r="HG29" s="6">
        <v>1065</v>
      </c>
      <c r="HH29" s="6">
        <v>1139</v>
      </c>
      <c r="HI29" s="6">
        <v>1050</v>
      </c>
      <c r="HJ29" s="6">
        <v>1102</v>
      </c>
      <c r="HK29" s="6">
        <v>1019</v>
      </c>
      <c r="HL29" s="10">
        <v>864</v>
      </c>
      <c r="HM29" s="6">
        <v>1146</v>
      </c>
      <c r="HN29" s="10">
        <v>934</v>
      </c>
      <c r="HO29" s="10">
        <v>896</v>
      </c>
      <c r="HP29" s="10">
        <v>896</v>
      </c>
      <c r="HQ29" s="10">
        <v>940</v>
      </c>
      <c r="HR29" s="10">
        <v>883</v>
      </c>
      <c r="HS29" s="10">
        <v>922</v>
      </c>
      <c r="HT29" s="6">
        <v>1006</v>
      </c>
      <c r="HU29" s="10">
        <v>893</v>
      </c>
      <c r="HV29" s="10">
        <v>1015</v>
      </c>
      <c r="HW29" s="10">
        <v>863</v>
      </c>
      <c r="HX29" s="10">
        <v>815</v>
      </c>
      <c r="HY29" s="10">
        <v>943</v>
      </c>
      <c r="HZ29" s="10">
        <v>730</v>
      </c>
      <c r="IA29" s="10">
        <v>682</v>
      </c>
      <c r="IB29" s="10">
        <v>834</v>
      </c>
      <c r="IC29" s="10">
        <v>804</v>
      </c>
      <c r="ID29" s="10">
        <v>747</v>
      </c>
      <c r="IE29" s="10">
        <v>884</v>
      </c>
      <c r="IF29" s="10">
        <v>858</v>
      </c>
      <c r="IG29" s="10">
        <v>858</v>
      </c>
      <c r="IH29" s="106">
        <v>894</v>
      </c>
      <c r="II29" s="106">
        <v>746</v>
      </c>
      <c r="IJ29" s="106">
        <v>872</v>
      </c>
      <c r="IK29" s="111">
        <v>842</v>
      </c>
      <c r="IL29" s="111">
        <v>672</v>
      </c>
      <c r="IM29" s="111">
        <v>699</v>
      </c>
      <c r="IN29" s="111">
        <v>957</v>
      </c>
      <c r="IO29" s="111">
        <v>750</v>
      </c>
      <c r="IP29" s="111">
        <v>726</v>
      </c>
      <c r="IQ29" s="111">
        <v>675</v>
      </c>
      <c r="IR29" s="111">
        <v>737</v>
      </c>
      <c r="IS29" s="111">
        <v>857</v>
      </c>
      <c r="IT29" s="111">
        <v>826</v>
      </c>
      <c r="IU29" s="111">
        <v>786</v>
      </c>
      <c r="IV29" s="111">
        <v>921</v>
      </c>
    </row>
    <row r="30" spans="1:256">
      <c r="A30" s="7" t="s">
        <v>47</v>
      </c>
      <c r="B30" s="37">
        <v>2035</v>
      </c>
      <c r="C30" s="37">
        <v>2130</v>
      </c>
      <c r="D30" s="37">
        <v>1786</v>
      </c>
      <c r="E30" s="37">
        <v>1849</v>
      </c>
      <c r="F30" s="37">
        <v>2361</v>
      </c>
      <c r="G30" s="37">
        <v>2785</v>
      </c>
      <c r="H30" s="37">
        <v>1386</v>
      </c>
      <c r="I30" s="37">
        <v>1352</v>
      </c>
      <c r="J30" s="37">
        <v>1848</v>
      </c>
      <c r="K30" s="37">
        <v>1643</v>
      </c>
      <c r="L30" s="37">
        <v>1659</v>
      </c>
      <c r="M30" s="37">
        <v>2314</v>
      </c>
      <c r="N30" s="37">
        <v>2225</v>
      </c>
      <c r="O30" s="37">
        <v>1786</v>
      </c>
      <c r="P30" s="37">
        <v>1882</v>
      </c>
      <c r="Q30" s="37">
        <v>1873</v>
      </c>
      <c r="R30" s="37">
        <v>1324</v>
      </c>
      <c r="S30" s="37">
        <v>1981</v>
      </c>
      <c r="T30" s="37">
        <v>1814</v>
      </c>
      <c r="U30" s="37">
        <v>1660</v>
      </c>
      <c r="V30" s="37">
        <v>2167</v>
      </c>
      <c r="W30" s="37">
        <v>2309</v>
      </c>
      <c r="X30" s="37">
        <v>2016</v>
      </c>
      <c r="Y30" s="37">
        <v>2071</v>
      </c>
      <c r="Z30" s="37">
        <v>2441</v>
      </c>
      <c r="AA30" s="37">
        <v>1573</v>
      </c>
      <c r="AB30" s="37">
        <v>1933</v>
      </c>
      <c r="AC30" s="37">
        <v>2953</v>
      </c>
      <c r="AD30" s="37">
        <v>1612</v>
      </c>
      <c r="AE30" s="37">
        <v>1884</v>
      </c>
      <c r="AF30" s="37">
        <v>3066</v>
      </c>
      <c r="AG30" s="37">
        <v>1678</v>
      </c>
      <c r="AH30" s="37">
        <v>2277</v>
      </c>
      <c r="AI30" s="37">
        <v>1965</v>
      </c>
      <c r="AJ30" s="37">
        <v>1956</v>
      </c>
      <c r="AK30" s="37">
        <v>2071</v>
      </c>
      <c r="AL30" s="37">
        <v>2018</v>
      </c>
      <c r="AM30" s="37">
        <v>1469</v>
      </c>
      <c r="AN30" s="37">
        <v>2220</v>
      </c>
      <c r="AO30" s="37">
        <v>1750</v>
      </c>
      <c r="AP30" s="37">
        <v>1656</v>
      </c>
      <c r="AQ30" s="37">
        <v>1639</v>
      </c>
      <c r="AR30" s="37">
        <v>1603</v>
      </c>
      <c r="AS30" s="37">
        <v>1344</v>
      </c>
      <c r="AT30" s="37">
        <v>2148</v>
      </c>
      <c r="AU30" s="37">
        <v>1753</v>
      </c>
      <c r="AV30" s="37">
        <v>1679</v>
      </c>
      <c r="AW30" s="37">
        <v>2368</v>
      </c>
      <c r="AX30" s="37">
        <v>1470</v>
      </c>
      <c r="AY30" s="37">
        <v>1679</v>
      </c>
      <c r="AZ30" s="37">
        <v>1913</v>
      </c>
      <c r="BA30" s="37">
        <v>1719</v>
      </c>
      <c r="BB30" s="37">
        <v>1352</v>
      </c>
      <c r="BC30" s="37">
        <v>2233</v>
      </c>
      <c r="BD30" s="37">
        <v>10616</v>
      </c>
      <c r="BE30" s="37">
        <v>10528</v>
      </c>
      <c r="BF30" s="37">
        <v>10768</v>
      </c>
      <c r="BG30" s="37">
        <v>1746</v>
      </c>
      <c r="BH30" s="37">
        <v>1950</v>
      </c>
      <c r="BI30" s="37">
        <v>1975</v>
      </c>
      <c r="BJ30" s="37">
        <v>1470</v>
      </c>
      <c r="BK30" s="37">
        <v>1679</v>
      </c>
      <c r="BL30" s="37">
        <v>1913</v>
      </c>
      <c r="BM30" s="37">
        <v>1719</v>
      </c>
      <c r="BN30" s="37">
        <v>1352</v>
      </c>
      <c r="BO30" s="37">
        <v>2233</v>
      </c>
      <c r="BP30" s="37">
        <v>10616</v>
      </c>
      <c r="BQ30" s="37">
        <v>10528</v>
      </c>
      <c r="BR30" s="37">
        <v>10768</v>
      </c>
      <c r="BS30" s="37">
        <v>1746</v>
      </c>
      <c r="BT30" s="37">
        <v>1950</v>
      </c>
      <c r="BU30" s="37">
        <v>1975</v>
      </c>
      <c r="BV30" s="37">
        <v>1777</v>
      </c>
      <c r="BW30" s="37">
        <v>1597</v>
      </c>
      <c r="BX30" s="37">
        <v>1831</v>
      </c>
      <c r="BY30" s="37">
        <v>1568</v>
      </c>
      <c r="BZ30" s="37">
        <v>1878</v>
      </c>
      <c r="CA30" s="37">
        <v>1897</v>
      </c>
      <c r="CB30" s="37">
        <v>1833</v>
      </c>
      <c r="CC30" s="37">
        <v>2143</v>
      </c>
      <c r="CD30" s="37">
        <v>1920</v>
      </c>
      <c r="CE30" s="37">
        <v>1073</v>
      </c>
      <c r="CF30" s="38">
        <v>978</v>
      </c>
      <c r="CG30" s="38">
        <v>951</v>
      </c>
      <c r="CH30" s="37">
        <v>1073</v>
      </c>
      <c r="CI30" s="38">
        <v>978</v>
      </c>
      <c r="CJ30" s="38">
        <v>951</v>
      </c>
      <c r="CK30" s="38">
        <v>993</v>
      </c>
      <c r="CL30" s="38">
        <v>841</v>
      </c>
      <c r="CM30" s="38">
        <v>957</v>
      </c>
      <c r="CN30" s="38">
        <v>960</v>
      </c>
      <c r="CO30" s="37">
        <v>1136</v>
      </c>
      <c r="CP30" s="37">
        <v>1065</v>
      </c>
      <c r="CQ30" s="37">
        <v>1122</v>
      </c>
      <c r="CR30" s="37">
        <v>1252</v>
      </c>
      <c r="CS30" s="37">
        <v>1078</v>
      </c>
      <c r="CT30" s="37">
        <v>1289</v>
      </c>
      <c r="CU30" s="37">
        <v>1273</v>
      </c>
      <c r="CV30" s="37">
        <v>1173</v>
      </c>
      <c r="CW30" s="37">
        <v>1435</v>
      </c>
      <c r="CX30" s="37">
        <v>1232</v>
      </c>
      <c r="CY30" s="37">
        <v>1322</v>
      </c>
      <c r="CZ30" s="37">
        <v>1388</v>
      </c>
      <c r="DA30" s="37">
        <v>1326</v>
      </c>
      <c r="DB30" s="37">
        <v>1324</v>
      </c>
      <c r="DC30" s="37">
        <v>1500</v>
      </c>
      <c r="DD30" s="37">
        <v>1510</v>
      </c>
      <c r="DE30" s="37">
        <v>1541</v>
      </c>
      <c r="DF30" s="37">
        <v>1721</v>
      </c>
      <c r="DG30" s="37">
        <v>1236</v>
      </c>
      <c r="DH30" s="37">
        <v>1469</v>
      </c>
      <c r="DI30" s="37">
        <v>1887</v>
      </c>
      <c r="DJ30" s="37">
        <v>1735</v>
      </c>
      <c r="DK30" s="37">
        <v>2003</v>
      </c>
      <c r="DL30" s="37">
        <v>2058</v>
      </c>
      <c r="DM30" s="37">
        <v>2002</v>
      </c>
      <c r="DN30" s="37">
        <v>2278</v>
      </c>
      <c r="DO30" s="37">
        <v>2217</v>
      </c>
      <c r="DP30" s="37">
        <v>2351</v>
      </c>
      <c r="DQ30" s="37">
        <v>2311</v>
      </c>
      <c r="DR30" s="39">
        <v>2361</v>
      </c>
      <c r="DS30" s="39">
        <v>2161</v>
      </c>
      <c r="DT30" s="39">
        <v>2457</v>
      </c>
      <c r="DU30" s="39">
        <v>2337</v>
      </c>
      <c r="DV30" s="39">
        <v>2283</v>
      </c>
      <c r="DW30" s="39">
        <v>2558</v>
      </c>
      <c r="DX30" s="39">
        <v>2392</v>
      </c>
      <c r="DY30" s="39">
        <v>2302</v>
      </c>
      <c r="DZ30" s="39">
        <v>2505</v>
      </c>
      <c r="EA30" s="39">
        <v>2597</v>
      </c>
      <c r="EB30" s="39">
        <v>2820</v>
      </c>
      <c r="EC30" s="39">
        <v>2714</v>
      </c>
      <c r="ED30" s="39">
        <v>2359</v>
      </c>
      <c r="EE30" s="39">
        <v>2312</v>
      </c>
      <c r="EF30" s="39">
        <v>2477</v>
      </c>
      <c r="EG30" s="39">
        <v>2602</v>
      </c>
      <c r="EH30" s="39">
        <v>2379</v>
      </c>
      <c r="EI30" s="39">
        <v>2637</v>
      </c>
      <c r="EJ30" s="39">
        <v>2606</v>
      </c>
      <c r="EK30" s="39">
        <v>2546</v>
      </c>
      <c r="EL30" s="39">
        <v>2666</v>
      </c>
      <c r="EM30" s="39">
        <v>2642</v>
      </c>
      <c r="EN30" s="39">
        <v>3211</v>
      </c>
      <c r="EO30" s="39">
        <v>3140</v>
      </c>
      <c r="EP30" s="3">
        <v>2717</v>
      </c>
      <c r="EQ30" s="3">
        <v>2538</v>
      </c>
      <c r="ER30" s="3">
        <v>2579</v>
      </c>
      <c r="ES30" s="3">
        <v>2596</v>
      </c>
      <c r="ET30" s="3">
        <v>2762</v>
      </c>
      <c r="EU30" s="3">
        <v>2669</v>
      </c>
      <c r="EV30" s="3">
        <v>2540</v>
      </c>
      <c r="EW30" s="3">
        <v>2672</v>
      </c>
      <c r="EX30" s="3">
        <v>2543</v>
      </c>
      <c r="EY30" s="3">
        <v>2555</v>
      </c>
      <c r="EZ30" s="3">
        <v>2887</v>
      </c>
      <c r="FA30" s="89">
        <v>2677</v>
      </c>
      <c r="FB30" s="3">
        <v>2443</v>
      </c>
      <c r="FC30" s="3">
        <v>2195</v>
      </c>
      <c r="FD30" s="3">
        <v>2261</v>
      </c>
      <c r="FE30" s="3">
        <v>2395</v>
      </c>
      <c r="FF30" s="3">
        <v>2190</v>
      </c>
      <c r="FG30" s="3">
        <v>2013</v>
      </c>
      <c r="FH30" s="3">
        <v>2075</v>
      </c>
      <c r="FI30" s="3">
        <v>2198</v>
      </c>
      <c r="FJ30" s="3">
        <v>2082</v>
      </c>
      <c r="FK30" s="3">
        <v>2393</v>
      </c>
      <c r="FL30" s="3">
        <v>2437</v>
      </c>
      <c r="FM30" s="3">
        <v>2565</v>
      </c>
      <c r="FN30" s="59">
        <v>2698</v>
      </c>
      <c r="FO30" s="59">
        <v>1915</v>
      </c>
      <c r="FP30" s="59">
        <v>2090</v>
      </c>
      <c r="FQ30" s="59">
        <v>1800</v>
      </c>
      <c r="FR30" s="59">
        <v>1714</v>
      </c>
      <c r="FS30" s="59">
        <v>1863</v>
      </c>
      <c r="FT30" s="59">
        <v>1898</v>
      </c>
      <c r="FU30" s="59">
        <v>1982</v>
      </c>
      <c r="FV30" s="59">
        <v>1976</v>
      </c>
      <c r="FW30" s="59">
        <v>2585</v>
      </c>
      <c r="FX30" s="59">
        <v>2438</v>
      </c>
      <c r="FY30" s="59">
        <v>2641</v>
      </c>
      <c r="FZ30" s="59">
        <v>1974</v>
      </c>
      <c r="GA30" s="59">
        <v>1579</v>
      </c>
      <c r="GB30" s="59">
        <v>1967</v>
      </c>
      <c r="GC30" s="59">
        <v>1780</v>
      </c>
      <c r="GD30" s="59">
        <v>1608</v>
      </c>
      <c r="GE30" s="59">
        <v>1648</v>
      </c>
      <c r="GF30" s="59">
        <v>1523</v>
      </c>
      <c r="GG30" s="59">
        <v>1586</v>
      </c>
      <c r="GH30" s="58">
        <v>1788</v>
      </c>
      <c r="GI30" s="6">
        <v>1927</v>
      </c>
      <c r="GJ30" s="6">
        <v>1902</v>
      </c>
      <c r="GK30" s="10">
        <v>1981</v>
      </c>
      <c r="GL30" s="10">
        <v>1782</v>
      </c>
      <c r="GM30" s="10">
        <v>1358</v>
      </c>
      <c r="GN30" s="10">
        <v>1915</v>
      </c>
      <c r="GO30" s="10">
        <v>1571</v>
      </c>
      <c r="GP30" s="10">
        <v>1539</v>
      </c>
      <c r="GQ30" s="10">
        <v>1658</v>
      </c>
      <c r="GR30" s="10">
        <v>1534</v>
      </c>
      <c r="GS30" s="10">
        <v>1575</v>
      </c>
      <c r="GT30" s="10">
        <v>1720</v>
      </c>
      <c r="GU30" s="6">
        <v>1652</v>
      </c>
      <c r="GV30" s="6">
        <v>1908</v>
      </c>
      <c r="GW30" s="6">
        <v>1750</v>
      </c>
      <c r="GX30" s="6">
        <v>1616</v>
      </c>
      <c r="GY30" s="6">
        <v>1477</v>
      </c>
      <c r="GZ30" s="6">
        <v>1506</v>
      </c>
      <c r="HA30" s="6">
        <v>1449</v>
      </c>
      <c r="HB30" s="6">
        <v>1396</v>
      </c>
      <c r="HC30" s="6">
        <v>1291</v>
      </c>
      <c r="HD30" s="6">
        <v>1131</v>
      </c>
      <c r="HE30" s="6">
        <v>1488</v>
      </c>
      <c r="HF30" s="6">
        <v>1520</v>
      </c>
      <c r="HG30" s="6">
        <v>1489</v>
      </c>
      <c r="HH30" s="6">
        <v>1678</v>
      </c>
      <c r="HI30" s="6">
        <v>1571</v>
      </c>
      <c r="HJ30" s="6">
        <v>1554</v>
      </c>
      <c r="HK30" s="6">
        <v>1448</v>
      </c>
      <c r="HL30" s="6">
        <v>1402</v>
      </c>
      <c r="HM30" s="6">
        <v>1413</v>
      </c>
      <c r="HN30" s="6">
        <v>1258</v>
      </c>
      <c r="HO30" s="6">
        <v>1165</v>
      </c>
      <c r="HP30" s="6">
        <v>1259</v>
      </c>
      <c r="HQ30" s="6">
        <v>1349</v>
      </c>
      <c r="HR30" s="6">
        <v>1324</v>
      </c>
      <c r="HS30" s="6">
        <v>1333</v>
      </c>
      <c r="HT30" s="6">
        <v>1482</v>
      </c>
      <c r="HU30" s="6">
        <v>1330</v>
      </c>
      <c r="HV30" s="6">
        <v>1391</v>
      </c>
      <c r="HW30" s="6">
        <v>1277</v>
      </c>
      <c r="HX30" s="6">
        <v>1221</v>
      </c>
      <c r="HY30" s="6">
        <v>1288</v>
      </c>
      <c r="HZ30" s="6">
        <v>945</v>
      </c>
      <c r="IA30" s="6">
        <v>989</v>
      </c>
      <c r="IB30" s="6">
        <v>1221</v>
      </c>
      <c r="IC30" s="6">
        <v>1270</v>
      </c>
      <c r="ID30" s="6">
        <v>1188</v>
      </c>
      <c r="IE30" s="6">
        <v>1386</v>
      </c>
      <c r="IF30" s="6">
        <v>1386</v>
      </c>
      <c r="IG30" s="6">
        <v>1278</v>
      </c>
      <c r="IH30" s="106">
        <v>1198</v>
      </c>
      <c r="II30" s="106">
        <v>929</v>
      </c>
      <c r="IJ30" s="106">
        <v>1000</v>
      </c>
      <c r="IK30" s="111">
        <v>1056</v>
      </c>
      <c r="IL30" s="111">
        <v>857</v>
      </c>
      <c r="IM30" s="111">
        <v>976</v>
      </c>
      <c r="IN30" s="111">
        <v>1167</v>
      </c>
      <c r="IO30" s="111">
        <v>800</v>
      </c>
      <c r="IP30" s="111">
        <v>743</v>
      </c>
      <c r="IQ30" s="111">
        <v>1017</v>
      </c>
      <c r="IR30" s="111">
        <v>1187</v>
      </c>
      <c r="IS30" s="111">
        <v>1427</v>
      </c>
      <c r="IT30" s="111">
        <v>1305</v>
      </c>
      <c r="IU30" s="111">
        <v>1107</v>
      </c>
      <c r="IV30" s="111">
        <v>1289</v>
      </c>
    </row>
    <row r="31" spans="1:256">
      <c r="A31" s="7" t="s">
        <v>49</v>
      </c>
      <c r="B31" s="37">
        <v>1524</v>
      </c>
      <c r="C31" s="37">
        <v>1395</v>
      </c>
      <c r="D31" s="37">
        <v>1565</v>
      </c>
      <c r="E31" s="37">
        <v>1570</v>
      </c>
      <c r="F31" s="37">
        <v>1715</v>
      </c>
      <c r="G31" s="37">
        <v>1909</v>
      </c>
      <c r="H31" s="37">
        <v>1628</v>
      </c>
      <c r="I31" s="37">
        <v>1686</v>
      </c>
      <c r="J31" s="37">
        <v>1711</v>
      </c>
      <c r="K31" s="37">
        <v>2011</v>
      </c>
      <c r="L31" s="37">
        <v>2018</v>
      </c>
      <c r="M31" s="37">
        <v>1490</v>
      </c>
      <c r="N31" s="37">
        <v>2091</v>
      </c>
      <c r="O31" s="37">
        <v>1945</v>
      </c>
      <c r="P31" s="37">
        <v>1626</v>
      </c>
      <c r="Q31" s="37">
        <v>2102</v>
      </c>
      <c r="R31" s="37">
        <v>1650</v>
      </c>
      <c r="S31" s="37">
        <v>1923</v>
      </c>
      <c r="T31" s="37">
        <v>1860</v>
      </c>
      <c r="U31" s="37">
        <v>2241</v>
      </c>
      <c r="V31" s="37">
        <v>2013</v>
      </c>
      <c r="W31" s="37">
        <v>2714</v>
      </c>
      <c r="X31" s="37">
        <v>2692</v>
      </c>
      <c r="Y31" s="37">
        <v>2685</v>
      </c>
      <c r="Z31" s="37">
        <v>2710</v>
      </c>
      <c r="AA31" s="37">
        <v>2203</v>
      </c>
      <c r="AB31" s="37">
        <v>1913</v>
      </c>
      <c r="AC31" s="37">
        <v>2711</v>
      </c>
      <c r="AD31" s="37">
        <v>2124</v>
      </c>
      <c r="AE31" s="37">
        <v>2209</v>
      </c>
      <c r="AF31" s="37">
        <v>2017</v>
      </c>
      <c r="AG31" s="37">
        <v>1833</v>
      </c>
      <c r="AH31" s="37">
        <v>1566</v>
      </c>
      <c r="AI31" s="37">
        <v>2354</v>
      </c>
      <c r="AJ31" s="37">
        <v>2281</v>
      </c>
      <c r="AK31" s="37">
        <v>2163</v>
      </c>
      <c r="AL31" s="37">
        <v>2861</v>
      </c>
      <c r="AM31" s="37">
        <v>2329</v>
      </c>
      <c r="AN31" s="37">
        <v>2452</v>
      </c>
      <c r="AO31" s="37">
        <v>2484</v>
      </c>
      <c r="AP31" s="37">
        <v>2132</v>
      </c>
      <c r="AQ31" s="37">
        <v>2384</v>
      </c>
      <c r="AR31" s="37">
        <v>2558</v>
      </c>
      <c r="AS31" s="37">
        <v>2361</v>
      </c>
      <c r="AT31" s="37">
        <v>2424</v>
      </c>
      <c r="AU31" s="37">
        <v>2499</v>
      </c>
      <c r="AV31" s="37">
        <v>2363</v>
      </c>
      <c r="AW31" s="37">
        <v>2351</v>
      </c>
      <c r="AX31" s="37">
        <v>2325</v>
      </c>
      <c r="AY31" s="37">
        <v>2128</v>
      </c>
      <c r="AZ31" s="37">
        <v>2166</v>
      </c>
      <c r="BA31" s="37">
        <v>2016</v>
      </c>
      <c r="BB31" s="37">
        <v>1970</v>
      </c>
      <c r="BC31" s="37">
        <v>2146</v>
      </c>
      <c r="BD31" s="37">
        <v>2031</v>
      </c>
      <c r="BE31" s="37">
        <v>1981</v>
      </c>
      <c r="BF31" s="37">
        <v>2112</v>
      </c>
      <c r="BG31" s="37">
        <v>1896</v>
      </c>
      <c r="BH31" s="37">
        <v>2024</v>
      </c>
      <c r="BI31" s="37">
        <v>2228</v>
      </c>
      <c r="BJ31" s="37">
        <v>2325</v>
      </c>
      <c r="BK31" s="37">
        <v>2128</v>
      </c>
      <c r="BL31" s="37">
        <v>2166</v>
      </c>
      <c r="BM31" s="37">
        <v>2016</v>
      </c>
      <c r="BN31" s="37">
        <v>1970</v>
      </c>
      <c r="BO31" s="37">
        <v>2146</v>
      </c>
      <c r="BP31" s="37">
        <v>2031</v>
      </c>
      <c r="BQ31" s="37">
        <v>1981</v>
      </c>
      <c r="BR31" s="37">
        <v>2112</v>
      </c>
      <c r="BS31" s="37">
        <v>1896</v>
      </c>
      <c r="BT31" s="37">
        <v>2024</v>
      </c>
      <c r="BU31" s="37">
        <v>2228</v>
      </c>
      <c r="BV31" s="37">
        <v>2168</v>
      </c>
      <c r="BW31" s="37">
        <v>2080</v>
      </c>
      <c r="BX31" s="37">
        <v>2475</v>
      </c>
      <c r="BY31" s="37">
        <v>2289</v>
      </c>
      <c r="BZ31" s="37">
        <v>2357</v>
      </c>
      <c r="CA31" s="37">
        <v>2500</v>
      </c>
      <c r="CB31" s="37">
        <v>2214</v>
      </c>
      <c r="CC31" s="37">
        <v>2927</v>
      </c>
      <c r="CD31" s="37">
        <v>2689</v>
      </c>
      <c r="CE31" s="37">
        <v>4204</v>
      </c>
      <c r="CF31" s="37">
        <v>3122</v>
      </c>
      <c r="CG31" s="37">
        <v>2870</v>
      </c>
      <c r="CH31" s="37">
        <v>4204</v>
      </c>
      <c r="CI31" s="37">
        <v>3122</v>
      </c>
      <c r="CJ31" s="37">
        <v>2870</v>
      </c>
      <c r="CK31" s="37">
        <v>2934</v>
      </c>
      <c r="CL31" s="37">
        <v>2658</v>
      </c>
      <c r="CM31" s="37">
        <v>3094</v>
      </c>
      <c r="CN31" s="37">
        <v>3100</v>
      </c>
      <c r="CO31" s="37">
        <v>3373</v>
      </c>
      <c r="CP31" s="37">
        <v>3327</v>
      </c>
      <c r="CQ31" s="37">
        <v>3358</v>
      </c>
      <c r="CR31" s="37">
        <v>3447</v>
      </c>
      <c r="CS31" s="37">
        <v>3022</v>
      </c>
      <c r="CT31" s="37">
        <v>2709</v>
      </c>
      <c r="CU31" s="37">
        <v>2361</v>
      </c>
      <c r="CV31" s="37">
        <v>2496</v>
      </c>
      <c r="CW31" s="37">
        <v>2736</v>
      </c>
      <c r="CX31" s="37">
        <v>2674</v>
      </c>
      <c r="CY31" s="37">
        <v>2567</v>
      </c>
      <c r="CZ31" s="37">
        <v>3012</v>
      </c>
      <c r="DA31" s="37">
        <v>3227</v>
      </c>
      <c r="DB31" s="37">
        <v>3086</v>
      </c>
      <c r="DC31" s="37">
        <v>3282</v>
      </c>
      <c r="DD31" s="37">
        <v>3403</v>
      </c>
      <c r="DE31" s="37">
        <v>3844</v>
      </c>
      <c r="DF31" s="37">
        <v>4430</v>
      </c>
      <c r="DG31" s="37">
        <v>3708</v>
      </c>
      <c r="DH31" s="37">
        <v>4360</v>
      </c>
      <c r="DI31" s="37">
        <v>3970</v>
      </c>
      <c r="DJ31" s="37">
        <v>3659</v>
      </c>
      <c r="DK31" s="37">
        <v>4028</v>
      </c>
      <c r="DL31" s="37">
        <v>4037</v>
      </c>
      <c r="DM31" s="37">
        <v>3824</v>
      </c>
      <c r="DN31" s="37">
        <v>4070</v>
      </c>
      <c r="DO31" s="37">
        <v>4119</v>
      </c>
      <c r="DP31" s="37">
        <v>3964</v>
      </c>
      <c r="DQ31" s="37">
        <v>4370</v>
      </c>
      <c r="DR31" s="39">
        <v>4347</v>
      </c>
      <c r="DS31" s="39">
        <v>3913</v>
      </c>
      <c r="DT31" s="39">
        <v>4481</v>
      </c>
      <c r="DU31" s="39">
        <v>3888</v>
      </c>
      <c r="DV31" s="39">
        <v>3652</v>
      </c>
      <c r="DW31" s="39">
        <v>4224</v>
      </c>
      <c r="DX31" s="39">
        <v>3970</v>
      </c>
      <c r="DY31" s="39">
        <v>3587</v>
      </c>
      <c r="DZ31" s="39">
        <v>3812</v>
      </c>
      <c r="EA31" s="39">
        <v>4147</v>
      </c>
      <c r="EB31" s="39">
        <v>4649</v>
      </c>
      <c r="EC31" s="39">
        <v>4492</v>
      </c>
      <c r="ED31" s="39">
        <v>4166</v>
      </c>
      <c r="EE31" s="39">
        <v>3896</v>
      </c>
      <c r="EF31" s="39">
        <v>4323</v>
      </c>
      <c r="EG31" s="39">
        <v>3824</v>
      </c>
      <c r="EH31" s="39">
        <v>3458</v>
      </c>
      <c r="EI31" s="39">
        <v>3983</v>
      </c>
      <c r="EJ31" s="39">
        <v>3775</v>
      </c>
      <c r="EK31" s="39">
        <v>3930</v>
      </c>
      <c r="EL31" s="39">
        <v>4078</v>
      </c>
      <c r="EM31" s="39">
        <v>3636</v>
      </c>
      <c r="EN31" s="39">
        <v>4250</v>
      </c>
      <c r="EO31" s="39">
        <v>3938</v>
      </c>
      <c r="EP31" s="3">
        <v>4032</v>
      </c>
      <c r="EQ31" s="3">
        <v>3983</v>
      </c>
      <c r="ER31" s="3">
        <v>4085</v>
      </c>
      <c r="ES31" s="3">
        <v>3903</v>
      </c>
      <c r="ET31" s="3">
        <v>3818</v>
      </c>
      <c r="EU31" s="3">
        <v>3791</v>
      </c>
      <c r="EV31" s="3">
        <v>3825</v>
      </c>
      <c r="EW31" s="3">
        <v>3961</v>
      </c>
      <c r="EX31" s="3">
        <v>3962</v>
      </c>
      <c r="EY31" s="3">
        <v>3965</v>
      </c>
      <c r="EZ31" s="3">
        <v>4904</v>
      </c>
      <c r="FA31" s="89">
        <v>4127</v>
      </c>
      <c r="FB31" s="3">
        <v>5256</v>
      </c>
      <c r="FC31" s="3">
        <v>4444</v>
      </c>
      <c r="FD31" s="3">
        <v>4500</v>
      </c>
      <c r="FE31" s="3">
        <v>4835</v>
      </c>
      <c r="FF31" s="3">
        <v>4178</v>
      </c>
      <c r="FG31" s="3">
        <v>4074</v>
      </c>
      <c r="FH31" s="3">
        <v>4604</v>
      </c>
      <c r="FI31" s="3">
        <v>4376</v>
      </c>
      <c r="FJ31" s="3">
        <v>3986</v>
      </c>
      <c r="FK31" s="3">
        <v>4477</v>
      </c>
      <c r="FL31" s="3">
        <v>4762</v>
      </c>
      <c r="FM31" s="3">
        <v>4743</v>
      </c>
      <c r="FN31" s="59">
        <v>5688</v>
      </c>
      <c r="FO31" s="59">
        <v>4420</v>
      </c>
      <c r="FP31" s="59">
        <v>4639</v>
      </c>
      <c r="FQ31" s="59">
        <v>5065</v>
      </c>
      <c r="FR31" s="59">
        <v>4755</v>
      </c>
      <c r="FS31" s="59">
        <v>5293</v>
      </c>
      <c r="FT31" s="59">
        <v>5241</v>
      </c>
      <c r="FU31" s="59">
        <v>5247</v>
      </c>
      <c r="FV31" s="59">
        <v>4827</v>
      </c>
      <c r="FW31" s="59">
        <v>5335</v>
      </c>
      <c r="FX31" s="59">
        <v>5316</v>
      </c>
      <c r="FY31" s="59">
        <v>5298</v>
      </c>
      <c r="FZ31" s="59">
        <v>5377</v>
      </c>
      <c r="GA31" s="59">
        <v>4025</v>
      </c>
      <c r="GB31" s="59">
        <v>5519</v>
      </c>
      <c r="GC31" s="59">
        <v>4951</v>
      </c>
      <c r="GD31" s="59">
        <v>4493</v>
      </c>
      <c r="GE31" s="59">
        <v>5189</v>
      </c>
      <c r="GF31" s="59">
        <v>5068</v>
      </c>
      <c r="GG31" s="59">
        <v>4856</v>
      </c>
      <c r="GH31" s="58">
        <v>5300</v>
      </c>
      <c r="GI31" s="6">
        <v>5524</v>
      </c>
      <c r="GJ31" s="6">
        <v>5398</v>
      </c>
      <c r="GK31" s="10">
        <v>5448</v>
      </c>
      <c r="GL31" s="10">
        <v>4836</v>
      </c>
      <c r="GM31" s="10">
        <v>4177</v>
      </c>
      <c r="GN31" s="10">
        <v>4821</v>
      </c>
      <c r="GO31" s="10">
        <v>4064</v>
      </c>
      <c r="GP31" s="10">
        <v>3994</v>
      </c>
      <c r="GQ31" s="10">
        <v>4085</v>
      </c>
      <c r="GR31" s="10">
        <v>4183</v>
      </c>
      <c r="GS31" s="10">
        <v>4166</v>
      </c>
      <c r="GT31" s="10">
        <v>4460</v>
      </c>
      <c r="GU31" s="6">
        <v>4279</v>
      </c>
      <c r="GV31" s="6">
        <v>4856</v>
      </c>
      <c r="GW31" s="6">
        <v>4630</v>
      </c>
      <c r="GX31" s="6">
        <v>4212</v>
      </c>
      <c r="GY31" s="6">
        <v>4203</v>
      </c>
      <c r="GZ31" s="6">
        <v>4388</v>
      </c>
      <c r="HA31" s="6">
        <v>4078</v>
      </c>
      <c r="HB31" s="6">
        <v>3965</v>
      </c>
      <c r="HC31" s="6">
        <v>3900</v>
      </c>
      <c r="HD31" s="6">
        <v>3808</v>
      </c>
      <c r="HE31" s="6">
        <v>4358</v>
      </c>
      <c r="HF31" s="6">
        <v>4553</v>
      </c>
      <c r="HG31" s="6">
        <v>4043</v>
      </c>
      <c r="HH31" s="6">
        <v>4617</v>
      </c>
      <c r="HI31" s="6">
        <v>4142</v>
      </c>
      <c r="HJ31" s="6">
        <v>4200</v>
      </c>
      <c r="HK31" s="6">
        <v>3799</v>
      </c>
      <c r="HL31" s="6">
        <v>3828</v>
      </c>
      <c r="HM31" s="6">
        <v>4189</v>
      </c>
      <c r="HN31" s="6">
        <v>3386</v>
      </c>
      <c r="HO31" s="6">
        <v>3571</v>
      </c>
      <c r="HP31" s="6">
        <v>3719</v>
      </c>
      <c r="HQ31" s="6">
        <v>3884</v>
      </c>
      <c r="HR31" s="6">
        <v>3793</v>
      </c>
      <c r="HS31" s="6">
        <v>3836</v>
      </c>
      <c r="HT31" s="6">
        <v>4090</v>
      </c>
      <c r="HU31" s="6">
        <v>3358</v>
      </c>
      <c r="HV31" s="6">
        <v>3874</v>
      </c>
      <c r="HW31" s="6">
        <v>3674</v>
      </c>
      <c r="HX31" s="6">
        <v>3615</v>
      </c>
      <c r="HY31" s="6">
        <v>3977</v>
      </c>
      <c r="HZ31" s="6">
        <v>3168</v>
      </c>
      <c r="IA31" s="6">
        <v>3244</v>
      </c>
      <c r="IB31" s="6">
        <v>3846</v>
      </c>
      <c r="IC31" s="6">
        <v>3840</v>
      </c>
      <c r="ID31" s="6">
        <v>3446</v>
      </c>
      <c r="IE31" s="6">
        <v>4377</v>
      </c>
      <c r="IF31" s="6">
        <v>4195</v>
      </c>
      <c r="IG31" s="6">
        <v>3875</v>
      </c>
      <c r="IH31" s="106">
        <v>3969</v>
      </c>
      <c r="II31" s="106">
        <v>3198</v>
      </c>
      <c r="IJ31" s="106">
        <v>3674</v>
      </c>
      <c r="IK31" s="111">
        <v>3832</v>
      </c>
      <c r="IL31" s="111">
        <v>3191</v>
      </c>
      <c r="IM31" s="111">
        <v>7008</v>
      </c>
      <c r="IN31" s="111">
        <v>10086</v>
      </c>
      <c r="IO31" s="111">
        <v>5914</v>
      </c>
      <c r="IP31" s="111">
        <v>4479</v>
      </c>
      <c r="IQ31" s="111">
        <v>4971</v>
      </c>
      <c r="IR31" s="111">
        <v>6007</v>
      </c>
      <c r="IS31" s="111">
        <v>6263</v>
      </c>
      <c r="IT31" s="111">
        <v>6177</v>
      </c>
      <c r="IU31" s="111">
        <v>5535</v>
      </c>
      <c r="IV31" s="111">
        <v>6613</v>
      </c>
    </row>
    <row r="32" spans="1:256">
      <c r="A32" s="7" t="s">
        <v>50</v>
      </c>
      <c r="B32" s="38" t="s">
        <v>308</v>
      </c>
      <c r="C32" s="38" t="s">
        <v>308</v>
      </c>
      <c r="D32" s="38" t="s">
        <v>308</v>
      </c>
      <c r="E32" s="38" t="s">
        <v>308</v>
      </c>
      <c r="F32" s="38" t="s">
        <v>308</v>
      </c>
      <c r="G32" s="38" t="s">
        <v>308</v>
      </c>
      <c r="H32" s="38" t="s">
        <v>308</v>
      </c>
      <c r="I32" s="38" t="s">
        <v>308</v>
      </c>
      <c r="J32" s="38" t="s">
        <v>308</v>
      </c>
      <c r="K32" s="38" t="s">
        <v>308</v>
      </c>
      <c r="L32" s="38" t="s">
        <v>308</v>
      </c>
      <c r="M32" s="38" t="s">
        <v>308</v>
      </c>
      <c r="N32" s="37">
        <v>1146</v>
      </c>
      <c r="O32" s="37">
        <v>1083</v>
      </c>
      <c r="P32" s="38">
        <v>972</v>
      </c>
      <c r="Q32" s="37">
        <v>1093</v>
      </c>
      <c r="R32" s="38">
        <v>875</v>
      </c>
      <c r="S32" s="37">
        <v>1025</v>
      </c>
      <c r="T32" s="37">
        <v>1048</v>
      </c>
      <c r="U32" s="38">
        <v>987</v>
      </c>
      <c r="V32" s="37">
        <v>1136</v>
      </c>
      <c r="W32" s="37">
        <v>1195</v>
      </c>
      <c r="X32" s="37">
        <v>1166</v>
      </c>
      <c r="Y32" s="37">
        <v>1072</v>
      </c>
      <c r="Z32" s="37">
        <v>1219</v>
      </c>
      <c r="AA32" s="37">
        <v>1144</v>
      </c>
      <c r="AB32" s="37">
        <v>1008</v>
      </c>
      <c r="AC32" s="37">
        <v>1207</v>
      </c>
      <c r="AD32" s="38">
        <v>970</v>
      </c>
      <c r="AE32" s="38">
        <v>952</v>
      </c>
      <c r="AF32" s="37">
        <v>1087</v>
      </c>
      <c r="AG32" s="37">
        <v>1102</v>
      </c>
      <c r="AH32" s="38">
        <v>953</v>
      </c>
      <c r="AI32" s="37">
        <v>1125</v>
      </c>
      <c r="AJ32" s="37">
        <v>1108</v>
      </c>
      <c r="AK32" s="37">
        <v>1075</v>
      </c>
      <c r="AL32" s="37">
        <v>1235</v>
      </c>
      <c r="AM32" s="37">
        <v>1033</v>
      </c>
      <c r="AN32" s="37">
        <v>1064</v>
      </c>
      <c r="AO32" s="37">
        <v>1150</v>
      </c>
      <c r="AP32" s="38">
        <v>988</v>
      </c>
      <c r="AQ32" s="37">
        <v>1159</v>
      </c>
      <c r="AR32" s="37">
        <v>1175</v>
      </c>
      <c r="AS32" s="37">
        <v>1023</v>
      </c>
      <c r="AT32" s="37">
        <v>1096</v>
      </c>
      <c r="AU32" s="37">
        <v>1185</v>
      </c>
      <c r="AV32" s="37">
        <v>1086</v>
      </c>
      <c r="AW32" s="37">
        <v>1207</v>
      </c>
      <c r="AX32" s="37">
        <v>1197</v>
      </c>
      <c r="AY32" s="37">
        <v>1285</v>
      </c>
      <c r="AZ32" s="37">
        <v>1203</v>
      </c>
      <c r="BA32" s="37">
        <v>1155</v>
      </c>
      <c r="BB32" s="37">
        <v>1159</v>
      </c>
      <c r="BC32" s="37">
        <v>1314</v>
      </c>
      <c r="BD32" s="37">
        <v>1082</v>
      </c>
      <c r="BE32" s="37">
        <v>1132</v>
      </c>
      <c r="BF32" s="37">
        <v>1218</v>
      </c>
      <c r="BG32" s="37">
        <v>1186</v>
      </c>
      <c r="BH32" s="37">
        <v>1382</v>
      </c>
      <c r="BI32" s="37">
        <v>1350</v>
      </c>
      <c r="BJ32" s="37">
        <v>1197</v>
      </c>
      <c r="BK32" s="37">
        <v>1285</v>
      </c>
      <c r="BL32" s="37">
        <v>1203</v>
      </c>
      <c r="BM32" s="37">
        <v>1155</v>
      </c>
      <c r="BN32" s="37">
        <v>1159</v>
      </c>
      <c r="BO32" s="37">
        <v>1314</v>
      </c>
      <c r="BP32" s="37">
        <v>1082</v>
      </c>
      <c r="BQ32" s="37">
        <v>1132</v>
      </c>
      <c r="BR32" s="37">
        <v>1218</v>
      </c>
      <c r="BS32" s="37">
        <v>1186</v>
      </c>
      <c r="BT32" s="37">
        <v>1382</v>
      </c>
      <c r="BU32" s="37">
        <v>1350</v>
      </c>
      <c r="BV32" s="37">
        <v>1215</v>
      </c>
      <c r="BW32" s="37">
        <v>1097</v>
      </c>
      <c r="BX32" s="37">
        <v>1353</v>
      </c>
      <c r="BY32" s="37">
        <v>1102</v>
      </c>
      <c r="BZ32" s="37">
        <v>1202</v>
      </c>
      <c r="CA32" s="37">
        <v>1230</v>
      </c>
      <c r="CB32" s="37">
        <v>1183</v>
      </c>
      <c r="CC32" s="37">
        <v>1479</v>
      </c>
      <c r="CD32" s="37">
        <v>1340</v>
      </c>
      <c r="CE32" s="37">
        <v>1124</v>
      </c>
      <c r="CF32" s="37">
        <v>1246</v>
      </c>
      <c r="CG32" s="37">
        <v>1157</v>
      </c>
      <c r="CH32" s="37">
        <v>1124</v>
      </c>
      <c r="CI32" s="37">
        <v>1246</v>
      </c>
      <c r="CJ32" s="37">
        <v>1157</v>
      </c>
      <c r="CK32" s="37">
        <v>1259</v>
      </c>
      <c r="CL32" s="37">
        <v>1098</v>
      </c>
      <c r="CM32" s="37">
        <v>1196</v>
      </c>
      <c r="CN32" s="37">
        <v>1179</v>
      </c>
      <c r="CO32" s="37">
        <v>1281</v>
      </c>
      <c r="CP32" s="37">
        <v>1219</v>
      </c>
      <c r="CQ32" s="37">
        <v>1151</v>
      </c>
      <c r="CR32" s="37">
        <v>1298</v>
      </c>
      <c r="CS32" s="37">
        <v>1118</v>
      </c>
      <c r="CT32" s="37">
        <v>1346</v>
      </c>
      <c r="CU32" s="37">
        <v>1096</v>
      </c>
      <c r="CV32" s="37">
        <v>1054</v>
      </c>
      <c r="CW32" s="37">
        <v>1184</v>
      </c>
      <c r="CX32" s="37">
        <v>1055</v>
      </c>
      <c r="CY32" s="37">
        <v>1115</v>
      </c>
      <c r="CZ32" s="37">
        <v>1293</v>
      </c>
      <c r="DA32" s="37">
        <v>1121</v>
      </c>
      <c r="DB32" s="37">
        <v>1117</v>
      </c>
      <c r="DC32" s="37">
        <v>1243</v>
      </c>
      <c r="DD32" s="37">
        <v>1240</v>
      </c>
      <c r="DE32" s="37">
        <v>1351</v>
      </c>
      <c r="DF32" s="37">
        <v>1518</v>
      </c>
      <c r="DG32" s="37">
        <v>1264</v>
      </c>
      <c r="DH32" s="37">
        <v>1403</v>
      </c>
      <c r="DI32" s="37">
        <v>1306</v>
      </c>
      <c r="DJ32" s="37">
        <v>1229</v>
      </c>
      <c r="DK32" s="37">
        <v>1365</v>
      </c>
      <c r="DL32" s="37">
        <v>1394</v>
      </c>
      <c r="DM32" s="37">
        <v>1215</v>
      </c>
      <c r="DN32" s="37">
        <v>1311</v>
      </c>
      <c r="DO32" s="37">
        <v>1446</v>
      </c>
      <c r="DP32" s="37">
        <v>1427</v>
      </c>
      <c r="DQ32" s="37">
        <v>1540</v>
      </c>
      <c r="DR32" s="39">
        <v>1502</v>
      </c>
      <c r="DS32" s="39">
        <v>1283</v>
      </c>
      <c r="DT32" s="39">
        <v>1497</v>
      </c>
      <c r="DU32" s="39">
        <v>1239</v>
      </c>
      <c r="DV32" s="39">
        <v>1284</v>
      </c>
      <c r="DW32" s="39">
        <v>1438</v>
      </c>
      <c r="DX32" s="39">
        <v>1387</v>
      </c>
      <c r="DY32" s="39">
        <v>1217</v>
      </c>
      <c r="DZ32" s="39">
        <v>1309</v>
      </c>
      <c r="EA32" s="39">
        <v>1347</v>
      </c>
      <c r="EB32" s="39">
        <v>1491</v>
      </c>
      <c r="EC32" s="39">
        <v>1421</v>
      </c>
      <c r="ED32" s="39">
        <v>1322</v>
      </c>
      <c r="EE32" s="39">
        <v>1308</v>
      </c>
      <c r="EF32" s="39">
        <v>1311</v>
      </c>
      <c r="EG32" s="39">
        <v>1226</v>
      </c>
      <c r="EH32" s="39">
        <v>1096</v>
      </c>
      <c r="EI32" s="39">
        <v>1351</v>
      </c>
      <c r="EJ32" s="39">
        <v>1248</v>
      </c>
      <c r="EK32" s="39">
        <v>1238</v>
      </c>
      <c r="EL32" s="39">
        <v>1265</v>
      </c>
      <c r="EM32" s="39">
        <v>968</v>
      </c>
      <c r="EN32" s="39">
        <v>1153</v>
      </c>
      <c r="EO32" s="39">
        <v>1161</v>
      </c>
      <c r="EP32" s="3">
        <v>1149</v>
      </c>
      <c r="EQ32" s="3">
        <v>1023</v>
      </c>
      <c r="ER32" s="3">
        <v>1192</v>
      </c>
      <c r="ES32" s="3">
        <v>1104</v>
      </c>
      <c r="ET32" s="3">
        <v>1018</v>
      </c>
      <c r="EU32" s="3">
        <v>1283</v>
      </c>
      <c r="EV32" s="3">
        <v>1288</v>
      </c>
      <c r="EW32" s="3">
        <v>1209</v>
      </c>
      <c r="EX32" s="3">
        <v>1149</v>
      </c>
      <c r="EY32" s="3">
        <v>1446</v>
      </c>
      <c r="EZ32" s="3">
        <v>1359</v>
      </c>
      <c r="FA32" s="89">
        <v>1165</v>
      </c>
      <c r="FB32" s="3">
        <v>1359</v>
      </c>
      <c r="FC32" s="3">
        <v>1163</v>
      </c>
      <c r="FD32" s="3">
        <v>1064</v>
      </c>
      <c r="FE32" s="3">
        <v>1177</v>
      </c>
      <c r="FF32" s="3">
        <v>1013</v>
      </c>
      <c r="FG32" s="3">
        <v>1091</v>
      </c>
      <c r="FH32" s="3">
        <v>1163</v>
      </c>
      <c r="FI32" s="3">
        <v>1078</v>
      </c>
      <c r="FJ32" s="3">
        <v>1005</v>
      </c>
      <c r="FK32" s="3">
        <v>1225</v>
      </c>
      <c r="FL32" s="3">
        <v>1086</v>
      </c>
      <c r="FM32" s="3">
        <v>1005</v>
      </c>
      <c r="FN32" s="59">
        <v>1169</v>
      </c>
      <c r="FO32" s="59">
        <v>930</v>
      </c>
      <c r="FP32" s="59">
        <v>973</v>
      </c>
      <c r="FQ32" s="59">
        <v>1046</v>
      </c>
      <c r="FR32" s="59">
        <v>959</v>
      </c>
      <c r="FS32" s="59">
        <v>912</v>
      </c>
      <c r="FT32" s="59">
        <v>1019</v>
      </c>
      <c r="FU32" s="59">
        <v>995</v>
      </c>
      <c r="FV32" s="59">
        <v>883</v>
      </c>
      <c r="FW32" s="59">
        <v>1014</v>
      </c>
      <c r="FX32" s="59">
        <v>910</v>
      </c>
      <c r="FY32" s="59">
        <v>1084</v>
      </c>
      <c r="FZ32" s="59">
        <v>1125</v>
      </c>
      <c r="GA32" s="59">
        <v>892</v>
      </c>
      <c r="GB32" s="59">
        <v>981</v>
      </c>
      <c r="GC32" s="59">
        <v>936</v>
      </c>
      <c r="GD32" s="59">
        <v>835</v>
      </c>
      <c r="GE32" s="59">
        <v>954</v>
      </c>
      <c r="GF32" s="59">
        <v>1021</v>
      </c>
      <c r="GG32" s="59">
        <v>838</v>
      </c>
      <c r="GH32" s="58">
        <v>905</v>
      </c>
      <c r="GI32" s="6">
        <v>1827</v>
      </c>
      <c r="GJ32" s="6">
        <v>2686</v>
      </c>
      <c r="GK32" s="10">
        <v>3523</v>
      </c>
      <c r="GL32" s="10">
        <v>855</v>
      </c>
      <c r="GM32" s="10">
        <v>663</v>
      </c>
      <c r="GN32" s="10">
        <v>756</v>
      </c>
      <c r="GO32" s="10">
        <v>681</v>
      </c>
      <c r="GP32" s="10">
        <v>628</v>
      </c>
      <c r="GQ32" s="10">
        <v>690</v>
      </c>
      <c r="GR32" s="10">
        <v>665</v>
      </c>
      <c r="GS32" s="10">
        <v>690</v>
      </c>
      <c r="GT32" s="10">
        <v>676</v>
      </c>
      <c r="GU32" s="10">
        <v>614</v>
      </c>
      <c r="GV32" s="10">
        <v>767</v>
      </c>
      <c r="GW32" s="10">
        <v>767</v>
      </c>
      <c r="GX32" s="10">
        <v>754</v>
      </c>
      <c r="GY32" s="10">
        <v>723</v>
      </c>
      <c r="GZ32" s="10">
        <v>653</v>
      </c>
      <c r="HA32" s="10">
        <v>700</v>
      </c>
      <c r="HB32" s="10">
        <v>620</v>
      </c>
      <c r="HC32" s="10">
        <v>610</v>
      </c>
      <c r="HD32" s="10">
        <v>585</v>
      </c>
      <c r="HE32" s="10">
        <v>722</v>
      </c>
      <c r="HF32" s="10">
        <v>667</v>
      </c>
      <c r="HG32" s="10">
        <v>600</v>
      </c>
      <c r="HH32" s="10">
        <v>826</v>
      </c>
      <c r="HI32" s="10">
        <v>722</v>
      </c>
      <c r="HJ32" s="10">
        <v>830</v>
      </c>
      <c r="HK32" s="10">
        <v>724</v>
      </c>
      <c r="HL32" s="10">
        <v>658</v>
      </c>
      <c r="HM32" s="10">
        <v>724</v>
      </c>
      <c r="HN32" s="10">
        <v>659</v>
      </c>
      <c r="HO32" s="10">
        <v>605</v>
      </c>
      <c r="HP32" s="10">
        <v>668</v>
      </c>
      <c r="HQ32" s="10">
        <v>705</v>
      </c>
      <c r="HR32" s="10">
        <v>613</v>
      </c>
      <c r="HS32" s="10">
        <v>645</v>
      </c>
      <c r="HT32" s="10">
        <v>697</v>
      </c>
      <c r="HU32" s="10">
        <v>669</v>
      </c>
      <c r="HV32" s="10">
        <v>720</v>
      </c>
      <c r="HW32" s="10">
        <v>736</v>
      </c>
      <c r="HX32" s="10">
        <v>660</v>
      </c>
      <c r="HY32" s="10">
        <v>786</v>
      </c>
      <c r="HZ32" s="10">
        <v>515</v>
      </c>
      <c r="IA32" s="10">
        <v>578</v>
      </c>
      <c r="IB32" s="10">
        <v>702</v>
      </c>
      <c r="IC32" s="10">
        <v>724</v>
      </c>
      <c r="ID32" s="10">
        <v>611</v>
      </c>
      <c r="IE32" s="10">
        <v>700</v>
      </c>
      <c r="IF32" s="10">
        <v>742</v>
      </c>
      <c r="IG32" s="10">
        <v>723</v>
      </c>
      <c r="IH32" s="106">
        <v>836</v>
      </c>
      <c r="II32" s="106">
        <v>612</v>
      </c>
      <c r="IJ32" s="106">
        <v>636</v>
      </c>
      <c r="IK32" s="111">
        <v>703</v>
      </c>
      <c r="IL32" s="111">
        <v>583</v>
      </c>
      <c r="IM32" s="111">
        <v>618</v>
      </c>
      <c r="IN32" s="111">
        <v>860</v>
      </c>
      <c r="IO32" s="111">
        <v>424</v>
      </c>
      <c r="IP32" s="111">
        <v>347</v>
      </c>
      <c r="IQ32" s="111">
        <v>412</v>
      </c>
      <c r="IR32" s="111">
        <v>556</v>
      </c>
      <c r="IS32" s="111">
        <v>640</v>
      </c>
      <c r="IT32" s="111">
        <v>689</v>
      </c>
      <c r="IU32" s="111">
        <v>654</v>
      </c>
      <c r="IV32" s="111">
        <v>726</v>
      </c>
    </row>
    <row r="33" spans="1:256">
      <c r="A33" s="7" t="s">
        <v>52</v>
      </c>
      <c r="B33" s="37">
        <v>1981</v>
      </c>
      <c r="C33" s="37">
        <v>1782</v>
      </c>
      <c r="D33" s="37">
        <v>1872</v>
      </c>
      <c r="E33" s="37">
        <v>3400</v>
      </c>
      <c r="F33" s="37">
        <v>3511</v>
      </c>
      <c r="G33" s="37">
        <v>3730</v>
      </c>
      <c r="H33" s="37">
        <v>3205</v>
      </c>
      <c r="I33" s="37">
        <v>3471</v>
      </c>
      <c r="J33" s="37">
        <v>3601</v>
      </c>
      <c r="K33" s="37">
        <v>3460</v>
      </c>
      <c r="L33" s="37">
        <v>4222</v>
      </c>
      <c r="M33" s="37">
        <v>3830</v>
      </c>
      <c r="N33" s="37">
        <v>3906</v>
      </c>
      <c r="O33" s="37">
        <v>3499</v>
      </c>
      <c r="P33" s="37">
        <v>3444</v>
      </c>
      <c r="Q33" s="37">
        <v>3515</v>
      </c>
      <c r="R33" s="37">
        <v>3143</v>
      </c>
      <c r="S33" s="37">
        <v>3694</v>
      </c>
      <c r="T33" s="37">
        <v>3265</v>
      </c>
      <c r="U33" s="37">
        <v>3818</v>
      </c>
      <c r="V33" s="37">
        <v>3660</v>
      </c>
      <c r="W33" s="37">
        <v>3844</v>
      </c>
      <c r="X33" s="37">
        <v>4292</v>
      </c>
      <c r="Y33" s="37">
        <v>3611</v>
      </c>
      <c r="Z33" s="37">
        <v>4300</v>
      </c>
      <c r="AA33" s="37">
        <v>3638</v>
      </c>
      <c r="AB33" s="37">
        <v>3768</v>
      </c>
      <c r="AC33" s="37">
        <v>3970</v>
      </c>
      <c r="AD33" s="37">
        <v>3800</v>
      </c>
      <c r="AE33" s="37">
        <v>4070</v>
      </c>
      <c r="AF33" s="37">
        <v>4071</v>
      </c>
      <c r="AG33" s="37">
        <v>3811</v>
      </c>
      <c r="AH33" s="37">
        <v>3623</v>
      </c>
      <c r="AI33" s="37">
        <v>4355</v>
      </c>
      <c r="AJ33" s="37">
        <v>4529</v>
      </c>
      <c r="AK33" s="37">
        <v>4149</v>
      </c>
      <c r="AL33" s="37">
        <v>4743</v>
      </c>
      <c r="AM33" s="37">
        <v>4154</v>
      </c>
      <c r="AN33" s="37">
        <v>4184</v>
      </c>
      <c r="AO33" s="37">
        <v>4363</v>
      </c>
      <c r="AP33" s="37">
        <v>3547</v>
      </c>
      <c r="AQ33" s="37">
        <v>4361</v>
      </c>
      <c r="AR33" s="37">
        <v>4232</v>
      </c>
      <c r="AS33" s="37">
        <v>4501</v>
      </c>
      <c r="AT33" s="37">
        <v>4315</v>
      </c>
      <c r="AU33" s="37">
        <v>4702</v>
      </c>
      <c r="AV33" s="37">
        <v>4430</v>
      </c>
      <c r="AW33" s="37">
        <v>4422</v>
      </c>
      <c r="AX33" s="37">
        <v>4561</v>
      </c>
      <c r="AY33" s="37">
        <v>3740</v>
      </c>
      <c r="AZ33" s="37">
        <v>3906</v>
      </c>
      <c r="BA33" s="37">
        <v>3878</v>
      </c>
      <c r="BB33" s="37">
        <v>3478</v>
      </c>
      <c r="BC33" s="37">
        <v>3963</v>
      </c>
      <c r="BD33" s="37">
        <v>3925</v>
      </c>
      <c r="BE33" s="37">
        <v>3944</v>
      </c>
      <c r="BF33" s="37">
        <v>3730</v>
      </c>
      <c r="BG33" s="37">
        <v>4100</v>
      </c>
      <c r="BH33" s="37">
        <v>4504</v>
      </c>
      <c r="BI33" s="37">
        <v>4454</v>
      </c>
      <c r="BJ33" s="37">
        <v>4561</v>
      </c>
      <c r="BK33" s="37">
        <v>3740</v>
      </c>
      <c r="BL33" s="37">
        <v>3906</v>
      </c>
      <c r="BM33" s="37">
        <v>3878</v>
      </c>
      <c r="BN33" s="37">
        <v>3478</v>
      </c>
      <c r="BO33" s="37">
        <v>3963</v>
      </c>
      <c r="BP33" s="37">
        <v>3925</v>
      </c>
      <c r="BQ33" s="37">
        <v>3944</v>
      </c>
      <c r="BR33" s="37">
        <v>3730</v>
      </c>
      <c r="BS33" s="37">
        <v>4100</v>
      </c>
      <c r="BT33" s="37">
        <v>4504</v>
      </c>
      <c r="BU33" s="37">
        <v>4454</v>
      </c>
      <c r="BV33" s="37">
        <v>3586</v>
      </c>
      <c r="BW33" s="37">
        <v>3430</v>
      </c>
      <c r="BX33" s="37">
        <v>3922</v>
      </c>
      <c r="BY33" s="37">
        <v>3658</v>
      </c>
      <c r="BZ33" s="37">
        <v>3875</v>
      </c>
      <c r="CA33" s="37">
        <v>3872</v>
      </c>
      <c r="CB33" s="37">
        <v>3965</v>
      </c>
      <c r="CC33" s="37">
        <v>4241</v>
      </c>
      <c r="CD33" s="37">
        <v>4194</v>
      </c>
      <c r="CE33" s="37">
        <v>3984</v>
      </c>
      <c r="CF33" s="37">
        <v>3762</v>
      </c>
      <c r="CG33" s="37">
        <v>3793</v>
      </c>
      <c r="CH33" s="37">
        <v>3984</v>
      </c>
      <c r="CI33" s="37">
        <v>3762</v>
      </c>
      <c r="CJ33" s="37">
        <v>3793</v>
      </c>
      <c r="CK33" s="37">
        <v>3623</v>
      </c>
      <c r="CL33" s="37">
        <v>3294</v>
      </c>
      <c r="CM33" s="37">
        <v>3947</v>
      </c>
      <c r="CN33" s="37">
        <v>3644</v>
      </c>
      <c r="CO33" s="37">
        <v>3852</v>
      </c>
      <c r="CP33" s="37">
        <v>3810</v>
      </c>
      <c r="CQ33" s="37">
        <v>3996</v>
      </c>
      <c r="CR33" s="37">
        <v>4216</v>
      </c>
      <c r="CS33" s="37">
        <v>3864</v>
      </c>
      <c r="CT33" s="37">
        <v>4480</v>
      </c>
      <c r="CU33" s="37">
        <v>3749</v>
      </c>
      <c r="CV33" s="37">
        <v>3816</v>
      </c>
      <c r="CW33" s="37">
        <v>4047</v>
      </c>
      <c r="CX33" s="37">
        <v>3558</v>
      </c>
      <c r="CY33" s="37">
        <v>3481</v>
      </c>
      <c r="CZ33" s="37">
        <v>3874</v>
      </c>
      <c r="DA33" s="37">
        <v>3887</v>
      </c>
      <c r="DB33" s="37">
        <v>3932</v>
      </c>
      <c r="DC33" s="37">
        <v>3974</v>
      </c>
      <c r="DD33" s="37">
        <v>4148</v>
      </c>
      <c r="DE33" s="37">
        <v>3711</v>
      </c>
      <c r="DF33" s="37">
        <v>4168</v>
      </c>
      <c r="DG33" s="37">
        <v>3907</v>
      </c>
      <c r="DH33" s="37">
        <v>3864</v>
      </c>
      <c r="DI33" s="37">
        <v>3982</v>
      </c>
      <c r="DJ33" s="37">
        <v>3751</v>
      </c>
      <c r="DK33" s="37">
        <v>3829</v>
      </c>
      <c r="DL33" s="37">
        <v>3658</v>
      </c>
      <c r="DM33" s="37">
        <v>3626</v>
      </c>
      <c r="DN33" s="37">
        <v>3763</v>
      </c>
      <c r="DO33" s="37">
        <v>3586</v>
      </c>
      <c r="DP33" s="37">
        <v>4069</v>
      </c>
      <c r="DQ33" s="37">
        <v>4068</v>
      </c>
      <c r="DR33" s="39">
        <v>4485</v>
      </c>
      <c r="DS33" s="39">
        <v>4097</v>
      </c>
      <c r="DT33" s="39">
        <v>3581</v>
      </c>
      <c r="DU33" s="39">
        <v>3433</v>
      </c>
      <c r="DV33" s="39">
        <v>2918</v>
      </c>
      <c r="DW33" s="39">
        <v>3371</v>
      </c>
      <c r="DX33" s="39">
        <v>3427</v>
      </c>
      <c r="DY33" s="39">
        <v>3526</v>
      </c>
      <c r="DZ33" s="39">
        <v>3777</v>
      </c>
      <c r="EA33" s="39">
        <v>3840</v>
      </c>
      <c r="EB33" s="39">
        <v>3814</v>
      </c>
      <c r="EC33" s="39">
        <v>3923</v>
      </c>
      <c r="ED33" s="39">
        <v>4008</v>
      </c>
      <c r="EE33" s="39">
        <v>3302</v>
      </c>
      <c r="EF33" s="39">
        <v>3433</v>
      </c>
      <c r="EG33" s="39">
        <v>3329</v>
      </c>
      <c r="EH33" s="39">
        <v>3277</v>
      </c>
      <c r="EI33" s="39">
        <v>3659</v>
      </c>
      <c r="EJ33" s="39">
        <v>3690</v>
      </c>
      <c r="EK33" s="39">
        <v>3524</v>
      </c>
      <c r="EL33" s="39">
        <v>3696</v>
      </c>
      <c r="EM33" s="39">
        <v>3860</v>
      </c>
      <c r="EN33" s="39">
        <v>3872</v>
      </c>
      <c r="EO33" s="39">
        <v>3938</v>
      </c>
      <c r="EP33" s="3">
        <v>3546</v>
      </c>
      <c r="EQ33" s="3">
        <v>3400</v>
      </c>
      <c r="ER33" s="3">
        <v>3568</v>
      </c>
      <c r="ES33" s="3">
        <v>3471</v>
      </c>
      <c r="ET33" s="3">
        <v>3020</v>
      </c>
      <c r="EU33" s="3">
        <v>3221</v>
      </c>
      <c r="EV33" s="3">
        <v>3248</v>
      </c>
      <c r="EW33" s="3">
        <v>3379</v>
      </c>
      <c r="EX33" s="3">
        <v>3385</v>
      </c>
      <c r="EY33" s="3">
        <v>3286</v>
      </c>
      <c r="EZ33" s="3">
        <v>4017</v>
      </c>
      <c r="FA33" s="89">
        <v>3447</v>
      </c>
      <c r="FB33" s="3">
        <v>3478</v>
      </c>
      <c r="FC33" s="3">
        <v>22666</v>
      </c>
      <c r="FD33" s="3">
        <v>2728</v>
      </c>
      <c r="FE33" s="3">
        <v>3251</v>
      </c>
      <c r="FF33" s="3">
        <v>2944</v>
      </c>
      <c r="FG33" s="3">
        <v>3006</v>
      </c>
      <c r="FH33" s="3">
        <v>3149</v>
      </c>
      <c r="FI33" s="3">
        <v>3353</v>
      </c>
      <c r="FJ33" s="3">
        <v>2981</v>
      </c>
      <c r="FK33" s="3">
        <v>2923</v>
      </c>
      <c r="FL33" s="3">
        <v>3227</v>
      </c>
      <c r="FM33" s="3">
        <v>2965</v>
      </c>
      <c r="FN33" s="59">
        <v>3330</v>
      </c>
      <c r="FO33" s="59">
        <v>2908</v>
      </c>
      <c r="FP33" s="59">
        <v>2852</v>
      </c>
      <c r="FQ33" s="59">
        <v>3407</v>
      </c>
      <c r="FR33" s="59">
        <v>4081</v>
      </c>
      <c r="FS33" s="59">
        <v>3747</v>
      </c>
      <c r="FT33" s="59">
        <v>4052</v>
      </c>
      <c r="FU33" s="59">
        <v>3767</v>
      </c>
      <c r="FV33" s="59">
        <v>4029</v>
      </c>
      <c r="FW33" s="59">
        <v>4343</v>
      </c>
      <c r="FX33" s="59">
        <v>4260</v>
      </c>
      <c r="FY33" s="59">
        <v>4250</v>
      </c>
      <c r="FZ33" s="59">
        <v>4698</v>
      </c>
      <c r="GA33" s="59">
        <v>3383</v>
      </c>
      <c r="GB33" s="59">
        <v>3540</v>
      </c>
      <c r="GC33" s="59">
        <v>3404</v>
      </c>
      <c r="GD33" s="59">
        <v>3034</v>
      </c>
      <c r="GE33" s="59">
        <v>3300</v>
      </c>
      <c r="GF33" s="59">
        <v>3377</v>
      </c>
      <c r="GG33" s="59">
        <v>3211</v>
      </c>
      <c r="GH33" s="58">
        <v>3497</v>
      </c>
      <c r="GI33" s="6">
        <v>3744</v>
      </c>
      <c r="GJ33" s="6">
        <v>3497</v>
      </c>
      <c r="GK33" s="10">
        <v>3480</v>
      </c>
      <c r="GL33" s="10">
        <v>3748</v>
      </c>
      <c r="GM33" s="10">
        <v>2902</v>
      </c>
      <c r="GN33" s="10">
        <v>3351</v>
      </c>
      <c r="GO33" s="10">
        <v>2934</v>
      </c>
      <c r="GP33" s="10">
        <v>2777</v>
      </c>
      <c r="GQ33" s="10">
        <v>3188</v>
      </c>
      <c r="GR33" s="10">
        <v>2915</v>
      </c>
      <c r="GS33" s="10">
        <v>3002</v>
      </c>
      <c r="GT33" s="10">
        <v>3062</v>
      </c>
      <c r="GU33" s="6">
        <v>3130</v>
      </c>
      <c r="GV33" s="6">
        <v>3367</v>
      </c>
      <c r="GW33" s="6">
        <v>3250</v>
      </c>
      <c r="GX33" s="6">
        <v>3130</v>
      </c>
      <c r="GY33" s="6">
        <v>2724</v>
      </c>
      <c r="GZ33" s="6">
        <v>2809</v>
      </c>
      <c r="HA33" s="6">
        <v>2752</v>
      </c>
      <c r="HB33" s="6">
        <v>2399</v>
      </c>
      <c r="HC33" s="6">
        <v>2604</v>
      </c>
      <c r="HD33" s="6">
        <v>2231</v>
      </c>
      <c r="HE33" s="6">
        <v>2649</v>
      </c>
      <c r="HF33" s="6">
        <v>2721</v>
      </c>
      <c r="HG33" s="6">
        <v>2638</v>
      </c>
      <c r="HH33" s="6">
        <v>2900</v>
      </c>
      <c r="HI33" s="6">
        <v>2638</v>
      </c>
      <c r="HJ33" s="6">
        <v>3052</v>
      </c>
      <c r="HK33" s="6">
        <v>2876</v>
      </c>
      <c r="HL33" s="6">
        <v>2652</v>
      </c>
      <c r="HM33" s="6">
        <v>2741</v>
      </c>
      <c r="HN33" s="6">
        <v>2354</v>
      </c>
      <c r="HO33" s="6">
        <v>2163</v>
      </c>
      <c r="HP33" s="6">
        <v>2183</v>
      </c>
      <c r="HQ33" s="6">
        <v>2000</v>
      </c>
      <c r="HR33" s="6">
        <v>2021</v>
      </c>
      <c r="HS33" s="6">
        <v>2043</v>
      </c>
      <c r="HT33" s="6">
        <v>2024</v>
      </c>
      <c r="HU33" s="6">
        <v>1915</v>
      </c>
      <c r="HV33" s="6">
        <v>2013</v>
      </c>
      <c r="HW33" s="6">
        <v>1776</v>
      </c>
      <c r="HX33" s="6">
        <v>1350</v>
      </c>
      <c r="HY33" s="6">
        <v>1921</v>
      </c>
      <c r="HZ33" s="6">
        <v>1308</v>
      </c>
      <c r="IA33" s="6">
        <v>1434</v>
      </c>
      <c r="IB33" s="6">
        <v>1489</v>
      </c>
      <c r="IC33" s="6">
        <v>1711</v>
      </c>
      <c r="ID33" s="6">
        <v>1508</v>
      </c>
      <c r="IE33" s="6">
        <v>1670</v>
      </c>
      <c r="IF33" s="6">
        <v>1803</v>
      </c>
      <c r="IG33" s="6">
        <v>1728</v>
      </c>
      <c r="IH33" s="106">
        <v>1857</v>
      </c>
      <c r="II33" s="106">
        <v>1530</v>
      </c>
      <c r="IJ33" s="106">
        <v>1539</v>
      </c>
      <c r="IK33" s="111">
        <v>1538</v>
      </c>
      <c r="IL33" s="111">
        <v>1363</v>
      </c>
      <c r="IM33" s="111">
        <v>2208</v>
      </c>
      <c r="IN33" s="111">
        <v>1895</v>
      </c>
      <c r="IO33" s="111">
        <v>1488</v>
      </c>
      <c r="IP33" s="111">
        <v>1291</v>
      </c>
      <c r="IQ33" s="111">
        <v>1394</v>
      </c>
      <c r="IR33" s="111">
        <v>1366</v>
      </c>
      <c r="IS33" s="111">
        <v>1539</v>
      </c>
      <c r="IT33" s="111">
        <v>1449</v>
      </c>
      <c r="IU33" s="111">
        <v>1007</v>
      </c>
      <c r="IV33" s="111">
        <v>1249</v>
      </c>
    </row>
    <row r="34" spans="1:256">
      <c r="A34" s="7" t="s">
        <v>54</v>
      </c>
      <c r="B34" s="37">
        <v>2546</v>
      </c>
      <c r="C34" s="37">
        <v>2804</v>
      </c>
      <c r="D34" s="37">
        <v>2601</v>
      </c>
      <c r="E34" s="37">
        <v>2708</v>
      </c>
      <c r="F34" s="37">
        <v>2514</v>
      </c>
      <c r="G34" s="37">
        <v>2825</v>
      </c>
      <c r="H34" s="37">
        <v>2476</v>
      </c>
      <c r="I34" s="37">
        <v>2799</v>
      </c>
      <c r="J34" s="37">
        <v>3074</v>
      </c>
      <c r="K34" s="37">
        <v>2826</v>
      </c>
      <c r="L34" s="37">
        <v>3328</v>
      </c>
      <c r="M34" s="37">
        <v>2877</v>
      </c>
      <c r="N34" s="37">
        <v>2831</v>
      </c>
      <c r="O34" s="37">
        <v>2877</v>
      </c>
      <c r="P34" s="37">
        <v>2712</v>
      </c>
      <c r="Q34" s="37">
        <v>2744</v>
      </c>
      <c r="R34" s="37">
        <v>2553</v>
      </c>
      <c r="S34" s="37">
        <v>2736</v>
      </c>
      <c r="T34" s="37">
        <v>2571</v>
      </c>
      <c r="U34" s="37">
        <v>2730</v>
      </c>
      <c r="V34" s="37">
        <v>2971</v>
      </c>
      <c r="W34" s="37">
        <v>2953</v>
      </c>
      <c r="X34" s="37">
        <v>3289</v>
      </c>
      <c r="Y34" s="37">
        <v>2749</v>
      </c>
      <c r="Z34" s="37">
        <v>3266</v>
      </c>
      <c r="AA34" s="37">
        <v>2607</v>
      </c>
      <c r="AB34" s="37">
        <v>2879</v>
      </c>
      <c r="AC34" s="37">
        <v>2973</v>
      </c>
      <c r="AD34" s="37">
        <v>2666</v>
      </c>
      <c r="AE34" s="37">
        <v>2563</v>
      </c>
      <c r="AF34" s="37">
        <v>2756</v>
      </c>
      <c r="AG34" s="37">
        <v>2807</v>
      </c>
      <c r="AH34" s="37">
        <v>3214</v>
      </c>
      <c r="AI34" s="37">
        <v>3901</v>
      </c>
      <c r="AJ34" s="37">
        <v>4297</v>
      </c>
      <c r="AK34" s="37">
        <v>3938</v>
      </c>
      <c r="AL34" s="37">
        <v>4259</v>
      </c>
      <c r="AM34" s="37">
        <v>3700</v>
      </c>
      <c r="AN34" s="37">
        <v>3782</v>
      </c>
      <c r="AO34" s="37">
        <v>3791</v>
      </c>
      <c r="AP34" s="37">
        <v>3527</v>
      </c>
      <c r="AQ34" s="37">
        <v>3490</v>
      </c>
      <c r="AR34" s="37">
        <v>3645</v>
      </c>
      <c r="AS34" s="37">
        <v>3669</v>
      </c>
      <c r="AT34" s="37">
        <v>3912</v>
      </c>
      <c r="AU34" s="37">
        <v>4421</v>
      </c>
      <c r="AV34" s="37">
        <v>4203</v>
      </c>
      <c r="AW34" s="37">
        <v>4265</v>
      </c>
      <c r="AX34" s="37">
        <v>3819</v>
      </c>
      <c r="AY34" s="37">
        <v>3719</v>
      </c>
      <c r="AZ34" s="37">
        <v>3937</v>
      </c>
      <c r="BA34" s="37">
        <v>3708</v>
      </c>
      <c r="BB34" s="37">
        <v>3403</v>
      </c>
      <c r="BC34" s="37">
        <v>3512</v>
      </c>
      <c r="BD34" s="37">
        <v>3301</v>
      </c>
      <c r="BE34" s="37">
        <v>3598</v>
      </c>
      <c r="BF34" s="37">
        <v>3815</v>
      </c>
      <c r="BG34" s="37">
        <v>3778</v>
      </c>
      <c r="BH34" s="37">
        <v>4428</v>
      </c>
      <c r="BI34" s="37">
        <v>4378</v>
      </c>
      <c r="BJ34" s="37">
        <v>3819</v>
      </c>
      <c r="BK34" s="37">
        <v>3719</v>
      </c>
      <c r="BL34" s="37">
        <v>3937</v>
      </c>
      <c r="BM34" s="37">
        <v>3708</v>
      </c>
      <c r="BN34" s="37">
        <v>3403</v>
      </c>
      <c r="BO34" s="37">
        <v>3512</v>
      </c>
      <c r="BP34" s="37">
        <v>3301</v>
      </c>
      <c r="BQ34" s="37">
        <v>3598</v>
      </c>
      <c r="BR34" s="37">
        <v>3815</v>
      </c>
      <c r="BS34" s="37">
        <v>3778</v>
      </c>
      <c r="BT34" s="37">
        <v>4428</v>
      </c>
      <c r="BU34" s="37">
        <v>4378</v>
      </c>
      <c r="BV34" s="37">
        <v>3318</v>
      </c>
      <c r="BW34" s="37">
        <v>3061</v>
      </c>
      <c r="BX34" s="37">
        <v>3412</v>
      </c>
      <c r="BY34" s="37">
        <v>2985</v>
      </c>
      <c r="BZ34" s="37">
        <v>3562</v>
      </c>
      <c r="CA34" s="37">
        <v>3668</v>
      </c>
      <c r="CB34" s="37">
        <v>3495</v>
      </c>
      <c r="CC34" s="37">
        <v>4169</v>
      </c>
      <c r="CD34" s="37">
        <v>3685</v>
      </c>
      <c r="CE34" s="37">
        <v>3467</v>
      </c>
      <c r="CF34" s="37">
        <v>3189</v>
      </c>
      <c r="CG34" s="37">
        <v>3096</v>
      </c>
      <c r="CH34" s="37">
        <v>3467</v>
      </c>
      <c r="CI34" s="37">
        <v>3189</v>
      </c>
      <c r="CJ34" s="37">
        <v>3096</v>
      </c>
      <c r="CK34" s="37">
        <v>3163</v>
      </c>
      <c r="CL34" s="37">
        <v>2894</v>
      </c>
      <c r="CM34" s="37">
        <v>3002</v>
      </c>
      <c r="CN34" s="37">
        <v>3137</v>
      </c>
      <c r="CO34" s="37">
        <v>3481</v>
      </c>
      <c r="CP34" s="37">
        <v>3295</v>
      </c>
      <c r="CQ34" s="37">
        <v>3196</v>
      </c>
      <c r="CR34" s="37">
        <v>3768</v>
      </c>
      <c r="CS34" s="37">
        <v>2954</v>
      </c>
      <c r="CT34" s="37">
        <v>3416</v>
      </c>
      <c r="CU34" s="37">
        <v>2998</v>
      </c>
      <c r="CV34" s="37">
        <v>3117</v>
      </c>
      <c r="CW34" s="37">
        <v>3362</v>
      </c>
      <c r="CX34" s="37">
        <v>3356</v>
      </c>
      <c r="CY34" s="37">
        <v>3153</v>
      </c>
      <c r="CZ34" s="37">
        <v>3181</v>
      </c>
      <c r="DA34" s="37">
        <v>2967</v>
      </c>
      <c r="DB34" s="37">
        <v>2864</v>
      </c>
      <c r="DC34" s="37">
        <v>3443</v>
      </c>
      <c r="DD34" s="37">
        <v>3635</v>
      </c>
      <c r="DE34" s="37">
        <v>3589</v>
      </c>
      <c r="DF34" s="37">
        <v>3646</v>
      </c>
      <c r="DG34" s="37">
        <v>2953</v>
      </c>
      <c r="DH34" s="37">
        <v>3706</v>
      </c>
      <c r="DI34" s="37">
        <v>3364</v>
      </c>
      <c r="DJ34" s="37">
        <v>3128</v>
      </c>
      <c r="DK34" s="37">
        <v>3561</v>
      </c>
      <c r="DL34" s="37">
        <v>3838</v>
      </c>
      <c r="DM34" s="37">
        <v>3324</v>
      </c>
      <c r="DN34" s="37">
        <v>3870</v>
      </c>
      <c r="DO34" s="37">
        <v>4045</v>
      </c>
      <c r="DP34" s="37">
        <v>4123</v>
      </c>
      <c r="DQ34" s="37">
        <v>3859</v>
      </c>
      <c r="DR34" s="39">
        <v>3754</v>
      </c>
      <c r="DS34" s="39">
        <v>3651</v>
      </c>
      <c r="DT34" s="39">
        <v>3923</v>
      </c>
      <c r="DU34" s="39">
        <v>3383</v>
      </c>
      <c r="DV34" s="39">
        <v>3410</v>
      </c>
      <c r="DW34" s="39">
        <v>3651</v>
      </c>
      <c r="DX34" s="39">
        <v>3721</v>
      </c>
      <c r="DY34" s="39">
        <v>3386</v>
      </c>
      <c r="DZ34" s="39">
        <v>4232</v>
      </c>
      <c r="EA34" s="39">
        <v>4263</v>
      </c>
      <c r="EB34" s="39">
        <v>4436</v>
      </c>
      <c r="EC34" s="39">
        <v>4285</v>
      </c>
      <c r="ED34" s="39">
        <v>3867</v>
      </c>
      <c r="EE34" s="39">
        <v>3731</v>
      </c>
      <c r="EF34" s="39">
        <v>3862</v>
      </c>
      <c r="EG34" s="39">
        <v>3704</v>
      </c>
      <c r="EH34" s="39">
        <v>2853</v>
      </c>
      <c r="EI34" s="39">
        <v>3417</v>
      </c>
      <c r="EJ34" s="39">
        <v>3329</v>
      </c>
      <c r="EK34" s="39">
        <v>3631</v>
      </c>
      <c r="EL34" s="39">
        <v>4005</v>
      </c>
      <c r="EM34" s="39">
        <v>3813</v>
      </c>
      <c r="EN34" s="39">
        <v>4605</v>
      </c>
      <c r="EO34" s="39">
        <v>4200</v>
      </c>
      <c r="EP34" s="3">
        <v>3842</v>
      </c>
      <c r="EQ34" s="3">
        <v>3807</v>
      </c>
      <c r="ER34" s="3">
        <v>3767</v>
      </c>
      <c r="ES34" s="3">
        <v>3589</v>
      </c>
      <c r="ET34" s="3">
        <v>3266</v>
      </c>
      <c r="EU34" s="3">
        <v>3259</v>
      </c>
      <c r="EV34" s="3">
        <v>3254</v>
      </c>
      <c r="EW34" s="3">
        <v>3613</v>
      </c>
      <c r="EX34" s="3">
        <v>3484</v>
      </c>
      <c r="EY34" s="3">
        <v>3802</v>
      </c>
      <c r="EZ34" s="3">
        <v>4422</v>
      </c>
      <c r="FA34" s="89">
        <v>3798</v>
      </c>
      <c r="FB34" s="3">
        <v>4010</v>
      </c>
      <c r="FC34" s="3">
        <v>3621</v>
      </c>
      <c r="FD34" s="3">
        <v>3484</v>
      </c>
      <c r="FE34" s="3">
        <v>3588</v>
      </c>
      <c r="FF34" s="3">
        <v>3197</v>
      </c>
      <c r="FG34" s="3">
        <v>3088</v>
      </c>
      <c r="FH34" s="3">
        <v>3472</v>
      </c>
      <c r="FI34" s="3">
        <v>3539</v>
      </c>
      <c r="FJ34" s="3">
        <v>3338</v>
      </c>
      <c r="FK34" s="3">
        <v>2738</v>
      </c>
      <c r="FL34" s="3">
        <v>3513</v>
      </c>
      <c r="FM34" s="3">
        <v>2376</v>
      </c>
      <c r="FN34" s="59">
        <v>2859</v>
      </c>
      <c r="FO34" s="59">
        <v>2581</v>
      </c>
      <c r="FP34" s="59">
        <v>2163</v>
      </c>
      <c r="FQ34" s="59">
        <v>2250</v>
      </c>
      <c r="FR34" s="59">
        <v>2259</v>
      </c>
      <c r="FS34" s="59">
        <v>2332</v>
      </c>
      <c r="FT34" s="59">
        <v>2638</v>
      </c>
      <c r="FU34" s="59">
        <v>2541</v>
      </c>
      <c r="FV34" s="59">
        <v>2335</v>
      </c>
      <c r="FW34" s="59">
        <v>2604</v>
      </c>
      <c r="FX34" s="59">
        <v>2576</v>
      </c>
      <c r="FY34" s="59">
        <v>2207</v>
      </c>
      <c r="FZ34" s="59">
        <v>2026</v>
      </c>
      <c r="GA34" s="59">
        <v>1885</v>
      </c>
      <c r="GB34" s="59">
        <v>1942</v>
      </c>
      <c r="GC34" s="59">
        <v>4168</v>
      </c>
      <c r="GD34" s="59">
        <v>3205</v>
      </c>
      <c r="GE34" s="59">
        <v>3969</v>
      </c>
      <c r="GF34" s="59">
        <v>3980</v>
      </c>
      <c r="GG34" s="59">
        <v>4152</v>
      </c>
      <c r="GH34" s="58">
        <v>5097</v>
      </c>
      <c r="GI34" s="6">
        <v>4983</v>
      </c>
      <c r="GJ34" s="6">
        <v>5917</v>
      </c>
      <c r="GK34" s="10">
        <v>4484</v>
      </c>
      <c r="GL34" s="10">
        <v>4783</v>
      </c>
      <c r="GM34" s="10">
        <v>4450</v>
      </c>
      <c r="GN34" s="10">
        <v>4768</v>
      </c>
      <c r="GO34" s="10">
        <v>4549</v>
      </c>
      <c r="GP34" s="10">
        <v>4449</v>
      </c>
      <c r="GQ34" s="10">
        <v>5006</v>
      </c>
      <c r="GR34" s="10">
        <v>4596</v>
      </c>
      <c r="GS34" s="10">
        <v>4335</v>
      </c>
      <c r="GT34" s="10">
        <v>4678</v>
      </c>
      <c r="GU34" s="6">
        <v>4513</v>
      </c>
      <c r="GV34" s="6">
        <v>5154</v>
      </c>
      <c r="GW34" s="6">
        <v>4806</v>
      </c>
      <c r="GX34" s="6">
        <v>4504</v>
      </c>
      <c r="GY34" s="6">
        <v>4543</v>
      </c>
      <c r="GZ34" s="6">
        <v>4872</v>
      </c>
      <c r="HA34" s="6">
        <v>4943</v>
      </c>
      <c r="HB34" s="6">
        <v>4619</v>
      </c>
      <c r="HC34" s="6">
        <v>5219</v>
      </c>
      <c r="HD34" s="6">
        <v>4518</v>
      </c>
      <c r="HE34" s="6">
        <v>5535</v>
      </c>
      <c r="HF34" s="6">
        <v>5517</v>
      </c>
      <c r="HG34" s="6">
        <v>5430</v>
      </c>
      <c r="HH34" s="6">
        <v>5887</v>
      </c>
      <c r="HI34" s="6">
        <v>5465</v>
      </c>
      <c r="HJ34" s="6">
        <v>5629</v>
      </c>
      <c r="HK34" s="6">
        <v>5205</v>
      </c>
      <c r="HL34" s="6">
        <v>5230</v>
      </c>
      <c r="HM34" s="6">
        <v>5411</v>
      </c>
      <c r="HN34" s="6">
        <v>4857</v>
      </c>
      <c r="HO34" s="6">
        <v>4502</v>
      </c>
      <c r="HP34" s="6">
        <v>4632</v>
      </c>
      <c r="HQ34" s="6">
        <v>4812</v>
      </c>
      <c r="HR34" s="6">
        <v>4872</v>
      </c>
      <c r="HS34" s="6">
        <v>5406</v>
      </c>
      <c r="HT34" s="6">
        <v>5588</v>
      </c>
      <c r="HU34" s="6">
        <v>4838</v>
      </c>
      <c r="HV34" s="6">
        <v>5172</v>
      </c>
      <c r="HW34" s="6">
        <v>4817</v>
      </c>
      <c r="HX34" s="6">
        <v>4534</v>
      </c>
      <c r="HY34" s="6">
        <v>5314</v>
      </c>
      <c r="HZ34" s="6">
        <v>3957</v>
      </c>
      <c r="IA34" s="6">
        <v>4265</v>
      </c>
      <c r="IB34" s="6">
        <v>4655</v>
      </c>
      <c r="IC34" s="6">
        <v>4822</v>
      </c>
      <c r="ID34" s="6">
        <v>4748</v>
      </c>
      <c r="IE34" s="6">
        <v>5349</v>
      </c>
      <c r="IF34" s="6">
        <v>5257</v>
      </c>
      <c r="IG34" s="6">
        <v>4750</v>
      </c>
      <c r="IH34" s="106">
        <v>5113</v>
      </c>
      <c r="II34" s="106">
        <v>4825</v>
      </c>
      <c r="IJ34" s="106">
        <v>4974</v>
      </c>
      <c r="IK34" s="111">
        <v>5213</v>
      </c>
      <c r="IL34" s="111">
        <v>4319</v>
      </c>
      <c r="IM34" s="111">
        <v>6354</v>
      </c>
      <c r="IN34" s="111">
        <v>9499</v>
      </c>
      <c r="IO34" s="111">
        <v>5651</v>
      </c>
      <c r="IP34" s="111">
        <v>4617</v>
      </c>
      <c r="IQ34" s="111">
        <v>4686</v>
      </c>
      <c r="IR34" s="111">
        <v>5421</v>
      </c>
      <c r="IS34" s="111">
        <v>5169</v>
      </c>
      <c r="IT34" s="111">
        <v>5322</v>
      </c>
      <c r="IU34" s="111">
        <v>5693</v>
      </c>
      <c r="IV34" s="111">
        <v>6360</v>
      </c>
    </row>
    <row r="35" spans="1:256">
      <c r="A35" s="7" t="s">
        <v>56</v>
      </c>
      <c r="B35" s="37">
        <v>21533</v>
      </c>
      <c r="C35" s="37">
        <v>16339</v>
      </c>
      <c r="D35" s="37">
        <v>17021</v>
      </c>
      <c r="E35" s="37">
        <v>16227</v>
      </c>
      <c r="F35" s="37">
        <v>16477</v>
      </c>
      <c r="G35" s="37">
        <v>18820</v>
      </c>
      <c r="H35" s="37">
        <v>15119</v>
      </c>
      <c r="I35" s="37">
        <v>16704</v>
      </c>
      <c r="J35" s="37">
        <v>17954</v>
      </c>
      <c r="K35" s="37">
        <v>19936</v>
      </c>
      <c r="L35" s="37">
        <v>20356</v>
      </c>
      <c r="M35" s="37">
        <v>18909</v>
      </c>
      <c r="N35" s="37">
        <v>20790</v>
      </c>
      <c r="O35" s="37">
        <v>18616</v>
      </c>
      <c r="P35" s="37">
        <v>16598</v>
      </c>
      <c r="Q35" s="37">
        <v>19704</v>
      </c>
      <c r="R35" s="37">
        <v>17478</v>
      </c>
      <c r="S35" s="37">
        <v>19168</v>
      </c>
      <c r="T35" s="37">
        <v>15810</v>
      </c>
      <c r="U35" s="37">
        <v>16948</v>
      </c>
      <c r="V35" s="37">
        <v>17902</v>
      </c>
      <c r="W35" s="37">
        <v>19783</v>
      </c>
      <c r="X35" s="37">
        <v>21584</v>
      </c>
      <c r="Y35" s="37">
        <v>17137</v>
      </c>
      <c r="Z35" s="37">
        <v>22957</v>
      </c>
      <c r="AA35" s="37">
        <v>17010</v>
      </c>
      <c r="AB35" s="37">
        <v>18935</v>
      </c>
      <c r="AC35" s="37">
        <v>22877</v>
      </c>
      <c r="AD35" s="37">
        <v>18659</v>
      </c>
      <c r="AE35" s="37">
        <v>18551</v>
      </c>
      <c r="AF35" s="37">
        <v>18170</v>
      </c>
      <c r="AG35" s="37">
        <v>18096</v>
      </c>
      <c r="AH35" s="37">
        <v>15875</v>
      </c>
      <c r="AI35" s="37">
        <v>19106</v>
      </c>
      <c r="AJ35" s="37">
        <v>19885</v>
      </c>
      <c r="AK35" s="37">
        <v>20486</v>
      </c>
      <c r="AL35" s="37">
        <v>20900</v>
      </c>
      <c r="AM35" s="37">
        <v>15957</v>
      </c>
      <c r="AN35" s="37">
        <v>16751</v>
      </c>
      <c r="AO35" s="37">
        <v>18452</v>
      </c>
      <c r="AP35" s="37">
        <v>16333</v>
      </c>
      <c r="AQ35" s="37">
        <v>17383</v>
      </c>
      <c r="AR35" s="37">
        <v>20994</v>
      </c>
      <c r="AS35" s="37">
        <v>16603</v>
      </c>
      <c r="AT35" s="37">
        <v>18134</v>
      </c>
      <c r="AU35" s="37">
        <v>19892</v>
      </c>
      <c r="AV35" s="37">
        <v>17296</v>
      </c>
      <c r="AW35" s="37">
        <v>21728</v>
      </c>
      <c r="AX35" s="37">
        <v>23222</v>
      </c>
      <c r="AY35" s="37">
        <v>18549</v>
      </c>
      <c r="AZ35" s="37">
        <v>16986</v>
      </c>
      <c r="BA35" s="37">
        <v>15879</v>
      </c>
      <c r="BB35" s="37">
        <v>15423</v>
      </c>
      <c r="BC35" s="37">
        <v>16034</v>
      </c>
      <c r="BD35" s="37">
        <v>16945</v>
      </c>
      <c r="BE35" s="37">
        <v>15680</v>
      </c>
      <c r="BF35" s="37">
        <v>19137</v>
      </c>
      <c r="BG35" s="37">
        <v>16360</v>
      </c>
      <c r="BH35" s="37">
        <v>18439</v>
      </c>
      <c r="BI35" s="37">
        <v>18405</v>
      </c>
      <c r="BJ35" s="37">
        <v>23222</v>
      </c>
      <c r="BK35" s="37">
        <v>18549</v>
      </c>
      <c r="BL35" s="37">
        <v>16986</v>
      </c>
      <c r="BM35" s="37">
        <v>15879</v>
      </c>
      <c r="BN35" s="37">
        <v>15423</v>
      </c>
      <c r="BO35" s="37">
        <v>16034</v>
      </c>
      <c r="BP35" s="37">
        <v>16945</v>
      </c>
      <c r="BQ35" s="37">
        <v>15680</v>
      </c>
      <c r="BR35" s="37">
        <v>19137</v>
      </c>
      <c r="BS35" s="37">
        <v>16360</v>
      </c>
      <c r="BT35" s="37">
        <v>18439</v>
      </c>
      <c r="BU35" s="37">
        <v>18405</v>
      </c>
      <c r="BV35" s="37">
        <v>15582</v>
      </c>
      <c r="BW35" s="37">
        <v>14775</v>
      </c>
      <c r="BX35" s="37">
        <v>17045</v>
      </c>
      <c r="BY35" s="37">
        <v>15198</v>
      </c>
      <c r="BZ35" s="37">
        <v>16857</v>
      </c>
      <c r="CA35" s="37">
        <v>20805</v>
      </c>
      <c r="CB35" s="37">
        <v>16249</v>
      </c>
      <c r="CC35" s="37">
        <v>19221</v>
      </c>
      <c r="CD35" s="37">
        <v>18274</v>
      </c>
      <c r="CE35" s="37">
        <v>19495</v>
      </c>
      <c r="CF35" s="37">
        <v>16597</v>
      </c>
      <c r="CG35" s="37">
        <v>16377</v>
      </c>
      <c r="CH35" s="37">
        <v>19495</v>
      </c>
      <c r="CI35" s="37">
        <v>16597</v>
      </c>
      <c r="CJ35" s="37">
        <v>16377</v>
      </c>
      <c r="CK35" s="37">
        <v>17132</v>
      </c>
      <c r="CL35" s="37">
        <v>14164</v>
      </c>
      <c r="CM35" s="37">
        <v>15795</v>
      </c>
      <c r="CN35" s="37">
        <v>16092</v>
      </c>
      <c r="CO35" s="37">
        <v>17353</v>
      </c>
      <c r="CP35" s="37">
        <v>17232</v>
      </c>
      <c r="CQ35" s="37">
        <v>18060</v>
      </c>
      <c r="CR35" s="37">
        <v>19485</v>
      </c>
      <c r="CS35" s="37">
        <v>17188</v>
      </c>
      <c r="CT35" s="37">
        <v>17882</v>
      </c>
      <c r="CU35" s="37">
        <v>19581</v>
      </c>
      <c r="CV35" s="37">
        <v>17511</v>
      </c>
      <c r="CW35" s="37">
        <v>17473</v>
      </c>
      <c r="CX35" s="37">
        <v>15234</v>
      </c>
      <c r="CY35" s="37">
        <v>16324</v>
      </c>
      <c r="CZ35" s="37">
        <v>18457</v>
      </c>
      <c r="DA35" s="37">
        <v>18032</v>
      </c>
      <c r="DB35" s="37">
        <v>18020</v>
      </c>
      <c r="DC35" s="37">
        <v>20299</v>
      </c>
      <c r="DD35" s="37">
        <v>19268</v>
      </c>
      <c r="DE35" s="37">
        <v>21075</v>
      </c>
      <c r="DF35" s="37">
        <v>21147</v>
      </c>
      <c r="DG35" s="37">
        <v>17922</v>
      </c>
      <c r="DH35" s="37">
        <v>20670</v>
      </c>
      <c r="DI35" s="37">
        <v>18304</v>
      </c>
      <c r="DJ35" s="37">
        <v>16422</v>
      </c>
      <c r="DK35" s="37">
        <v>18545</v>
      </c>
      <c r="DL35" s="37">
        <v>18107</v>
      </c>
      <c r="DM35" s="37">
        <v>17421</v>
      </c>
      <c r="DN35" s="37">
        <v>19422</v>
      </c>
      <c r="DO35" s="37">
        <v>20371</v>
      </c>
      <c r="DP35" s="37">
        <v>19678</v>
      </c>
      <c r="DQ35" s="37">
        <v>22009</v>
      </c>
      <c r="DR35" s="39">
        <v>21867</v>
      </c>
      <c r="DS35" s="39">
        <v>18541</v>
      </c>
      <c r="DT35" s="39">
        <v>19926</v>
      </c>
      <c r="DU35" s="39">
        <v>17045</v>
      </c>
      <c r="DV35" s="39">
        <v>15888</v>
      </c>
      <c r="DW35" s="39">
        <v>18682</v>
      </c>
      <c r="DX35" s="39">
        <v>18313</v>
      </c>
      <c r="DY35" s="39">
        <v>17518</v>
      </c>
      <c r="DZ35" s="39">
        <v>20465</v>
      </c>
      <c r="EA35" s="39">
        <v>21064</v>
      </c>
      <c r="EB35" s="39">
        <v>22570</v>
      </c>
      <c r="EC35" s="39">
        <v>22671</v>
      </c>
      <c r="ED35" s="39">
        <v>20760</v>
      </c>
      <c r="EE35" s="39">
        <v>19686</v>
      </c>
      <c r="EF35" s="39">
        <v>19669</v>
      </c>
      <c r="EG35" s="39">
        <v>18478</v>
      </c>
      <c r="EH35" s="39">
        <v>16893</v>
      </c>
      <c r="EI35" s="39">
        <v>20839</v>
      </c>
      <c r="EJ35" s="39">
        <v>18816</v>
      </c>
      <c r="EK35" s="39">
        <v>19294</v>
      </c>
      <c r="EL35" s="39">
        <v>20719</v>
      </c>
      <c r="EM35" s="39">
        <v>19559</v>
      </c>
      <c r="EN35" s="39">
        <v>23318</v>
      </c>
      <c r="EO35" s="39">
        <v>23843</v>
      </c>
      <c r="EP35" s="3">
        <v>21940</v>
      </c>
      <c r="EQ35" s="3">
        <v>20025</v>
      </c>
      <c r="ER35" s="3">
        <v>19951</v>
      </c>
      <c r="ES35" s="3">
        <v>20029</v>
      </c>
      <c r="ET35" s="3">
        <v>18404</v>
      </c>
      <c r="EU35" s="3">
        <v>19552</v>
      </c>
      <c r="EV35" s="3">
        <v>18691</v>
      </c>
      <c r="EW35" s="3">
        <v>20265</v>
      </c>
      <c r="EX35" s="3">
        <v>20427</v>
      </c>
      <c r="EY35" s="3">
        <v>20511</v>
      </c>
      <c r="EZ35" s="3">
        <v>23089</v>
      </c>
      <c r="FA35" s="89">
        <v>21047</v>
      </c>
      <c r="FB35" s="3">
        <v>22541</v>
      </c>
      <c r="FC35" s="3">
        <v>19633</v>
      </c>
      <c r="FD35" s="3">
        <v>18211</v>
      </c>
      <c r="FE35" s="3">
        <v>20321</v>
      </c>
      <c r="FF35" s="3">
        <v>17662</v>
      </c>
      <c r="FG35" s="3">
        <v>17242</v>
      </c>
      <c r="FH35" s="3">
        <v>18892</v>
      </c>
      <c r="FI35" s="3">
        <v>20183</v>
      </c>
      <c r="FJ35" s="3">
        <v>19051</v>
      </c>
      <c r="FK35" s="3">
        <v>20719</v>
      </c>
      <c r="FL35" s="3">
        <v>20489</v>
      </c>
      <c r="FM35" s="3">
        <v>20812</v>
      </c>
      <c r="FN35" s="59">
        <v>23313</v>
      </c>
      <c r="FO35" s="59">
        <v>18382</v>
      </c>
      <c r="FP35" s="59">
        <v>18994</v>
      </c>
      <c r="FQ35" s="59">
        <v>20079</v>
      </c>
      <c r="FR35" s="59">
        <v>18095</v>
      </c>
      <c r="FS35" s="59">
        <v>19288</v>
      </c>
      <c r="FT35" s="59">
        <v>20228</v>
      </c>
      <c r="FU35" s="59">
        <v>19869</v>
      </c>
      <c r="FV35" s="59">
        <v>20771</v>
      </c>
      <c r="FW35" s="59">
        <v>21056</v>
      </c>
      <c r="FX35" s="59">
        <v>20455</v>
      </c>
      <c r="FY35" s="59">
        <v>24548</v>
      </c>
      <c r="FZ35" s="59">
        <v>21966</v>
      </c>
      <c r="GA35" s="59">
        <v>16917</v>
      </c>
      <c r="GB35" s="59">
        <v>18421</v>
      </c>
      <c r="GC35" s="59">
        <v>16251</v>
      </c>
      <c r="GD35" s="59">
        <v>14830</v>
      </c>
      <c r="GE35" s="59">
        <v>15452</v>
      </c>
      <c r="GF35" s="59">
        <v>16632</v>
      </c>
      <c r="GG35" s="59">
        <v>15756</v>
      </c>
      <c r="GH35" s="58">
        <v>18014</v>
      </c>
      <c r="GI35" s="6">
        <v>18254</v>
      </c>
      <c r="GJ35" s="6">
        <v>17525</v>
      </c>
      <c r="GK35" s="10">
        <v>18403</v>
      </c>
      <c r="GL35" s="10">
        <v>18381</v>
      </c>
      <c r="GM35" s="10">
        <v>15587</v>
      </c>
      <c r="GN35" s="10">
        <v>16788</v>
      </c>
      <c r="GO35" s="10">
        <v>14270</v>
      </c>
      <c r="GP35" s="10">
        <v>14369</v>
      </c>
      <c r="GQ35" s="10">
        <v>15299</v>
      </c>
      <c r="GR35" s="10">
        <v>15149</v>
      </c>
      <c r="GS35" s="10">
        <v>15379</v>
      </c>
      <c r="GT35" s="10">
        <v>16860</v>
      </c>
      <c r="GU35" s="6">
        <v>15756</v>
      </c>
      <c r="GV35" s="6">
        <v>18350</v>
      </c>
      <c r="GW35" s="6">
        <v>17501</v>
      </c>
      <c r="GX35" s="6">
        <v>16650</v>
      </c>
      <c r="GY35" s="6">
        <v>15494</v>
      </c>
      <c r="GZ35" s="6">
        <v>14822</v>
      </c>
      <c r="HA35" s="6">
        <v>15248</v>
      </c>
      <c r="HB35" s="6">
        <v>13313</v>
      </c>
      <c r="HC35" s="6">
        <v>14043</v>
      </c>
      <c r="HD35" s="6">
        <v>12843</v>
      </c>
      <c r="HE35" s="6">
        <v>15039</v>
      </c>
      <c r="HF35" s="6">
        <v>15685</v>
      </c>
      <c r="HG35" s="6">
        <v>15283</v>
      </c>
      <c r="HH35" s="6">
        <v>17221</v>
      </c>
      <c r="HI35" s="6">
        <v>15950</v>
      </c>
      <c r="HJ35" s="6">
        <v>17177</v>
      </c>
      <c r="HK35" s="6">
        <v>15974</v>
      </c>
      <c r="HL35" s="6">
        <v>14588</v>
      </c>
      <c r="HM35" s="6">
        <v>15028</v>
      </c>
      <c r="HN35" s="6">
        <v>13457</v>
      </c>
      <c r="HO35" s="6">
        <v>13099</v>
      </c>
      <c r="HP35" s="6">
        <v>13113</v>
      </c>
      <c r="HQ35" s="6">
        <v>14031</v>
      </c>
      <c r="HR35" s="6">
        <v>13937</v>
      </c>
      <c r="HS35" s="6">
        <v>15044</v>
      </c>
      <c r="HT35" s="6">
        <v>16769</v>
      </c>
      <c r="HU35" s="6">
        <v>14441</v>
      </c>
      <c r="HV35" s="6">
        <v>16314</v>
      </c>
      <c r="HW35" s="6">
        <v>13502</v>
      </c>
      <c r="HX35" s="6">
        <v>12513</v>
      </c>
      <c r="HY35" s="6">
        <v>13821</v>
      </c>
      <c r="HZ35" s="6">
        <v>10880</v>
      </c>
      <c r="IA35" s="6">
        <v>11626</v>
      </c>
      <c r="IB35" s="6">
        <v>12549</v>
      </c>
      <c r="IC35" s="6">
        <v>13357</v>
      </c>
      <c r="ID35" s="6">
        <v>12555</v>
      </c>
      <c r="IE35" s="6">
        <v>14318</v>
      </c>
      <c r="IF35" s="6">
        <v>14241</v>
      </c>
      <c r="IG35" s="6">
        <v>13730</v>
      </c>
      <c r="IH35" s="106">
        <v>14938</v>
      </c>
      <c r="II35" s="106">
        <v>11617</v>
      </c>
      <c r="IJ35" s="106">
        <v>11644</v>
      </c>
      <c r="IK35" s="111">
        <v>12328</v>
      </c>
      <c r="IL35" s="111">
        <v>11050</v>
      </c>
      <c r="IM35" s="111">
        <v>10479</v>
      </c>
      <c r="IN35" s="111">
        <v>14110</v>
      </c>
      <c r="IO35" s="111">
        <v>15115</v>
      </c>
      <c r="IP35" s="111">
        <v>9788</v>
      </c>
      <c r="IQ35" s="111">
        <v>8307</v>
      </c>
      <c r="IR35" s="111">
        <v>10662</v>
      </c>
      <c r="IS35" s="111">
        <v>11622</v>
      </c>
      <c r="IT35" s="111">
        <v>11715</v>
      </c>
      <c r="IU35" s="111">
        <v>11830</v>
      </c>
      <c r="IV35" s="111">
        <v>14566</v>
      </c>
    </row>
    <row r="36" spans="1:256">
      <c r="A36" s="7" t="s">
        <v>57</v>
      </c>
      <c r="B36" s="37">
        <v>7627</v>
      </c>
      <c r="C36" s="37">
        <v>6609</v>
      </c>
      <c r="D36" s="37">
        <v>7304</v>
      </c>
      <c r="E36" s="37">
        <v>5425</v>
      </c>
      <c r="F36" s="37">
        <v>6228</v>
      </c>
      <c r="G36" s="37">
        <v>6574</v>
      </c>
      <c r="H36" s="37">
        <v>5682</v>
      </c>
      <c r="I36" s="37">
        <v>6496</v>
      </c>
      <c r="J36" s="37">
        <v>6451</v>
      </c>
      <c r="K36" s="37">
        <v>6152</v>
      </c>
      <c r="L36" s="37">
        <v>7292</v>
      </c>
      <c r="M36" s="37">
        <v>6463</v>
      </c>
      <c r="N36" s="37">
        <v>6717</v>
      </c>
      <c r="O36" s="37">
        <v>5823</v>
      </c>
      <c r="P36" s="37">
        <v>5611</v>
      </c>
      <c r="Q36" s="37">
        <v>5743</v>
      </c>
      <c r="R36" s="37">
        <v>4989</v>
      </c>
      <c r="S36" s="37">
        <v>5467</v>
      </c>
      <c r="T36" s="37">
        <v>5179</v>
      </c>
      <c r="U36" s="37">
        <v>5943</v>
      </c>
      <c r="V36" s="37">
        <v>5781</v>
      </c>
      <c r="W36" s="37">
        <v>6236</v>
      </c>
      <c r="X36" s="37">
        <v>7436</v>
      </c>
      <c r="Y36" s="37">
        <v>6114</v>
      </c>
      <c r="Z36" s="37">
        <v>7259</v>
      </c>
      <c r="AA36" s="37">
        <v>6402</v>
      </c>
      <c r="AB36" s="37">
        <v>6307</v>
      </c>
      <c r="AC36" s="37">
        <v>6072</v>
      </c>
      <c r="AD36" s="37">
        <v>5430</v>
      </c>
      <c r="AE36" s="37">
        <v>4937</v>
      </c>
      <c r="AF36" s="37">
        <v>5582</v>
      </c>
      <c r="AG36" s="37">
        <v>5765</v>
      </c>
      <c r="AH36" s="37">
        <v>5297</v>
      </c>
      <c r="AI36" s="37">
        <v>6073</v>
      </c>
      <c r="AJ36" s="37">
        <v>6580</v>
      </c>
      <c r="AK36" s="37">
        <v>5986</v>
      </c>
      <c r="AL36" s="37">
        <v>6777</v>
      </c>
      <c r="AM36" s="37">
        <v>5630</v>
      </c>
      <c r="AN36" s="37">
        <v>5318</v>
      </c>
      <c r="AO36" s="37">
        <v>5529</v>
      </c>
      <c r="AP36" s="37">
        <v>4969</v>
      </c>
      <c r="AQ36" s="37">
        <v>5234</v>
      </c>
      <c r="AR36" s="37">
        <v>5530</v>
      </c>
      <c r="AS36" s="37">
        <v>5418</v>
      </c>
      <c r="AT36" s="37">
        <v>5318</v>
      </c>
      <c r="AU36" s="37">
        <v>5850</v>
      </c>
      <c r="AV36" s="37">
        <v>5591</v>
      </c>
      <c r="AW36" s="37">
        <v>6016</v>
      </c>
      <c r="AX36" s="37">
        <v>5362</v>
      </c>
      <c r="AY36" s="37">
        <v>4668</v>
      </c>
      <c r="AZ36" s="37">
        <v>4484</v>
      </c>
      <c r="BA36" s="37">
        <v>4216</v>
      </c>
      <c r="BB36" s="37">
        <v>3591</v>
      </c>
      <c r="BC36" s="37">
        <v>4357</v>
      </c>
      <c r="BD36" s="37">
        <v>4416</v>
      </c>
      <c r="BE36" s="37">
        <v>4344</v>
      </c>
      <c r="BF36" s="37">
        <v>4398</v>
      </c>
      <c r="BG36" s="37">
        <v>4588</v>
      </c>
      <c r="BH36" s="37">
        <v>5386</v>
      </c>
      <c r="BI36" s="37">
        <v>4969</v>
      </c>
      <c r="BJ36" s="37">
        <v>5362</v>
      </c>
      <c r="BK36" s="37">
        <v>4668</v>
      </c>
      <c r="BL36" s="37">
        <v>4484</v>
      </c>
      <c r="BM36" s="37">
        <v>4216</v>
      </c>
      <c r="BN36" s="37">
        <v>3591</v>
      </c>
      <c r="BO36" s="37">
        <v>4357</v>
      </c>
      <c r="BP36" s="37">
        <v>4416</v>
      </c>
      <c r="BQ36" s="37">
        <v>4344</v>
      </c>
      <c r="BR36" s="37">
        <v>4398</v>
      </c>
      <c r="BS36" s="37">
        <v>4588</v>
      </c>
      <c r="BT36" s="37">
        <v>5386</v>
      </c>
      <c r="BU36" s="37">
        <v>4969</v>
      </c>
      <c r="BV36" s="37">
        <v>4040</v>
      </c>
      <c r="BW36" s="37">
        <v>3639</v>
      </c>
      <c r="BX36" s="37">
        <v>4313</v>
      </c>
      <c r="BY36" s="37">
        <v>3883</v>
      </c>
      <c r="BZ36" s="37">
        <v>4418</v>
      </c>
      <c r="CA36" s="37">
        <v>4423</v>
      </c>
      <c r="CB36" s="37">
        <v>4275</v>
      </c>
      <c r="CC36" s="37">
        <v>5055</v>
      </c>
      <c r="CD36" s="37">
        <v>4306</v>
      </c>
      <c r="CE36" s="37">
        <v>4557</v>
      </c>
      <c r="CF36" s="37">
        <v>4035</v>
      </c>
      <c r="CG36" s="37">
        <v>3658</v>
      </c>
      <c r="CH36" s="37">
        <v>4557</v>
      </c>
      <c r="CI36" s="37">
        <v>4035</v>
      </c>
      <c r="CJ36" s="37">
        <v>3658</v>
      </c>
      <c r="CK36" s="37">
        <v>3699</v>
      </c>
      <c r="CL36" s="37">
        <v>3179</v>
      </c>
      <c r="CM36" s="37">
        <v>3659</v>
      </c>
      <c r="CN36" s="37">
        <v>3396</v>
      </c>
      <c r="CO36" s="37">
        <v>3911</v>
      </c>
      <c r="CP36" s="37">
        <v>3862</v>
      </c>
      <c r="CQ36" s="37">
        <v>3995</v>
      </c>
      <c r="CR36" s="37">
        <v>4463</v>
      </c>
      <c r="CS36" s="37">
        <v>3843</v>
      </c>
      <c r="CT36" s="37">
        <v>4510</v>
      </c>
      <c r="CU36" s="37">
        <v>3889</v>
      </c>
      <c r="CV36" s="37">
        <v>3393</v>
      </c>
      <c r="CW36" s="37">
        <v>3716</v>
      </c>
      <c r="CX36" s="37">
        <v>3320</v>
      </c>
      <c r="CY36" s="37">
        <v>3459</v>
      </c>
      <c r="CZ36" s="37">
        <v>3869</v>
      </c>
      <c r="DA36" s="37">
        <v>3545</v>
      </c>
      <c r="DB36" s="37">
        <v>3698</v>
      </c>
      <c r="DC36" s="37">
        <v>4255</v>
      </c>
      <c r="DD36" s="37">
        <v>4112</v>
      </c>
      <c r="DE36" s="37">
        <v>4333</v>
      </c>
      <c r="DF36" s="37">
        <v>4708</v>
      </c>
      <c r="DG36" s="37">
        <v>3786</v>
      </c>
      <c r="DH36" s="37">
        <v>4264</v>
      </c>
      <c r="DI36" s="37">
        <v>3748</v>
      </c>
      <c r="DJ36" s="37">
        <v>3558</v>
      </c>
      <c r="DK36" s="37">
        <v>4095</v>
      </c>
      <c r="DL36" s="37">
        <v>4421</v>
      </c>
      <c r="DM36" s="37">
        <v>4202</v>
      </c>
      <c r="DN36" s="37">
        <v>4495</v>
      </c>
      <c r="DO36" s="37">
        <v>4821</v>
      </c>
      <c r="DP36" s="37">
        <v>4972</v>
      </c>
      <c r="DQ36" s="37">
        <v>5389</v>
      </c>
      <c r="DR36" s="39">
        <v>4531</v>
      </c>
      <c r="DS36" s="39">
        <v>4113</v>
      </c>
      <c r="DT36" s="39">
        <v>4040</v>
      </c>
      <c r="DU36" s="39">
        <v>3640</v>
      </c>
      <c r="DV36" s="39">
        <v>3259</v>
      </c>
      <c r="DW36" s="39">
        <v>4206</v>
      </c>
      <c r="DX36" s="39">
        <v>3939</v>
      </c>
      <c r="DY36" s="39">
        <v>3858</v>
      </c>
      <c r="DZ36" s="39">
        <v>4455</v>
      </c>
      <c r="EA36" s="39">
        <v>4401</v>
      </c>
      <c r="EB36" s="39">
        <v>4816</v>
      </c>
      <c r="EC36" s="39">
        <v>4726</v>
      </c>
      <c r="ED36" s="39">
        <v>4401</v>
      </c>
      <c r="EE36" s="39">
        <v>3883</v>
      </c>
      <c r="EF36" s="39">
        <v>3696</v>
      </c>
      <c r="EG36" s="39">
        <v>3338</v>
      </c>
      <c r="EH36" s="39">
        <v>3134</v>
      </c>
      <c r="EI36" s="39">
        <v>3813</v>
      </c>
      <c r="EJ36" s="39">
        <v>3376</v>
      </c>
      <c r="EK36" s="39">
        <v>3818</v>
      </c>
      <c r="EL36" s="39">
        <v>4284</v>
      </c>
      <c r="EM36" s="39">
        <v>3706</v>
      </c>
      <c r="EN36" s="39">
        <v>4392</v>
      </c>
      <c r="EO36" s="39">
        <v>4046</v>
      </c>
      <c r="EP36" s="3">
        <v>4147</v>
      </c>
      <c r="EQ36" s="3">
        <v>3779</v>
      </c>
      <c r="ER36" s="3">
        <v>3461</v>
      </c>
      <c r="ES36" s="3">
        <v>3378</v>
      </c>
      <c r="ET36" s="3">
        <v>2978</v>
      </c>
      <c r="EU36" s="3">
        <v>3238</v>
      </c>
      <c r="EV36" s="3">
        <v>3061</v>
      </c>
      <c r="EW36" s="3">
        <v>3380</v>
      </c>
      <c r="EX36" s="3">
        <v>3419</v>
      </c>
      <c r="EY36" s="3">
        <v>3481</v>
      </c>
      <c r="EZ36" s="3">
        <v>4071</v>
      </c>
      <c r="FA36" s="89">
        <v>3430</v>
      </c>
      <c r="FB36" s="3">
        <v>4158</v>
      </c>
      <c r="FC36" s="3">
        <v>3265</v>
      </c>
      <c r="FD36" s="3">
        <v>2766</v>
      </c>
      <c r="FE36" s="3">
        <v>3008</v>
      </c>
      <c r="FF36" s="3">
        <v>2593</v>
      </c>
      <c r="FG36" s="3">
        <v>2458</v>
      </c>
      <c r="FH36" s="3">
        <v>2878</v>
      </c>
      <c r="FI36" s="3">
        <v>3023</v>
      </c>
      <c r="FJ36" s="3">
        <v>2567</v>
      </c>
      <c r="FK36" s="3">
        <v>3222</v>
      </c>
      <c r="FL36" s="3">
        <v>3510</v>
      </c>
      <c r="FM36" s="3">
        <v>3392</v>
      </c>
      <c r="FN36" s="59">
        <v>3011</v>
      </c>
      <c r="FO36" s="59">
        <v>2390</v>
      </c>
      <c r="FP36" s="59">
        <v>1980</v>
      </c>
      <c r="FQ36" s="59">
        <v>1867</v>
      </c>
      <c r="FR36" s="59">
        <v>1377</v>
      </c>
      <c r="FS36" s="59">
        <v>1205</v>
      </c>
      <c r="FT36" s="59">
        <v>1433</v>
      </c>
      <c r="FU36" s="59">
        <v>1644</v>
      </c>
      <c r="FV36" s="59">
        <v>1640</v>
      </c>
      <c r="FW36" s="59">
        <v>1143</v>
      </c>
      <c r="FX36" s="59">
        <v>729</v>
      </c>
      <c r="FY36" s="59">
        <v>463</v>
      </c>
      <c r="FZ36" s="59">
        <v>3099</v>
      </c>
      <c r="GA36" s="59">
        <v>2349</v>
      </c>
      <c r="GB36" s="59">
        <v>2637</v>
      </c>
      <c r="GC36" s="59">
        <v>2393</v>
      </c>
      <c r="GD36" s="59">
        <v>2105</v>
      </c>
      <c r="GE36" s="59">
        <v>1987</v>
      </c>
      <c r="GF36" s="59">
        <v>2188</v>
      </c>
      <c r="GG36" s="59">
        <v>2330</v>
      </c>
      <c r="GH36" s="58">
        <v>2288</v>
      </c>
      <c r="GI36" s="6">
        <v>2272</v>
      </c>
      <c r="GJ36" s="6">
        <v>2094</v>
      </c>
      <c r="GK36" s="10">
        <v>1823</v>
      </c>
      <c r="GL36" s="10">
        <v>3592</v>
      </c>
      <c r="GM36" s="10">
        <v>2569</v>
      </c>
      <c r="GN36" s="10">
        <v>2561</v>
      </c>
      <c r="GO36" s="10">
        <v>1394</v>
      </c>
      <c r="GP36" s="10">
        <v>1379</v>
      </c>
      <c r="GQ36" s="10">
        <v>1310</v>
      </c>
      <c r="GR36" s="10">
        <v>2533</v>
      </c>
      <c r="GS36" s="10">
        <v>2682</v>
      </c>
      <c r="GT36" s="10">
        <v>2890</v>
      </c>
      <c r="GU36" s="6">
        <v>2612</v>
      </c>
      <c r="GV36" s="6">
        <v>3183</v>
      </c>
      <c r="GW36" s="6">
        <v>3135</v>
      </c>
      <c r="GX36" s="6">
        <v>2778</v>
      </c>
      <c r="GY36" s="6">
        <v>2588</v>
      </c>
      <c r="GZ36" s="6">
        <v>2315</v>
      </c>
      <c r="HA36" s="6">
        <v>2288</v>
      </c>
      <c r="HB36" s="6">
        <v>2146</v>
      </c>
      <c r="HC36" s="6">
        <v>1953</v>
      </c>
      <c r="HD36" s="6">
        <v>1934</v>
      </c>
      <c r="HE36" s="6">
        <v>2523</v>
      </c>
      <c r="HF36" s="6">
        <v>2519</v>
      </c>
      <c r="HG36" s="6">
        <v>2547</v>
      </c>
      <c r="HH36" s="6">
        <v>3122</v>
      </c>
      <c r="HI36" s="6">
        <v>2826</v>
      </c>
      <c r="HJ36" s="6">
        <v>2801</v>
      </c>
      <c r="HK36" s="6">
        <v>2382</v>
      </c>
      <c r="HL36" s="6">
        <v>2038</v>
      </c>
      <c r="HM36" s="6">
        <v>2228</v>
      </c>
      <c r="HN36" s="6">
        <v>2081</v>
      </c>
      <c r="HO36" s="6">
        <v>1868</v>
      </c>
      <c r="HP36" s="6">
        <v>1947</v>
      </c>
      <c r="HQ36" s="6">
        <v>2283</v>
      </c>
      <c r="HR36" s="6">
        <v>2322</v>
      </c>
      <c r="HS36" s="6">
        <v>2403</v>
      </c>
      <c r="HT36" s="6">
        <v>2767</v>
      </c>
      <c r="HU36" s="6">
        <v>2026</v>
      </c>
      <c r="HV36" s="6">
        <v>2519</v>
      </c>
      <c r="HW36" s="6">
        <v>2173</v>
      </c>
      <c r="HX36" s="6">
        <v>1645</v>
      </c>
      <c r="HY36" s="6">
        <v>2037</v>
      </c>
      <c r="HZ36" s="6">
        <v>1514</v>
      </c>
      <c r="IA36" s="6">
        <v>1464</v>
      </c>
      <c r="IB36" s="6">
        <v>1763</v>
      </c>
      <c r="IC36" s="6">
        <v>1945</v>
      </c>
      <c r="ID36" s="6">
        <v>1887</v>
      </c>
      <c r="IE36" s="6">
        <v>2199</v>
      </c>
      <c r="IF36" s="6">
        <v>2101</v>
      </c>
      <c r="IG36" s="6">
        <v>2000</v>
      </c>
      <c r="IH36" s="106">
        <v>2211</v>
      </c>
      <c r="II36" s="106">
        <v>1689</v>
      </c>
      <c r="IJ36" s="106">
        <v>1574</v>
      </c>
      <c r="IK36" s="111">
        <v>1739</v>
      </c>
      <c r="IL36" s="111">
        <v>1400</v>
      </c>
      <c r="IM36" s="111">
        <v>1270</v>
      </c>
      <c r="IN36" s="111">
        <v>837</v>
      </c>
      <c r="IO36" s="111">
        <v>765</v>
      </c>
      <c r="IP36" s="111">
        <v>918</v>
      </c>
      <c r="IQ36" s="111">
        <v>936</v>
      </c>
      <c r="IR36" s="111">
        <v>1024</v>
      </c>
      <c r="IS36" s="111">
        <v>1145</v>
      </c>
      <c r="IT36" s="111">
        <v>1321</v>
      </c>
      <c r="IU36" s="111">
        <v>1161</v>
      </c>
      <c r="IV36" s="111">
        <v>1274</v>
      </c>
    </row>
    <row r="37" spans="1:256">
      <c r="A37" s="7" t="s">
        <v>59</v>
      </c>
      <c r="B37" s="37">
        <v>1166</v>
      </c>
      <c r="C37" s="37">
        <v>1205</v>
      </c>
      <c r="D37" s="38">
        <v>999</v>
      </c>
      <c r="E37" s="37">
        <v>1067</v>
      </c>
      <c r="F37" s="38">
        <v>977</v>
      </c>
      <c r="G37" s="37">
        <v>1092</v>
      </c>
      <c r="H37" s="37">
        <v>1020</v>
      </c>
      <c r="I37" s="37">
        <v>1144</v>
      </c>
      <c r="J37" s="37">
        <v>1294</v>
      </c>
      <c r="K37" s="37">
        <v>1162</v>
      </c>
      <c r="L37" s="37">
        <v>1271</v>
      </c>
      <c r="M37" s="37">
        <v>1101</v>
      </c>
      <c r="N37" s="37">
        <v>1145</v>
      </c>
      <c r="O37" s="37">
        <v>1144</v>
      </c>
      <c r="P37" s="38">
        <v>977</v>
      </c>
      <c r="Q37" s="37">
        <v>1271</v>
      </c>
      <c r="R37" s="38">
        <v>896</v>
      </c>
      <c r="S37" s="37">
        <v>1041</v>
      </c>
      <c r="T37" s="38">
        <v>896</v>
      </c>
      <c r="U37" s="37">
        <v>1051</v>
      </c>
      <c r="V37" s="37">
        <v>1412</v>
      </c>
      <c r="W37" s="37">
        <v>1432</v>
      </c>
      <c r="X37" s="37">
        <v>1426</v>
      </c>
      <c r="Y37" s="37">
        <v>1297</v>
      </c>
      <c r="Z37" s="37">
        <v>1324</v>
      </c>
      <c r="AA37" s="37">
        <v>1304</v>
      </c>
      <c r="AB37" s="37">
        <v>1119</v>
      </c>
      <c r="AC37" s="37">
        <v>1324</v>
      </c>
      <c r="AD37" s="37">
        <v>1014</v>
      </c>
      <c r="AE37" s="37">
        <v>1048</v>
      </c>
      <c r="AF37" s="37">
        <v>1293</v>
      </c>
      <c r="AG37" s="37">
        <v>1226</v>
      </c>
      <c r="AH37" s="37">
        <v>1291</v>
      </c>
      <c r="AI37" s="37">
        <v>1574</v>
      </c>
      <c r="AJ37" s="37">
        <v>1591</v>
      </c>
      <c r="AK37" s="37">
        <v>1295</v>
      </c>
      <c r="AL37" s="37">
        <v>1430</v>
      </c>
      <c r="AM37" s="37">
        <v>1255</v>
      </c>
      <c r="AN37" s="37">
        <v>1378</v>
      </c>
      <c r="AO37" s="37">
        <v>1425</v>
      </c>
      <c r="AP37" s="37">
        <v>1118</v>
      </c>
      <c r="AQ37" s="37">
        <v>1107</v>
      </c>
      <c r="AR37" s="37">
        <v>1158</v>
      </c>
      <c r="AS37" s="37">
        <v>1266</v>
      </c>
      <c r="AT37" s="37">
        <v>1442</v>
      </c>
      <c r="AU37" s="37">
        <v>1593</v>
      </c>
      <c r="AV37" s="37">
        <v>1706</v>
      </c>
      <c r="AW37" s="37">
        <v>1520</v>
      </c>
      <c r="AX37" s="38">
        <v>579</v>
      </c>
      <c r="AY37" s="38">
        <v>579</v>
      </c>
      <c r="AZ37" s="38">
        <v>508</v>
      </c>
      <c r="BA37" s="38">
        <v>582</v>
      </c>
      <c r="BB37" s="38">
        <v>449</v>
      </c>
      <c r="BC37" s="38">
        <v>543</v>
      </c>
      <c r="BD37" s="38">
        <v>493</v>
      </c>
      <c r="BE37" s="38">
        <v>537</v>
      </c>
      <c r="BF37" s="38">
        <v>598</v>
      </c>
      <c r="BG37" s="38">
        <v>618</v>
      </c>
      <c r="BH37" s="38">
        <v>688</v>
      </c>
      <c r="BI37" s="38">
        <v>621</v>
      </c>
      <c r="BJ37" s="38">
        <v>579</v>
      </c>
      <c r="BK37" s="38">
        <v>579</v>
      </c>
      <c r="BL37" s="38">
        <v>508</v>
      </c>
      <c r="BM37" s="38">
        <v>582</v>
      </c>
      <c r="BN37" s="38">
        <v>449</v>
      </c>
      <c r="BO37" s="38">
        <v>543</v>
      </c>
      <c r="BP37" s="38">
        <v>493</v>
      </c>
      <c r="BQ37" s="38">
        <v>537</v>
      </c>
      <c r="BR37" s="38">
        <v>598</v>
      </c>
      <c r="BS37" s="38">
        <v>618</v>
      </c>
      <c r="BT37" s="38">
        <v>688</v>
      </c>
      <c r="BU37" s="38">
        <v>621</v>
      </c>
      <c r="BV37" s="38">
        <v>543</v>
      </c>
      <c r="BW37" s="38">
        <v>456</v>
      </c>
      <c r="BX37" s="38">
        <v>563</v>
      </c>
      <c r="BY37" s="38">
        <v>492</v>
      </c>
      <c r="BZ37" s="38">
        <v>543</v>
      </c>
      <c r="CA37" s="38">
        <v>638</v>
      </c>
      <c r="CB37" s="38">
        <v>568</v>
      </c>
      <c r="CC37" s="38">
        <v>500</v>
      </c>
      <c r="CD37" s="38">
        <v>382</v>
      </c>
      <c r="CE37" s="38">
        <v>336</v>
      </c>
      <c r="CF37" s="38">
        <v>316</v>
      </c>
      <c r="CG37" s="38">
        <v>317</v>
      </c>
      <c r="CH37" s="38">
        <v>336</v>
      </c>
      <c r="CI37" s="38">
        <v>316</v>
      </c>
      <c r="CJ37" s="38">
        <v>317</v>
      </c>
      <c r="CK37" s="38">
        <v>398</v>
      </c>
      <c r="CL37" s="38">
        <v>319</v>
      </c>
      <c r="CM37" s="38">
        <v>399</v>
      </c>
      <c r="CN37" s="38">
        <v>388</v>
      </c>
      <c r="CO37" s="38">
        <v>407</v>
      </c>
      <c r="CP37" s="38">
        <v>445</v>
      </c>
      <c r="CQ37" s="38">
        <v>453</v>
      </c>
      <c r="CR37" s="38">
        <v>580</v>
      </c>
      <c r="CS37" s="38">
        <v>452</v>
      </c>
      <c r="CT37" s="38">
        <v>426</v>
      </c>
      <c r="CU37" s="38">
        <v>369</v>
      </c>
      <c r="CV37" s="38">
        <v>342</v>
      </c>
      <c r="CW37" s="38">
        <v>368</v>
      </c>
      <c r="CX37" s="38">
        <v>348</v>
      </c>
      <c r="CY37" s="38">
        <v>343</v>
      </c>
      <c r="CZ37" s="38">
        <v>398</v>
      </c>
      <c r="DA37" s="38">
        <v>327</v>
      </c>
      <c r="DB37" s="38">
        <v>419</v>
      </c>
      <c r="DC37" s="38">
        <v>400</v>
      </c>
      <c r="DD37" s="38">
        <v>422</v>
      </c>
      <c r="DE37" s="38">
        <v>525</v>
      </c>
      <c r="DF37" s="38">
        <v>653</v>
      </c>
      <c r="DG37" s="38">
        <v>485</v>
      </c>
      <c r="DH37" s="38">
        <v>511</v>
      </c>
      <c r="DI37" s="38">
        <v>472</v>
      </c>
      <c r="DJ37" s="38">
        <v>453</v>
      </c>
      <c r="DK37" s="38">
        <v>507</v>
      </c>
      <c r="DL37" s="38">
        <v>577</v>
      </c>
      <c r="DM37" s="38">
        <v>637</v>
      </c>
      <c r="DN37" s="38">
        <v>658</v>
      </c>
      <c r="DO37" s="38">
        <v>608</v>
      </c>
      <c r="DP37" s="38">
        <v>606</v>
      </c>
      <c r="DQ37" s="38">
        <v>657</v>
      </c>
      <c r="DR37" s="39">
        <v>579</v>
      </c>
      <c r="DS37" s="39">
        <v>505</v>
      </c>
      <c r="DT37" s="39">
        <v>534</v>
      </c>
      <c r="DU37" s="39">
        <v>472</v>
      </c>
      <c r="DV37" s="39">
        <v>422</v>
      </c>
      <c r="DW37" s="39">
        <v>541</v>
      </c>
      <c r="DX37" s="39">
        <v>455</v>
      </c>
      <c r="DY37" s="39">
        <v>478</v>
      </c>
      <c r="DZ37" s="39">
        <v>561</v>
      </c>
      <c r="EA37" s="39">
        <v>546</v>
      </c>
      <c r="EB37" s="39">
        <v>630</v>
      </c>
      <c r="EC37" s="39">
        <v>584</v>
      </c>
      <c r="ED37" s="39">
        <v>479</v>
      </c>
      <c r="EE37" s="39">
        <v>517</v>
      </c>
      <c r="EF37" s="39">
        <v>456</v>
      </c>
      <c r="EG37" s="39">
        <v>476</v>
      </c>
      <c r="EH37" s="39">
        <v>408</v>
      </c>
      <c r="EI37" s="39">
        <v>435</v>
      </c>
      <c r="EJ37" s="39">
        <v>412</v>
      </c>
      <c r="EK37" s="39">
        <v>435</v>
      </c>
      <c r="EL37" s="39">
        <v>493</v>
      </c>
      <c r="EM37" s="39">
        <v>420</v>
      </c>
      <c r="EN37" s="39">
        <v>542</v>
      </c>
      <c r="EO37" s="39">
        <v>523</v>
      </c>
      <c r="EP37" s="3">
        <v>443</v>
      </c>
      <c r="EQ37" s="3">
        <v>410</v>
      </c>
      <c r="ER37" s="3">
        <v>383</v>
      </c>
      <c r="ES37" s="3">
        <v>428</v>
      </c>
      <c r="ET37" s="3">
        <v>357</v>
      </c>
      <c r="EU37" s="3">
        <v>413</v>
      </c>
      <c r="EV37" s="3">
        <v>428</v>
      </c>
      <c r="EW37" s="3">
        <v>466</v>
      </c>
      <c r="EX37" s="3">
        <v>430</v>
      </c>
      <c r="EY37" s="3">
        <v>462</v>
      </c>
      <c r="EZ37" s="3">
        <v>559</v>
      </c>
      <c r="FA37" s="89">
        <v>493</v>
      </c>
      <c r="FB37" s="3">
        <v>487</v>
      </c>
      <c r="FC37" s="3">
        <v>428</v>
      </c>
      <c r="FD37" s="3">
        <v>356</v>
      </c>
      <c r="FE37" s="3">
        <v>451</v>
      </c>
      <c r="FF37" s="3">
        <v>354</v>
      </c>
      <c r="FG37" s="3">
        <v>365</v>
      </c>
      <c r="FH37" s="3">
        <v>453</v>
      </c>
      <c r="FI37" s="3">
        <v>436</v>
      </c>
      <c r="FJ37" s="3">
        <v>445</v>
      </c>
      <c r="FK37" s="3">
        <v>456</v>
      </c>
      <c r="FL37" s="3">
        <v>486</v>
      </c>
      <c r="FM37" s="3">
        <v>476</v>
      </c>
      <c r="FN37" s="59">
        <v>485</v>
      </c>
      <c r="FO37" s="59">
        <v>350</v>
      </c>
      <c r="FP37" s="59">
        <v>398</v>
      </c>
      <c r="FQ37" s="59">
        <v>459</v>
      </c>
      <c r="FR37" s="59">
        <v>363</v>
      </c>
      <c r="FS37" s="59">
        <v>384</v>
      </c>
      <c r="FT37" s="59">
        <v>419</v>
      </c>
      <c r="FU37" s="59">
        <v>407</v>
      </c>
      <c r="FV37" s="59">
        <v>387</v>
      </c>
      <c r="FW37" s="59">
        <v>475</v>
      </c>
      <c r="FX37" s="59">
        <v>497</v>
      </c>
      <c r="FY37" s="59">
        <v>484</v>
      </c>
      <c r="FZ37" s="59">
        <v>481</v>
      </c>
      <c r="GA37" s="59">
        <v>397</v>
      </c>
      <c r="GB37" s="59">
        <v>423</v>
      </c>
      <c r="GC37" s="59">
        <v>437</v>
      </c>
      <c r="GD37" s="59">
        <v>336</v>
      </c>
      <c r="GE37" s="59">
        <v>395</v>
      </c>
      <c r="GF37" s="59">
        <v>391</v>
      </c>
      <c r="GG37" s="59">
        <v>370</v>
      </c>
      <c r="GH37" s="58">
        <v>448</v>
      </c>
      <c r="GI37" s="6">
        <v>514</v>
      </c>
      <c r="GJ37" s="6">
        <v>519</v>
      </c>
      <c r="GK37" s="10">
        <v>509</v>
      </c>
      <c r="GL37" s="10">
        <v>521</v>
      </c>
      <c r="GM37" s="10">
        <v>405</v>
      </c>
      <c r="GN37" s="10">
        <v>427</v>
      </c>
      <c r="GO37" s="10">
        <v>474</v>
      </c>
      <c r="GP37" s="10">
        <v>355</v>
      </c>
      <c r="GQ37" s="10">
        <v>414</v>
      </c>
      <c r="GR37" s="10">
        <v>406</v>
      </c>
      <c r="GS37" s="10">
        <v>392</v>
      </c>
      <c r="GT37" s="10">
        <v>437</v>
      </c>
      <c r="GU37" s="10">
        <v>457</v>
      </c>
      <c r="GV37" s="10">
        <v>530</v>
      </c>
      <c r="GW37" s="10">
        <v>560</v>
      </c>
      <c r="GX37" s="10">
        <v>451</v>
      </c>
      <c r="GY37" s="10">
        <v>399</v>
      </c>
      <c r="GZ37" s="10">
        <v>380</v>
      </c>
      <c r="HA37" s="10">
        <v>468</v>
      </c>
      <c r="HB37" s="10">
        <v>351</v>
      </c>
      <c r="HC37" s="10">
        <v>346</v>
      </c>
      <c r="HD37" s="10">
        <v>364</v>
      </c>
      <c r="HE37" s="10">
        <v>418</v>
      </c>
      <c r="HF37" s="10">
        <v>437</v>
      </c>
      <c r="HG37" s="10">
        <v>411</v>
      </c>
      <c r="HH37" s="10">
        <v>485</v>
      </c>
      <c r="HI37" s="10">
        <v>434</v>
      </c>
      <c r="HJ37" s="10">
        <v>427</v>
      </c>
      <c r="HK37" s="10">
        <v>424</v>
      </c>
      <c r="HL37" s="10">
        <v>382</v>
      </c>
      <c r="HM37" s="10">
        <v>469</v>
      </c>
      <c r="HN37" s="10">
        <v>355</v>
      </c>
      <c r="HO37" s="10">
        <v>310</v>
      </c>
      <c r="HP37" s="10">
        <v>339</v>
      </c>
      <c r="HQ37" s="10">
        <v>413</v>
      </c>
      <c r="HR37" s="10">
        <v>355</v>
      </c>
      <c r="HS37" s="10">
        <v>384</v>
      </c>
      <c r="HT37" s="10">
        <v>453</v>
      </c>
      <c r="HU37" s="10">
        <v>381</v>
      </c>
      <c r="HV37" s="10">
        <v>415</v>
      </c>
      <c r="HW37" s="10">
        <v>388</v>
      </c>
      <c r="HX37" s="10">
        <v>337</v>
      </c>
      <c r="HY37" s="10">
        <v>405</v>
      </c>
      <c r="HZ37" s="10">
        <v>285</v>
      </c>
      <c r="IA37" s="10">
        <v>169</v>
      </c>
      <c r="IB37" s="10">
        <v>213</v>
      </c>
      <c r="IC37" s="10">
        <v>317</v>
      </c>
      <c r="ID37" s="10">
        <v>299</v>
      </c>
      <c r="IE37" s="10">
        <v>322</v>
      </c>
      <c r="IF37" s="10">
        <v>374</v>
      </c>
      <c r="IG37" s="10">
        <v>344</v>
      </c>
      <c r="IH37" s="106">
        <v>380</v>
      </c>
      <c r="II37" s="106">
        <v>300</v>
      </c>
      <c r="IJ37" s="106">
        <v>311</v>
      </c>
      <c r="IK37" s="111">
        <v>344</v>
      </c>
      <c r="IL37" s="111">
        <v>374</v>
      </c>
      <c r="IM37" s="111">
        <v>370</v>
      </c>
      <c r="IN37" s="111">
        <v>488</v>
      </c>
      <c r="IO37" s="111">
        <v>311</v>
      </c>
      <c r="IP37" s="111">
        <v>335</v>
      </c>
      <c r="IQ37" s="111">
        <v>385</v>
      </c>
      <c r="IR37" s="111">
        <v>443</v>
      </c>
      <c r="IS37" s="111">
        <v>452</v>
      </c>
      <c r="IT37" s="111">
        <v>459</v>
      </c>
      <c r="IU37" s="111">
        <v>434</v>
      </c>
      <c r="IV37" s="111">
        <v>420</v>
      </c>
    </row>
    <row r="38" spans="1:256">
      <c r="A38" s="7" t="s">
        <v>61</v>
      </c>
      <c r="B38" s="37">
        <v>14523</v>
      </c>
      <c r="C38" s="37">
        <v>14091</v>
      </c>
      <c r="D38" s="37">
        <v>13845</v>
      </c>
      <c r="E38" s="37">
        <v>13404</v>
      </c>
      <c r="F38" s="37">
        <v>11926</v>
      </c>
      <c r="G38" s="37">
        <v>13939</v>
      </c>
      <c r="H38" s="37">
        <v>12463</v>
      </c>
      <c r="I38" s="37">
        <v>13736</v>
      </c>
      <c r="J38" s="37">
        <v>13505</v>
      </c>
      <c r="K38" s="37">
        <v>12822</v>
      </c>
      <c r="L38" s="37">
        <v>14578</v>
      </c>
      <c r="M38" s="37">
        <v>14314</v>
      </c>
      <c r="N38" s="37">
        <v>16262</v>
      </c>
      <c r="O38" s="37">
        <v>14520</v>
      </c>
      <c r="P38" s="37">
        <v>14861</v>
      </c>
      <c r="Q38" s="37">
        <v>16262</v>
      </c>
      <c r="R38" s="37">
        <v>14520</v>
      </c>
      <c r="S38" s="37">
        <v>14861</v>
      </c>
      <c r="T38" s="37">
        <v>15499</v>
      </c>
      <c r="U38" s="37">
        <v>14003</v>
      </c>
      <c r="V38" s="37">
        <v>15885</v>
      </c>
      <c r="W38" s="37">
        <v>14721</v>
      </c>
      <c r="X38" s="37">
        <v>15503</v>
      </c>
      <c r="Y38" s="37">
        <v>15273</v>
      </c>
      <c r="Z38" s="37">
        <v>16206</v>
      </c>
      <c r="AA38" s="37">
        <v>17185</v>
      </c>
      <c r="AB38" s="37">
        <v>15265</v>
      </c>
      <c r="AC38" s="37">
        <v>16200</v>
      </c>
      <c r="AD38" s="37">
        <v>14215</v>
      </c>
      <c r="AE38" s="37">
        <v>15266</v>
      </c>
      <c r="AF38" s="37">
        <v>15915</v>
      </c>
      <c r="AG38" s="37">
        <v>15931</v>
      </c>
      <c r="AH38" s="37">
        <v>15137</v>
      </c>
      <c r="AI38" s="37">
        <v>15643</v>
      </c>
      <c r="AJ38" s="37">
        <v>15679</v>
      </c>
      <c r="AK38" s="37">
        <v>14798</v>
      </c>
      <c r="AL38" s="37">
        <v>21392</v>
      </c>
      <c r="AM38" s="37">
        <v>15794</v>
      </c>
      <c r="AN38" s="37">
        <v>17875</v>
      </c>
      <c r="AO38" s="37">
        <v>18776</v>
      </c>
      <c r="AP38" s="37">
        <v>18443</v>
      </c>
      <c r="AQ38" s="37">
        <v>20430</v>
      </c>
      <c r="AR38" s="37">
        <v>18537</v>
      </c>
      <c r="AS38" s="37">
        <v>17884</v>
      </c>
      <c r="AT38" s="37">
        <v>17959</v>
      </c>
      <c r="AU38" s="37">
        <v>20585</v>
      </c>
      <c r="AV38" s="37">
        <v>19270</v>
      </c>
      <c r="AW38" s="37">
        <v>20199</v>
      </c>
      <c r="AX38" s="37">
        <v>20088</v>
      </c>
      <c r="AY38" s="37">
        <v>18114</v>
      </c>
      <c r="AZ38" s="37">
        <v>19382</v>
      </c>
      <c r="BA38" s="37">
        <v>18242</v>
      </c>
      <c r="BB38" s="37">
        <v>17387</v>
      </c>
      <c r="BC38" s="37">
        <v>20595</v>
      </c>
      <c r="BD38" s="37">
        <v>17856</v>
      </c>
      <c r="BE38" s="37">
        <v>18300</v>
      </c>
      <c r="BF38" s="37">
        <v>18432</v>
      </c>
      <c r="BG38" s="37">
        <v>18262</v>
      </c>
      <c r="BH38" s="37">
        <v>19946</v>
      </c>
      <c r="BI38" s="37">
        <v>20639</v>
      </c>
      <c r="BJ38" s="37">
        <v>20088</v>
      </c>
      <c r="BK38" s="37">
        <v>18114</v>
      </c>
      <c r="BL38" s="37">
        <v>19382</v>
      </c>
      <c r="BM38" s="37">
        <v>18242</v>
      </c>
      <c r="BN38" s="37">
        <v>17387</v>
      </c>
      <c r="BO38" s="37">
        <v>20595</v>
      </c>
      <c r="BP38" s="37">
        <v>17856</v>
      </c>
      <c r="BQ38" s="37">
        <v>18300</v>
      </c>
      <c r="BR38" s="37">
        <v>18432</v>
      </c>
      <c r="BS38" s="37">
        <v>18262</v>
      </c>
      <c r="BT38" s="37">
        <v>19946</v>
      </c>
      <c r="BU38" s="37">
        <v>20639</v>
      </c>
      <c r="BV38" s="37">
        <v>17525</v>
      </c>
      <c r="BW38" s="37">
        <v>16823</v>
      </c>
      <c r="BX38" s="37">
        <v>21000</v>
      </c>
      <c r="BY38" s="37">
        <v>16666</v>
      </c>
      <c r="BZ38" s="37">
        <v>18907</v>
      </c>
      <c r="CA38" s="37">
        <v>18798</v>
      </c>
      <c r="CB38" s="37">
        <v>18402</v>
      </c>
      <c r="CC38" s="37">
        <v>20236</v>
      </c>
      <c r="CD38" s="37">
        <v>18723</v>
      </c>
      <c r="CE38" s="37">
        <v>18926</v>
      </c>
      <c r="CF38" s="37">
        <v>15648</v>
      </c>
      <c r="CG38" s="37">
        <v>17122</v>
      </c>
      <c r="CH38" s="37">
        <v>18926</v>
      </c>
      <c r="CI38" s="37">
        <v>15648</v>
      </c>
      <c r="CJ38" s="37">
        <v>17122</v>
      </c>
      <c r="CK38" s="37">
        <v>17050</v>
      </c>
      <c r="CL38" s="37">
        <v>14641</v>
      </c>
      <c r="CM38" s="37">
        <v>18533</v>
      </c>
      <c r="CN38" s="37">
        <v>17300</v>
      </c>
      <c r="CO38" s="37">
        <v>18244</v>
      </c>
      <c r="CP38" s="37">
        <v>16950</v>
      </c>
      <c r="CQ38" s="37">
        <v>17689</v>
      </c>
      <c r="CR38" s="37">
        <v>18346</v>
      </c>
      <c r="CS38" s="37">
        <v>17004</v>
      </c>
      <c r="CT38" s="37">
        <v>19422</v>
      </c>
      <c r="CU38" s="37">
        <v>16727</v>
      </c>
      <c r="CV38" s="37">
        <v>16751</v>
      </c>
      <c r="CW38" s="37">
        <v>16803</v>
      </c>
      <c r="CX38" s="37">
        <v>15271</v>
      </c>
      <c r="CY38" s="37">
        <v>17315</v>
      </c>
      <c r="CZ38" s="37">
        <v>18038</v>
      </c>
      <c r="DA38" s="37">
        <v>17476</v>
      </c>
      <c r="DB38" s="37">
        <v>16633</v>
      </c>
      <c r="DC38" s="37">
        <v>18533</v>
      </c>
      <c r="DD38" s="37">
        <v>18595</v>
      </c>
      <c r="DE38" s="37">
        <v>19868</v>
      </c>
      <c r="DF38" s="37">
        <v>25451</v>
      </c>
      <c r="DG38" s="37">
        <v>14296</v>
      </c>
      <c r="DH38" s="37">
        <v>21056</v>
      </c>
      <c r="DI38" s="37">
        <v>15104</v>
      </c>
      <c r="DJ38" s="37">
        <v>18136</v>
      </c>
      <c r="DK38" s="37">
        <v>22140</v>
      </c>
      <c r="DL38" s="37">
        <v>21111</v>
      </c>
      <c r="DM38" s="37">
        <v>20267</v>
      </c>
      <c r="DN38" s="37">
        <v>21463</v>
      </c>
      <c r="DO38" s="37">
        <v>22328</v>
      </c>
      <c r="DP38" s="37">
        <v>20607</v>
      </c>
      <c r="DQ38" s="37">
        <v>22500</v>
      </c>
      <c r="DR38" s="39">
        <v>22858</v>
      </c>
      <c r="DS38" s="39">
        <v>19469</v>
      </c>
      <c r="DT38" s="39">
        <v>22223</v>
      </c>
      <c r="DU38" s="39">
        <v>18136</v>
      </c>
      <c r="DV38" s="39">
        <v>17710</v>
      </c>
      <c r="DW38" s="39">
        <v>22627</v>
      </c>
      <c r="DX38" s="39">
        <v>20588</v>
      </c>
      <c r="DY38" s="39">
        <v>19548</v>
      </c>
      <c r="DZ38" s="39">
        <v>21818</v>
      </c>
      <c r="EA38" s="39">
        <v>21885</v>
      </c>
      <c r="EB38" s="39">
        <v>21421</v>
      </c>
      <c r="EC38" s="39">
        <v>21169</v>
      </c>
      <c r="ED38" s="39">
        <v>18026</v>
      </c>
      <c r="EE38" s="39">
        <v>15555</v>
      </c>
      <c r="EF38" s="39">
        <v>15631</v>
      </c>
      <c r="EG38" s="39">
        <v>14560</v>
      </c>
      <c r="EH38" s="39">
        <v>12745</v>
      </c>
      <c r="EI38" s="39">
        <v>16767</v>
      </c>
      <c r="EJ38" s="39">
        <v>16736</v>
      </c>
      <c r="EK38" s="39">
        <v>18567</v>
      </c>
      <c r="EL38" s="39">
        <v>19591</v>
      </c>
      <c r="EM38" s="39">
        <v>18692</v>
      </c>
      <c r="EN38" s="39">
        <v>20597</v>
      </c>
      <c r="EO38" s="39">
        <v>19896</v>
      </c>
      <c r="EP38" s="3">
        <v>18051</v>
      </c>
      <c r="EQ38" s="3">
        <v>11885</v>
      </c>
      <c r="ER38" s="3">
        <v>15295</v>
      </c>
      <c r="ES38" s="3">
        <v>11560</v>
      </c>
      <c r="ET38" s="3">
        <v>12471</v>
      </c>
      <c r="EU38" s="3">
        <v>14315</v>
      </c>
      <c r="EV38" s="3">
        <v>14401</v>
      </c>
      <c r="EW38" s="3">
        <v>15750</v>
      </c>
      <c r="EX38" s="3">
        <v>14951</v>
      </c>
      <c r="EY38" s="3">
        <v>15208</v>
      </c>
      <c r="EZ38" s="3">
        <v>15807</v>
      </c>
      <c r="FA38" s="89">
        <v>14272</v>
      </c>
      <c r="FB38" s="3">
        <v>15316</v>
      </c>
      <c r="FC38" s="3">
        <v>10272</v>
      </c>
      <c r="FD38" s="3">
        <v>12408</v>
      </c>
      <c r="FE38" s="3">
        <v>10294</v>
      </c>
      <c r="FF38" s="3">
        <v>10456</v>
      </c>
      <c r="FG38" s="3">
        <v>11341</v>
      </c>
      <c r="FH38" s="3">
        <v>12012</v>
      </c>
      <c r="FI38" s="3">
        <v>12867</v>
      </c>
      <c r="FJ38" s="3">
        <v>11206</v>
      </c>
      <c r="FK38" s="3">
        <v>12451</v>
      </c>
      <c r="FL38" s="3">
        <v>12333</v>
      </c>
      <c r="FM38" s="3">
        <v>12722</v>
      </c>
      <c r="FN38" s="59">
        <v>14248</v>
      </c>
      <c r="FO38" s="59">
        <v>10881</v>
      </c>
      <c r="FP38" s="59">
        <v>11474</v>
      </c>
      <c r="FQ38" s="59">
        <v>8929</v>
      </c>
      <c r="FR38" s="59">
        <v>9642</v>
      </c>
      <c r="FS38" s="59">
        <v>10705</v>
      </c>
      <c r="FT38" s="59">
        <v>11468</v>
      </c>
      <c r="FU38" s="59">
        <v>11658</v>
      </c>
      <c r="FV38" s="59">
        <v>11694</v>
      </c>
      <c r="FW38" s="59">
        <v>12606</v>
      </c>
      <c r="FX38" s="59">
        <v>11981</v>
      </c>
      <c r="FY38" s="59">
        <v>13181</v>
      </c>
      <c r="FZ38" s="59">
        <v>12729</v>
      </c>
      <c r="GA38" s="59">
        <v>10081</v>
      </c>
      <c r="GB38" s="59">
        <v>11919</v>
      </c>
      <c r="GC38" s="59">
        <v>8784</v>
      </c>
      <c r="GD38" s="59">
        <v>9254</v>
      </c>
      <c r="GE38" s="59">
        <v>10703</v>
      </c>
      <c r="GF38" s="59">
        <v>11207</v>
      </c>
      <c r="GG38" s="59">
        <v>11044</v>
      </c>
      <c r="GH38" s="58">
        <v>11663</v>
      </c>
      <c r="GI38" s="6">
        <v>12010</v>
      </c>
      <c r="GJ38" s="6">
        <v>11497</v>
      </c>
      <c r="GK38" s="10">
        <v>12249</v>
      </c>
      <c r="GL38" s="10">
        <v>12098</v>
      </c>
      <c r="GM38" s="10">
        <v>10351</v>
      </c>
      <c r="GN38" s="10">
        <v>11411</v>
      </c>
      <c r="GO38" s="10">
        <v>9799</v>
      </c>
      <c r="GP38" s="10">
        <v>10057</v>
      </c>
      <c r="GQ38" s="10">
        <v>10978</v>
      </c>
      <c r="GR38" s="10">
        <v>10442</v>
      </c>
      <c r="GS38" s="10">
        <v>10716</v>
      </c>
      <c r="GT38" s="10">
        <v>11447</v>
      </c>
      <c r="GU38" s="6">
        <v>10418</v>
      </c>
      <c r="GV38" s="6">
        <v>12184</v>
      </c>
      <c r="GW38" s="6">
        <v>11644</v>
      </c>
      <c r="GX38" s="6">
        <v>11025</v>
      </c>
      <c r="GY38" s="6">
        <v>8789</v>
      </c>
      <c r="GZ38" s="6">
        <v>10205</v>
      </c>
      <c r="HA38" s="6">
        <v>8980</v>
      </c>
      <c r="HB38" s="6">
        <v>8979</v>
      </c>
      <c r="HC38" s="6">
        <v>10526</v>
      </c>
      <c r="HD38" s="6">
        <v>9136</v>
      </c>
      <c r="HE38" s="6">
        <v>10588</v>
      </c>
      <c r="HF38" s="6">
        <v>10365</v>
      </c>
      <c r="HG38" s="6">
        <v>9930</v>
      </c>
      <c r="HH38" s="6">
        <v>11346</v>
      </c>
      <c r="HI38" s="6">
        <v>10337</v>
      </c>
      <c r="HJ38" s="6">
        <v>10475</v>
      </c>
      <c r="HK38" s="6">
        <v>7754</v>
      </c>
      <c r="HL38" s="6">
        <v>9269</v>
      </c>
      <c r="HM38" s="6">
        <v>8529</v>
      </c>
      <c r="HN38" s="6">
        <v>8628</v>
      </c>
      <c r="HO38" s="6">
        <v>13189</v>
      </c>
      <c r="HP38" s="6">
        <v>7978</v>
      </c>
      <c r="HQ38" s="6">
        <v>8520</v>
      </c>
      <c r="HR38" s="6">
        <v>8069</v>
      </c>
      <c r="HS38" s="6">
        <v>7938</v>
      </c>
      <c r="HT38" s="6">
        <v>5550</v>
      </c>
      <c r="HU38" s="6">
        <v>1650</v>
      </c>
      <c r="HV38" s="6">
        <v>10374</v>
      </c>
      <c r="HW38" s="6">
        <v>8485</v>
      </c>
      <c r="HX38" s="6">
        <v>7546</v>
      </c>
      <c r="HY38" s="6">
        <v>7997</v>
      </c>
      <c r="HZ38" s="6">
        <v>6367</v>
      </c>
      <c r="IA38" s="6">
        <v>7673</v>
      </c>
      <c r="IB38" s="6">
        <v>7821</v>
      </c>
      <c r="IC38" s="6">
        <v>8290</v>
      </c>
      <c r="ID38" s="6">
        <v>8133</v>
      </c>
      <c r="IE38" s="6">
        <v>8855</v>
      </c>
      <c r="IF38" s="6">
        <v>9058</v>
      </c>
      <c r="IG38" s="6">
        <v>8819</v>
      </c>
      <c r="IH38" s="106">
        <v>9098</v>
      </c>
      <c r="II38" s="106">
        <v>7690</v>
      </c>
      <c r="IJ38" s="106">
        <v>7559</v>
      </c>
      <c r="IK38" s="111">
        <v>7876</v>
      </c>
      <c r="IL38" s="111">
        <v>7208</v>
      </c>
      <c r="IM38" s="111">
        <v>8205</v>
      </c>
      <c r="IN38" s="111">
        <v>15304</v>
      </c>
      <c r="IO38" s="111">
        <v>10557</v>
      </c>
      <c r="IP38" s="111">
        <v>7131</v>
      </c>
      <c r="IQ38" s="111">
        <v>6900</v>
      </c>
      <c r="IR38" s="111">
        <v>7565</v>
      </c>
      <c r="IS38" s="111">
        <v>8095</v>
      </c>
      <c r="IT38" s="111">
        <v>7483</v>
      </c>
      <c r="IU38" s="111">
        <v>7320</v>
      </c>
      <c r="IV38" s="111">
        <v>8596</v>
      </c>
    </row>
    <row r="39" spans="1:256">
      <c r="A39" s="7" t="s">
        <v>62</v>
      </c>
      <c r="B39" s="37">
        <v>3994</v>
      </c>
      <c r="C39" s="37">
        <v>3907</v>
      </c>
      <c r="D39" s="37">
        <v>3639</v>
      </c>
      <c r="E39" s="37">
        <v>3221</v>
      </c>
      <c r="F39" s="37">
        <v>3635</v>
      </c>
      <c r="G39" s="37">
        <v>3716</v>
      </c>
      <c r="H39" s="37">
        <v>3427</v>
      </c>
      <c r="I39" s="37">
        <v>3731</v>
      </c>
      <c r="J39" s="37">
        <v>4031</v>
      </c>
      <c r="K39" s="37">
        <v>4608</v>
      </c>
      <c r="L39" s="37">
        <v>5377</v>
      </c>
      <c r="M39" s="37">
        <v>5020</v>
      </c>
      <c r="N39" s="37">
        <v>4749</v>
      </c>
      <c r="O39" s="37">
        <v>3840</v>
      </c>
      <c r="P39" s="37">
        <v>3321</v>
      </c>
      <c r="Q39" s="37">
        <v>3389</v>
      </c>
      <c r="R39" s="37">
        <v>3230</v>
      </c>
      <c r="S39" s="37">
        <v>3373</v>
      </c>
      <c r="T39" s="37">
        <v>3206</v>
      </c>
      <c r="U39" s="37">
        <v>3522</v>
      </c>
      <c r="V39" s="37">
        <v>3681</v>
      </c>
      <c r="W39" s="37">
        <v>3797</v>
      </c>
      <c r="X39" s="37">
        <v>4525</v>
      </c>
      <c r="Y39" s="37">
        <v>3609</v>
      </c>
      <c r="Z39" s="37">
        <v>3787</v>
      </c>
      <c r="AA39" s="37">
        <v>3048</v>
      </c>
      <c r="AB39" s="37">
        <v>2901</v>
      </c>
      <c r="AC39" s="37">
        <v>3387</v>
      </c>
      <c r="AD39" s="37">
        <v>2320</v>
      </c>
      <c r="AE39" s="37">
        <v>2816</v>
      </c>
      <c r="AF39" s="37">
        <v>3308</v>
      </c>
      <c r="AG39" s="37">
        <v>3368</v>
      </c>
      <c r="AH39" s="37">
        <v>3369</v>
      </c>
      <c r="AI39" s="37">
        <v>4264</v>
      </c>
      <c r="AJ39" s="37">
        <v>4616</v>
      </c>
      <c r="AK39" s="37">
        <v>3868</v>
      </c>
      <c r="AL39" s="37">
        <v>4110</v>
      </c>
      <c r="AM39" s="37">
        <v>3412</v>
      </c>
      <c r="AN39" s="37">
        <v>3432</v>
      </c>
      <c r="AO39" s="37">
        <v>3768</v>
      </c>
      <c r="AP39" s="37">
        <v>2480</v>
      </c>
      <c r="AQ39" s="37">
        <v>3528</v>
      </c>
      <c r="AR39" s="37">
        <v>3832</v>
      </c>
      <c r="AS39" s="37">
        <v>3741</v>
      </c>
      <c r="AT39" s="37">
        <v>3908</v>
      </c>
      <c r="AU39" s="37">
        <v>4336</v>
      </c>
      <c r="AV39" s="37">
        <v>4324</v>
      </c>
      <c r="AW39" s="37">
        <v>4279</v>
      </c>
      <c r="AX39" s="37">
        <v>3501</v>
      </c>
      <c r="AY39" s="37">
        <v>3462</v>
      </c>
      <c r="AZ39" s="37">
        <v>3160</v>
      </c>
      <c r="BA39" s="37">
        <v>3193</v>
      </c>
      <c r="BB39" s="37">
        <v>2477</v>
      </c>
      <c r="BC39" s="37">
        <v>3212</v>
      </c>
      <c r="BD39" s="37">
        <v>3074</v>
      </c>
      <c r="BE39" s="37">
        <v>3095</v>
      </c>
      <c r="BF39" s="37">
        <v>3365</v>
      </c>
      <c r="BG39" s="37">
        <v>3359</v>
      </c>
      <c r="BH39" s="37">
        <v>4210</v>
      </c>
      <c r="BI39" s="37">
        <v>3707</v>
      </c>
      <c r="BJ39" s="37">
        <v>3501</v>
      </c>
      <c r="BK39" s="37">
        <v>3462</v>
      </c>
      <c r="BL39" s="37">
        <v>3160</v>
      </c>
      <c r="BM39" s="37">
        <v>3193</v>
      </c>
      <c r="BN39" s="37">
        <v>2477</v>
      </c>
      <c r="BO39" s="37">
        <v>3212</v>
      </c>
      <c r="BP39" s="37">
        <v>3074</v>
      </c>
      <c r="BQ39" s="37">
        <v>3095</v>
      </c>
      <c r="BR39" s="37">
        <v>3365</v>
      </c>
      <c r="BS39" s="37">
        <v>3359</v>
      </c>
      <c r="BT39" s="37">
        <v>4210</v>
      </c>
      <c r="BU39" s="37">
        <v>3707</v>
      </c>
      <c r="BV39" s="37">
        <v>3055</v>
      </c>
      <c r="BW39" s="37">
        <v>2082</v>
      </c>
      <c r="BX39" s="37">
        <v>2921</v>
      </c>
      <c r="BY39" s="37">
        <v>3096</v>
      </c>
      <c r="BZ39" s="37">
        <v>3044</v>
      </c>
      <c r="CA39" s="37">
        <v>2710</v>
      </c>
      <c r="CB39" s="37">
        <v>2900</v>
      </c>
      <c r="CC39" s="37">
        <v>3742</v>
      </c>
      <c r="CD39" s="37">
        <v>3337</v>
      </c>
      <c r="CE39" s="37">
        <v>3086</v>
      </c>
      <c r="CF39" s="37">
        <v>2561</v>
      </c>
      <c r="CG39" s="37">
        <v>2224</v>
      </c>
      <c r="CH39" s="37">
        <v>3086</v>
      </c>
      <c r="CI39" s="37">
        <v>2561</v>
      </c>
      <c r="CJ39" s="37">
        <v>2224</v>
      </c>
      <c r="CK39" s="37">
        <v>2483</v>
      </c>
      <c r="CL39" s="37">
        <v>2092</v>
      </c>
      <c r="CM39" s="37">
        <v>2513</v>
      </c>
      <c r="CN39" s="37">
        <v>2724</v>
      </c>
      <c r="CO39" s="37">
        <v>2725</v>
      </c>
      <c r="CP39" s="37">
        <v>2683</v>
      </c>
      <c r="CQ39" s="37">
        <v>2963</v>
      </c>
      <c r="CR39" s="37">
        <v>3375</v>
      </c>
      <c r="CS39" s="37">
        <v>2515</v>
      </c>
      <c r="CT39" s="37">
        <v>1171</v>
      </c>
      <c r="CU39" s="37">
        <v>1400</v>
      </c>
      <c r="CV39" s="37">
        <v>1771</v>
      </c>
      <c r="CW39" s="37">
        <v>2247</v>
      </c>
      <c r="CX39" s="37">
        <v>1910</v>
      </c>
      <c r="CY39" s="37">
        <v>2198</v>
      </c>
      <c r="CZ39" s="37">
        <v>2272</v>
      </c>
      <c r="DA39" s="37">
        <v>2173</v>
      </c>
      <c r="DB39" s="37">
        <v>2288</v>
      </c>
      <c r="DC39" s="37">
        <v>2775</v>
      </c>
      <c r="DD39" s="37">
        <v>2796</v>
      </c>
      <c r="DE39" s="37">
        <v>2981</v>
      </c>
      <c r="DF39" s="37">
        <v>2848</v>
      </c>
      <c r="DG39" s="37">
        <v>2305</v>
      </c>
      <c r="DH39" s="37">
        <v>2538</v>
      </c>
      <c r="DI39" s="37">
        <v>2299</v>
      </c>
      <c r="DJ39" s="37">
        <v>2091</v>
      </c>
      <c r="DK39" s="37">
        <v>2852</v>
      </c>
      <c r="DL39" s="37">
        <v>3006</v>
      </c>
      <c r="DM39" s="37">
        <v>2776</v>
      </c>
      <c r="DN39" s="37">
        <v>3376</v>
      </c>
      <c r="DO39" s="37">
        <v>3624</v>
      </c>
      <c r="DP39" s="37">
        <v>3919</v>
      </c>
      <c r="DQ39" s="37">
        <v>3467</v>
      </c>
      <c r="DR39" s="39">
        <v>3422</v>
      </c>
      <c r="DS39" s="39">
        <v>2899</v>
      </c>
      <c r="DT39" s="39">
        <v>2821</v>
      </c>
      <c r="DU39" s="39">
        <v>2694</v>
      </c>
      <c r="DV39" s="39">
        <v>2267</v>
      </c>
      <c r="DW39" s="39">
        <v>3107</v>
      </c>
      <c r="DX39" s="39">
        <v>3048</v>
      </c>
      <c r="DY39" s="39">
        <v>2904</v>
      </c>
      <c r="DZ39" s="39">
        <v>3359</v>
      </c>
      <c r="EA39" s="39">
        <v>3678</v>
      </c>
      <c r="EB39" s="39">
        <v>4069</v>
      </c>
      <c r="EC39" s="39">
        <v>3490</v>
      </c>
      <c r="ED39" s="39">
        <v>3201</v>
      </c>
      <c r="EE39" s="39">
        <v>2904</v>
      </c>
      <c r="EF39" s="39">
        <v>2628</v>
      </c>
      <c r="EG39" s="39">
        <v>2570</v>
      </c>
      <c r="EH39" s="39">
        <v>1538</v>
      </c>
      <c r="EI39" s="39">
        <v>2619</v>
      </c>
      <c r="EJ39" s="39">
        <v>2561</v>
      </c>
      <c r="EK39" s="39">
        <v>2727</v>
      </c>
      <c r="EL39" s="39">
        <v>2839</v>
      </c>
      <c r="EM39" s="39">
        <v>2665</v>
      </c>
      <c r="EN39" s="39">
        <v>3155</v>
      </c>
      <c r="EO39" s="39">
        <v>2707</v>
      </c>
      <c r="EP39" s="3">
        <v>2443</v>
      </c>
      <c r="EQ39" s="3">
        <v>2262</v>
      </c>
      <c r="ER39" s="3">
        <v>1943</v>
      </c>
      <c r="ES39" s="3">
        <v>2172</v>
      </c>
      <c r="ET39" s="3">
        <v>1540</v>
      </c>
      <c r="EU39" s="3">
        <v>1980</v>
      </c>
      <c r="EV39" s="3">
        <v>2102</v>
      </c>
      <c r="EW39" s="3">
        <v>2283</v>
      </c>
      <c r="EX39" s="3">
        <v>2303</v>
      </c>
      <c r="EY39" s="3">
        <v>2768</v>
      </c>
      <c r="EZ39" s="3">
        <v>2945</v>
      </c>
      <c r="FA39" s="89">
        <v>2212</v>
      </c>
      <c r="FB39" s="3">
        <v>2480</v>
      </c>
      <c r="FC39" s="3">
        <v>1972</v>
      </c>
      <c r="FD39" s="3">
        <v>1496</v>
      </c>
      <c r="FE39" s="3">
        <v>2137</v>
      </c>
      <c r="FF39" s="3">
        <v>1286</v>
      </c>
      <c r="FG39" s="3">
        <v>1633</v>
      </c>
      <c r="FH39" s="3">
        <v>2005</v>
      </c>
      <c r="FI39" s="3">
        <v>1856</v>
      </c>
      <c r="FJ39" s="3">
        <v>1854</v>
      </c>
      <c r="FK39" s="3">
        <v>2250</v>
      </c>
      <c r="FL39" s="3">
        <v>2302</v>
      </c>
      <c r="FM39" s="3">
        <v>1950</v>
      </c>
      <c r="FN39" s="59">
        <v>1829</v>
      </c>
      <c r="FO39" s="59">
        <v>1423</v>
      </c>
      <c r="FP39" s="59">
        <v>1391</v>
      </c>
      <c r="FQ39" s="59">
        <v>1782</v>
      </c>
      <c r="FR39" s="59">
        <v>1230</v>
      </c>
      <c r="FS39" s="59">
        <v>1530</v>
      </c>
      <c r="FT39" s="59">
        <v>1789</v>
      </c>
      <c r="FU39" s="59">
        <v>1598</v>
      </c>
      <c r="FV39" s="59">
        <v>1770</v>
      </c>
      <c r="FW39" s="59">
        <v>2088</v>
      </c>
      <c r="FX39" s="59">
        <v>2109</v>
      </c>
      <c r="FY39" s="59">
        <v>1899</v>
      </c>
      <c r="FZ39" s="59">
        <v>1782</v>
      </c>
      <c r="GA39" s="59">
        <v>1429</v>
      </c>
      <c r="GB39" s="59">
        <v>1501</v>
      </c>
      <c r="GC39" s="59">
        <v>1525</v>
      </c>
      <c r="GD39" s="59">
        <v>1080</v>
      </c>
      <c r="GE39" s="59">
        <v>1439</v>
      </c>
      <c r="GF39" s="59">
        <v>1732</v>
      </c>
      <c r="GG39" s="59">
        <v>1539</v>
      </c>
      <c r="GH39" s="58">
        <v>1882</v>
      </c>
      <c r="GI39" s="6">
        <v>2026</v>
      </c>
      <c r="GJ39" s="6">
        <v>2146</v>
      </c>
      <c r="GK39" s="10">
        <v>1945</v>
      </c>
      <c r="GL39" s="10">
        <v>1806</v>
      </c>
      <c r="GM39" s="10">
        <v>1433</v>
      </c>
      <c r="GN39" s="10">
        <v>1276</v>
      </c>
      <c r="GO39" s="10">
        <v>1417</v>
      </c>
      <c r="GP39" s="10">
        <v>1130</v>
      </c>
      <c r="GQ39" s="10">
        <v>1252</v>
      </c>
      <c r="GR39" s="10">
        <v>1241</v>
      </c>
      <c r="GS39" s="10">
        <v>1343</v>
      </c>
      <c r="GT39" s="10">
        <v>1320</v>
      </c>
      <c r="GU39" s="6">
        <v>1303</v>
      </c>
      <c r="GV39" s="6">
        <v>1676</v>
      </c>
      <c r="GW39" s="6">
        <v>1313</v>
      </c>
      <c r="GX39" s="6">
        <v>1300</v>
      </c>
      <c r="GY39" s="6">
        <v>1054</v>
      </c>
      <c r="GZ39" s="10">
        <v>868</v>
      </c>
      <c r="HA39" s="6">
        <v>1079</v>
      </c>
      <c r="HB39" s="10">
        <v>845</v>
      </c>
      <c r="HC39" s="10">
        <v>947</v>
      </c>
      <c r="HD39" s="6">
        <v>1019</v>
      </c>
      <c r="HE39" s="6">
        <v>1078</v>
      </c>
      <c r="HF39" s="6">
        <v>1102</v>
      </c>
      <c r="HG39" s="6">
        <v>1097</v>
      </c>
      <c r="HH39" s="6">
        <v>1326</v>
      </c>
      <c r="HI39" s="6">
        <v>1031</v>
      </c>
      <c r="HJ39" s="10">
        <v>998</v>
      </c>
      <c r="HK39" s="10">
        <v>864</v>
      </c>
      <c r="HL39" s="10">
        <v>745</v>
      </c>
      <c r="HM39" s="10">
        <v>943</v>
      </c>
      <c r="HN39" s="10">
        <v>629</v>
      </c>
      <c r="HO39" s="10">
        <v>793</v>
      </c>
      <c r="HP39" s="10">
        <v>804</v>
      </c>
      <c r="HQ39" s="10">
        <v>855</v>
      </c>
      <c r="HR39" s="10">
        <v>857</v>
      </c>
      <c r="HS39" s="10">
        <v>924</v>
      </c>
      <c r="HT39" s="6">
        <v>1380</v>
      </c>
      <c r="HU39" s="6">
        <v>1689</v>
      </c>
      <c r="HV39" s="6">
        <v>1746</v>
      </c>
      <c r="HW39" s="6">
        <v>1575</v>
      </c>
      <c r="HX39" s="6">
        <v>1519</v>
      </c>
      <c r="HY39" s="6">
        <v>1632</v>
      </c>
      <c r="HZ39" s="6">
        <v>1247</v>
      </c>
      <c r="IA39" s="6">
        <v>1436</v>
      </c>
      <c r="IB39" s="6">
        <v>1597</v>
      </c>
      <c r="IC39" s="6">
        <v>1535</v>
      </c>
      <c r="ID39" s="6">
        <v>1694</v>
      </c>
      <c r="IE39" s="6">
        <v>2104</v>
      </c>
      <c r="IF39" s="6">
        <v>2004</v>
      </c>
      <c r="IG39" s="6">
        <v>1707</v>
      </c>
      <c r="IH39" s="106">
        <v>1736</v>
      </c>
      <c r="II39" s="106">
        <v>1447</v>
      </c>
      <c r="IJ39" s="106">
        <v>1602</v>
      </c>
      <c r="IK39" s="111">
        <v>1752</v>
      </c>
      <c r="IL39" s="111">
        <v>1171</v>
      </c>
      <c r="IM39" s="111">
        <v>2081</v>
      </c>
      <c r="IN39" s="111">
        <v>2182</v>
      </c>
      <c r="IO39" s="111">
        <v>1522</v>
      </c>
      <c r="IP39" s="111">
        <v>1785</v>
      </c>
      <c r="IQ39" s="111">
        <v>1956</v>
      </c>
      <c r="IR39" s="111">
        <v>2232</v>
      </c>
      <c r="IS39" s="111">
        <v>1737</v>
      </c>
      <c r="IT39" s="111">
        <v>2003</v>
      </c>
      <c r="IU39" s="111">
        <v>1967</v>
      </c>
      <c r="IV39" s="111">
        <v>1872</v>
      </c>
    </row>
    <row r="40" spans="1:256">
      <c r="A40" s="7" t="s">
        <v>63</v>
      </c>
      <c r="B40" s="37">
        <v>1282</v>
      </c>
      <c r="C40" s="37">
        <v>1315</v>
      </c>
      <c r="D40" s="37">
        <v>1361</v>
      </c>
      <c r="E40" s="37">
        <v>1228</v>
      </c>
      <c r="F40" s="37">
        <v>1202</v>
      </c>
      <c r="G40" s="37">
        <v>1829</v>
      </c>
      <c r="H40" s="37">
        <v>1563</v>
      </c>
      <c r="I40" s="37">
        <v>1755</v>
      </c>
      <c r="J40" s="37">
        <v>1820</v>
      </c>
      <c r="K40" s="37">
        <v>1678</v>
      </c>
      <c r="L40" s="37">
        <v>1971</v>
      </c>
      <c r="M40" s="37">
        <v>1840</v>
      </c>
      <c r="N40" s="37">
        <v>1805</v>
      </c>
      <c r="O40" s="37">
        <v>1583</v>
      </c>
      <c r="P40" s="37">
        <v>1559</v>
      </c>
      <c r="Q40" s="37">
        <v>1717</v>
      </c>
      <c r="R40" s="37">
        <v>1503</v>
      </c>
      <c r="S40" s="37">
        <v>1767</v>
      </c>
      <c r="T40" s="37">
        <v>1691</v>
      </c>
      <c r="U40" s="37">
        <v>1819</v>
      </c>
      <c r="V40" s="37">
        <v>2020</v>
      </c>
      <c r="W40" s="37">
        <v>1928</v>
      </c>
      <c r="X40" s="37">
        <v>2282</v>
      </c>
      <c r="Y40" s="37">
        <v>1959</v>
      </c>
      <c r="Z40" s="37">
        <v>2291</v>
      </c>
      <c r="AA40" s="37">
        <v>2102</v>
      </c>
      <c r="AB40" s="37">
        <v>1855</v>
      </c>
      <c r="AC40" s="37">
        <v>2092</v>
      </c>
      <c r="AD40" s="37">
        <v>1787</v>
      </c>
      <c r="AE40" s="37">
        <v>1986</v>
      </c>
      <c r="AF40" s="37">
        <v>1987</v>
      </c>
      <c r="AG40" s="37">
        <v>2130</v>
      </c>
      <c r="AH40" s="37">
        <v>2018</v>
      </c>
      <c r="AI40" s="37">
        <v>2040</v>
      </c>
      <c r="AJ40" s="37">
        <v>2074</v>
      </c>
      <c r="AK40" s="37">
        <v>2165</v>
      </c>
      <c r="AL40" s="37">
        <v>2247</v>
      </c>
      <c r="AM40" s="37">
        <v>1948</v>
      </c>
      <c r="AN40" s="37">
        <v>1902</v>
      </c>
      <c r="AO40" s="37">
        <v>2110</v>
      </c>
      <c r="AP40" s="37">
        <v>1841</v>
      </c>
      <c r="AQ40" s="37">
        <v>2173</v>
      </c>
      <c r="AR40" s="37">
        <v>2355</v>
      </c>
      <c r="AS40" s="37">
        <v>2238</v>
      </c>
      <c r="AT40" s="37">
        <v>2078</v>
      </c>
      <c r="AU40" s="37">
        <v>2276</v>
      </c>
      <c r="AV40" s="37">
        <v>2291</v>
      </c>
      <c r="AW40" s="37">
        <v>2300</v>
      </c>
      <c r="AX40" s="37">
        <v>2693</v>
      </c>
      <c r="AY40" s="37">
        <v>2734</v>
      </c>
      <c r="AZ40" s="37">
        <v>2717</v>
      </c>
      <c r="BA40" s="37">
        <v>2489</v>
      </c>
      <c r="BB40" s="37">
        <v>2377</v>
      </c>
      <c r="BC40" s="37">
        <v>2571</v>
      </c>
      <c r="BD40" s="37">
        <v>2395</v>
      </c>
      <c r="BE40" s="37">
        <v>2408</v>
      </c>
      <c r="BF40" s="37">
        <v>2526</v>
      </c>
      <c r="BG40" s="37">
        <v>2345</v>
      </c>
      <c r="BH40" s="37">
        <v>2791</v>
      </c>
      <c r="BI40" s="37">
        <v>2632</v>
      </c>
      <c r="BJ40" s="37">
        <v>2693</v>
      </c>
      <c r="BK40" s="37">
        <v>2734</v>
      </c>
      <c r="BL40" s="37">
        <v>2717</v>
      </c>
      <c r="BM40" s="37">
        <v>2489</v>
      </c>
      <c r="BN40" s="37">
        <v>2377</v>
      </c>
      <c r="BO40" s="37">
        <v>2571</v>
      </c>
      <c r="BP40" s="37">
        <v>2395</v>
      </c>
      <c r="BQ40" s="37">
        <v>2408</v>
      </c>
      <c r="BR40" s="37">
        <v>2526</v>
      </c>
      <c r="BS40" s="37">
        <v>2345</v>
      </c>
      <c r="BT40" s="37">
        <v>2791</v>
      </c>
      <c r="BU40" s="37">
        <v>2632</v>
      </c>
      <c r="BV40" s="37">
        <v>2444</v>
      </c>
      <c r="BW40" s="37">
        <v>2240</v>
      </c>
      <c r="BX40" s="37">
        <v>2508</v>
      </c>
      <c r="BY40" s="37">
        <v>2204</v>
      </c>
      <c r="BZ40" s="37">
        <v>2399</v>
      </c>
      <c r="CA40" s="37">
        <v>2507</v>
      </c>
      <c r="CB40" s="37">
        <v>2688</v>
      </c>
      <c r="CC40" s="37">
        <v>3175</v>
      </c>
      <c r="CD40" s="37">
        <v>2932</v>
      </c>
      <c r="CE40" s="37">
        <v>3005</v>
      </c>
      <c r="CF40" s="37">
        <v>3018</v>
      </c>
      <c r="CG40" s="37">
        <v>3185</v>
      </c>
      <c r="CH40" s="37">
        <v>3005</v>
      </c>
      <c r="CI40" s="37">
        <v>3018</v>
      </c>
      <c r="CJ40" s="37">
        <v>3185</v>
      </c>
      <c r="CK40" s="37">
        <v>3191</v>
      </c>
      <c r="CL40" s="37">
        <v>2943</v>
      </c>
      <c r="CM40" s="37">
        <v>3175</v>
      </c>
      <c r="CN40" s="37">
        <v>3043</v>
      </c>
      <c r="CO40" s="37">
        <v>2917</v>
      </c>
      <c r="CP40" s="37">
        <v>2997</v>
      </c>
      <c r="CQ40" s="37">
        <v>2778</v>
      </c>
      <c r="CR40" s="37">
        <v>2906</v>
      </c>
      <c r="CS40" s="37">
        <v>2716</v>
      </c>
      <c r="CT40" s="37">
        <v>3017</v>
      </c>
      <c r="CU40" s="37">
        <v>2659</v>
      </c>
      <c r="CV40" s="37">
        <v>2663</v>
      </c>
      <c r="CW40" s="37">
        <v>2571</v>
      </c>
      <c r="CX40" s="37">
        <v>2350</v>
      </c>
      <c r="CY40" s="37">
        <v>2549</v>
      </c>
      <c r="CZ40" s="37">
        <v>2682</v>
      </c>
      <c r="DA40" s="37">
        <v>2657</v>
      </c>
      <c r="DB40" s="37">
        <v>2623</v>
      </c>
      <c r="DC40" s="37">
        <v>2692</v>
      </c>
      <c r="DD40" s="37">
        <v>2658</v>
      </c>
      <c r="DE40" s="37">
        <v>2985</v>
      </c>
      <c r="DF40" s="37">
        <v>3175</v>
      </c>
      <c r="DG40" s="37">
        <v>2569</v>
      </c>
      <c r="DH40" s="37">
        <v>2905</v>
      </c>
      <c r="DI40" s="37">
        <v>3055</v>
      </c>
      <c r="DJ40" s="37">
        <v>2902</v>
      </c>
      <c r="DK40" s="37">
        <v>3168</v>
      </c>
      <c r="DL40" s="37">
        <v>2979</v>
      </c>
      <c r="DM40" s="37">
        <v>2484</v>
      </c>
      <c r="DN40" s="37">
        <v>2799</v>
      </c>
      <c r="DO40" s="37">
        <v>2883</v>
      </c>
      <c r="DP40" s="37">
        <v>2864</v>
      </c>
      <c r="DQ40" s="37">
        <v>2949</v>
      </c>
      <c r="DR40" s="39">
        <v>2989</v>
      </c>
      <c r="DS40" s="39">
        <v>2910</v>
      </c>
      <c r="DT40" s="39">
        <v>3080</v>
      </c>
      <c r="DU40" s="39">
        <v>2893</v>
      </c>
      <c r="DV40" s="39">
        <v>2921</v>
      </c>
      <c r="DW40" s="39">
        <v>3039</v>
      </c>
      <c r="DX40" s="39">
        <v>2973</v>
      </c>
      <c r="DY40" s="39">
        <v>2707</v>
      </c>
      <c r="DZ40" s="39">
        <v>3116</v>
      </c>
      <c r="EA40" s="39">
        <v>3096</v>
      </c>
      <c r="EB40" s="39">
        <v>3046</v>
      </c>
      <c r="EC40" s="39">
        <v>3054</v>
      </c>
      <c r="ED40" s="39">
        <v>9697</v>
      </c>
      <c r="EE40" s="39">
        <v>8394</v>
      </c>
      <c r="EF40" s="39">
        <v>8703</v>
      </c>
      <c r="EG40" s="39">
        <v>8195</v>
      </c>
      <c r="EH40" s="39">
        <v>7699</v>
      </c>
      <c r="EI40" s="39">
        <v>8549</v>
      </c>
      <c r="EJ40" s="39">
        <v>6465</v>
      </c>
      <c r="EK40" s="39">
        <v>6365</v>
      </c>
      <c r="EL40" s="39">
        <v>7618</v>
      </c>
      <c r="EM40" s="39">
        <v>2236</v>
      </c>
      <c r="EN40" s="39">
        <v>2900</v>
      </c>
      <c r="EO40" s="39">
        <v>2392</v>
      </c>
      <c r="EP40" s="3">
        <v>1339</v>
      </c>
      <c r="EQ40" s="3">
        <v>1410</v>
      </c>
      <c r="ER40" s="3">
        <v>1910</v>
      </c>
      <c r="ES40" s="3">
        <v>1809</v>
      </c>
      <c r="ET40" s="3">
        <v>1534</v>
      </c>
      <c r="EU40" s="3">
        <v>1619</v>
      </c>
      <c r="EV40" s="3">
        <v>1773</v>
      </c>
      <c r="EW40" s="3">
        <v>1900</v>
      </c>
      <c r="EX40" s="3">
        <v>1874</v>
      </c>
      <c r="EY40" s="3">
        <v>1724</v>
      </c>
      <c r="EZ40" s="3">
        <v>1831</v>
      </c>
      <c r="FA40" s="89">
        <v>1726</v>
      </c>
      <c r="FB40" s="3">
        <v>2502</v>
      </c>
      <c r="FC40" s="3">
        <v>2267</v>
      </c>
      <c r="FD40" s="3">
        <v>2590</v>
      </c>
      <c r="FE40" s="3">
        <v>1994</v>
      </c>
      <c r="FF40" s="3">
        <v>1908</v>
      </c>
      <c r="FG40" s="3">
        <v>1938</v>
      </c>
      <c r="FH40" s="3">
        <v>2006</v>
      </c>
      <c r="FI40" s="3">
        <v>2015</v>
      </c>
      <c r="FJ40" s="3">
        <v>1926</v>
      </c>
      <c r="FK40" s="3">
        <v>2212</v>
      </c>
      <c r="FL40" s="3">
        <v>2287</v>
      </c>
      <c r="FM40" s="3">
        <v>2034</v>
      </c>
      <c r="FN40" s="59">
        <v>6447</v>
      </c>
      <c r="FO40" s="59">
        <v>6292</v>
      </c>
      <c r="FP40" s="59">
        <v>6014</v>
      </c>
      <c r="FQ40" s="59">
        <v>6017</v>
      </c>
      <c r="FR40" s="59">
        <v>5476</v>
      </c>
      <c r="FS40" s="59">
        <v>6119</v>
      </c>
      <c r="FT40" s="59">
        <v>2382</v>
      </c>
      <c r="FU40" s="59">
        <v>2334</v>
      </c>
      <c r="FV40" s="59">
        <v>2409</v>
      </c>
      <c r="FW40" s="59">
        <v>2612</v>
      </c>
      <c r="FX40" s="59">
        <v>2426</v>
      </c>
      <c r="FY40" s="59">
        <v>2470</v>
      </c>
      <c r="FZ40" s="59">
        <v>5825</v>
      </c>
      <c r="GA40" s="59">
        <v>5187</v>
      </c>
      <c r="GB40" s="59">
        <v>5041</v>
      </c>
      <c r="GC40" s="59">
        <v>4433</v>
      </c>
      <c r="GD40" s="59">
        <v>3636</v>
      </c>
      <c r="GE40" s="59">
        <v>3747</v>
      </c>
      <c r="GF40" s="59">
        <v>3819</v>
      </c>
      <c r="GG40" s="59">
        <v>3539</v>
      </c>
      <c r="GH40" s="58">
        <v>3946</v>
      </c>
      <c r="GI40" s="6">
        <v>3936</v>
      </c>
      <c r="GJ40" s="6">
        <v>3619</v>
      </c>
      <c r="GK40" s="10">
        <v>3586</v>
      </c>
      <c r="GL40" s="10">
        <v>3366</v>
      </c>
      <c r="GM40" s="10">
        <v>3294</v>
      </c>
      <c r="GN40" s="10">
        <v>3434</v>
      </c>
      <c r="GO40" s="10">
        <v>3280</v>
      </c>
      <c r="GP40" s="10">
        <v>3270</v>
      </c>
      <c r="GQ40" s="10">
        <v>3320</v>
      </c>
      <c r="GR40" s="10">
        <v>3365</v>
      </c>
      <c r="GS40" s="10">
        <v>3281</v>
      </c>
      <c r="GT40" s="10">
        <v>3383</v>
      </c>
      <c r="GU40" s="6">
        <v>3233</v>
      </c>
      <c r="GV40" s="6">
        <v>3495</v>
      </c>
      <c r="GW40" s="6">
        <v>3401</v>
      </c>
      <c r="GX40" s="6">
        <v>3354</v>
      </c>
      <c r="GY40" s="6">
        <v>3217</v>
      </c>
      <c r="GZ40" s="6">
        <v>3186</v>
      </c>
      <c r="HA40" s="6">
        <v>3136</v>
      </c>
      <c r="HB40" s="6">
        <v>3100</v>
      </c>
      <c r="HC40" s="6">
        <v>3432</v>
      </c>
      <c r="HD40" s="6">
        <v>3157</v>
      </c>
      <c r="HE40" s="6">
        <v>3523</v>
      </c>
      <c r="HF40" s="6">
        <v>3330</v>
      </c>
      <c r="HG40" s="6">
        <v>3201</v>
      </c>
      <c r="HH40" s="6">
        <v>3295</v>
      </c>
      <c r="HI40" s="6">
        <v>3187</v>
      </c>
      <c r="HJ40" s="6">
        <v>3412</v>
      </c>
      <c r="HK40" s="6">
        <v>3316</v>
      </c>
      <c r="HL40" s="6">
        <v>3168</v>
      </c>
      <c r="HM40" s="6">
        <v>3203</v>
      </c>
      <c r="HN40" s="6">
        <v>2795</v>
      </c>
      <c r="HO40" s="6">
        <v>3039</v>
      </c>
      <c r="HP40" s="6">
        <v>2869</v>
      </c>
      <c r="HQ40" s="6">
        <v>3032</v>
      </c>
      <c r="HR40" s="6">
        <v>3051</v>
      </c>
      <c r="HS40" s="6">
        <v>2914</v>
      </c>
      <c r="HT40" s="6">
        <v>3022</v>
      </c>
      <c r="HU40" s="6">
        <v>2751</v>
      </c>
      <c r="HV40" s="6">
        <v>3138</v>
      </c>
      <c r="HW40" s="6">
        <v>2744</v>
      </c>
      <c r="HX40" s="6">
        <v>2738</v>
      </c>
      <c r="HY40" s="6">
        <v>2742</v>
      </c>
      <c r="HZ40" s="6">
        <v>2303</v>
      </c>
      <c r="IA40" s="6">
        <v>2584</v>
      </c>
      <c r="IB40" s="6">
        <v>2843</v>
      </c>
      <c r="IC40" s="6">
        <v>2887</v>
      </c>
      <c r="ID40" s="6">
        <v>2874</v>
      </c>
      <c r="IE40" s="6">
        <v>2978</v>
      </c>
      <c r="IF40" s="6">
        <v>2839</v>
      </c>
      <c r="IG40" s="6">
        <v>2675</v>
      </c>
      <c r="IH40" s="106">
        <v>2922</v>
      </c>
      <c r="II40" s="106">
        <v>2644</v>
      </c>
      <c r="IJ40" s="106">
        <v>2667</v>
      </c>
      <c r="IK40" s="111">
        <v>2640</v>
      </c>
      <c r="IL40" s="111">
        <v>2418</v>
      </c>
      <c r="IM40" s="111">
        <v>2536</v>
      </c>
      <c r="IN40" s="111">
        <v>3098</v>
      </c>
      <c r="IO40" s="111">
        <v>2263</v>
      </c>
      <c r="IP40" s="111">
        <v>2196</v>
      </c>
      <c r="IQ40" s="111">
        <v>2232</v>
      </c>
      <c r="IR40" s="111">
        <v>2141</v>
      </c>
      <c r="IS40" s="111">
        <v>2542</v>
      </c>
      <c r="IT40" s="111">
        <v>2911</v>
      </c>
      <c r="IU40" s="111">
        <v>3774</v>
      </c>
      <c r="IV40" s="111">
        <v>11836</v>
      </c>
    </row>
    <row r="41" spans="1:256">
      <c r="A41" s="7" t="s">
        <v>65</v>
      </c>
      <c r="B41" s="37">
        <v>13764</v>
      </c>
      <c r="C41" s="37">
        <v>13195</v>
      </c>
      <c r="D41" s="37">
        <v>13886</v>
      </c>
      <c r="E41" s="37">
        <v>12193</v>
      </c>
      <c r="F41" s="37">
        <v>12372</v>
      </c>
      <c r="G41" s="37">
        <v>14265</v>
      </c>
      <c r="H41" s="37">
        <v>11430</v>
      </c>
      <c r="I41" s="37">
        <v>13154</v>
      </c>
      <c r="J41" s="37">
        <v>13721</v>
      </c>
      <c r="K41" s="37">
        <v>13058</v>
      </c>
      <c r="L41" s="37">
        <v>15129</v>
      </c>
      <c r="M41" s="37">
        <v>13757</v>
      </c>
      <c r="N41" s="37">
        <v>13805</v>
      </c>
      <c r="O41" s="37">
        <v>13020</v>
      </c>
      <c r="P41" s="37">
        <v>12896</v>
      </c>
      <c r="Q41" s="37">
        <v>13629</v>
      </c>
      <c r="R41" s="37">
        <v>11367</v>
      </c>
      <c r="S41" s="37">
        <v>13310</v>
      </c>
      <c r="T41" s="37">
        <v>12429</v>
      </c>
      <c r="U41" s="37">
        <v>13794</v>
      </c>
      <c r="V41" s="37">
        <v>13301</v>
      </c>
      <c r="W41" s="37">
        <v>14014</v>
      </c>
      <c r="X41" s="37">
        <v>15669</v>
      </c>
      <c r="Y41" s="37">
        <v>13145</v>
      </c>
      <c r="Z41" s="37">
        <v>15701</v>
      </c>
      <c r="AA41" s="37">
        <v>14039</v>
      </c>
      <c r="AB41" s="37">
        <v>13612</v>
      </c>
      <c r="AC41" s="37">
        <v>14488</v>
      </c>
      <c r="AD41" s="37">
        <v>12115</v>
      </c>
      <c r="AE41" s="37">
        <v>13203</v>
      </c>
      <c r="AF41" s="37">
        <v>12993</v>
      </c>
      <c r="AG41" s="37">
        <v>13266</v>
      </c>
      <c r="AH41" s="37">
        <v>12499</v>
      </c>
      <c r="AI41" s="37">
        <v>13953</v>
      </c>
      <c r="AJ41" s="37">
        <v>14942</v>
      </c>
      <c r="AK41" s="37">
        <v>14139</v>
      </c>
      <c r="AL41" s="37">
        <v>16087</v>
      </c>
      <c r="AM41" s="37">
        <v>13071</v>
      </c>
      <c r="AN41" s="37">
        <v>13584</v>
      </c>
      <c r="AO41" s="37">
        <v>14750</v>
      </c>
      <c r="AP41" s="37">
        <v>12084</v>
      </c>
      <c r="AQ41" s="37">
        <v>13444</v>
      </c>
      <c r="AR41" s="37">
        <v>13497</v>
      </c>
      <c r="AS41" s="37">
        <v>13313</v>
      </c>
      <c r="AT41" s="37">
        <v>13767</v>
      </c>
      <c r="AU41" s="37">
        <v>13354</v>
      </c>
      <c r="AV41" s="37">
        <v>14935</v>
      </c>
      <c r="AW41" s="37">
        <v>15569</v>
      </c>
      <c r="AX41" s="37">
        <v>14828</v>
      </c>
      <c r="AY41" s="37">
        <v>14573</v>
      </c>
      <c r="AZ41" s="37">
        <v>14747</v>
      </c>
      <c r="BA41" s="38" t="s">
        <v>308</v>
      </c>
      <c r="BB41" s="38" t="s">
        <v>308</v>
      </c>
      <c r="BC41" s="38" t="s">
        <v>308</v>
      </c>
      <c r="BD41" s="37">
        <v>13312</v>
      </c>
      <c r="BE41" s="37">
        <v>14369</v>
      </c>
      <c r="BF41" s="37">
        <v>14149</v>
      </c>
      <c r="BG41" s="37">
        <v>14371</v>
      </c>
      <c r="BH41" s="37">
        <v>16563</v>
      </c>
      <c r="BI41" s="37">
        <v>16115</v>
      </c>
      <c r="BJ41" s="37">
        <v>14828</v>
      </c>
      <c r="BK41" s="37">
        <v>14573</v>
      </c>
      <c r="BL41" s="37">
        <v>14747</v>
      </c>
      <c r="BM41" s="38" t="s">
        <v>308</v>
      </c>
      <c r="BN41" s="38" t="s">
        <v>308</v>
      </c>
      <c r="BO41" s="38" t="s">
        <v>308</v>
      </c>
      <c r="BP41" s="37">
        <v>13312</v>
      </c>
      <c r="BQ41" s="37">
        <v>14369</v>
      </c>
      <c r="BR41" s="37">
        <v>14149</v>
      </c>
      <c r="BS41" s="37">
        <v>14371</v>
      </c>
      <c r="BT41" s="37">
        <v>16563</v>
      </c>
      <c r="BU41" s="37">
        <v>16115</v>
      </c>
      <c r="BV41" s="37">
        <v>14805</v>
      </c>
      <c r="BW41" s="37">
        <v>12422</v>
      </c>
      <c r="BX41" s="37">
        <v>14260</v>
      </c>
      <c r="BY41" s="37">
        <v>13609</v>
      </c>
      <c r="BZ41" s="37">
        <v>13882</v>
      </c>
      <c r="CA41" s="37">
        <v>14525</v>
      </c>
      <c r="CB41" s="37">
        <v>14466</v>
      </c>
      <c r="CC41" s="37">
        <v>16584</v>
      </c>
      <c r="CD41" s="37">
        <v>15738</v>
      </c>
      <c r="CE41" s="37">
        <v>16131</v>
      </c>
      <c r="CF41" s="37">
        <v>14293</v>
      </c>
      <c r="CG41" s="37">
        <v>14397</v>
      </c>
      <c r="CH41" s="37">
        <v>16131</v>
      </c>
      <c r="CI41" s="37">
        <v>14293</v>
      </c>
      <c r="CJ41" s="37">
        <v>14397</v>
      </c>
      <c r="CK41" s="37">
        <v>15445</v>
      </c>
      <c r="CL41" s="37">
        <v>12095</v>
      </c>
      <c r="CM41" s="37">
        <v>14877</v>
      </c>
      <c r="CN41" s="37">
        <v>14561</v>
      </c>
      <c r="CO41" s="37">
        <v>14601</v>
      </c>
      <c r="CP41" s="37">
        <v>14259</v>
      </c>
      <c r="CQ41" s="37">
        <v>15884</v>
      </c>
      <c r="CR41" s="37">
        <v>17174</v>
      </c>
      <c r="CS41" s="37">
        <v>15917</v>
      </c>
      <c r="CT41" s="37">
        <v>16536</v>
      </c>
      <c r="CU41" s="37">
        <v>15274</v>
      </c>
      <c r="CV41" s="37">
        <v>15419</v>
      </c>
      <c r="CW41" s="37">
        <v>16422</v>
      </c>
      <c r="CX41" s="37">
        <v>13963</v>
      </c>
      <c r="CY41" s="37">
        <v>15087</v>
      </c>
      <c r="CZ41" s="37">
        <v>15778</v>
      </c>
      <c r="DA41" s="37">
        <v>14954</v>
      </c>
      <c r="DB41" s="37">
        <v>15237</v>
      </c>
      <c r="DC41" s="38" t="s">
        <v>308</v>
      </c>
      <c r="DD41" s="37">
        <v>16578</v>
      </c>
      <c r="DE41" s="38" t="s">
        <v>308</v>
      </c>
      <c r="DF41" s="37">
        <v>17902</v>
      </c>
      <c r="DG41" s="37">
        <v>16101</v>
      </c>
      <c r="DH41" s="37">
        <v>17930</v>
      </c>
      <c r="DI41" s="37">
        <v>16576</v>
      </c>
      <c r="DJ41" s="37">
        <v>15376</v>
      </c>
      <c r="DK41" s="37">
        <v>16643</v>
      </c>
      <c r="DL41" s="37">
        <v>16343</v>
      </c>
      <c r="DM41" s="37">
        <v>14076</v>
      </c>
      <c r="DN41" s="37">
        <v>15292</v>
      </c>
      <c r="DO41" s="37">
        <v>16343</v>
      </c>
      <c r="DP41" s="37">
        <v>14076</v>
      </c>
      <c r="DQ41" s="37">
        <v>15292</v>
      </c>
      <c r="DR41" s="39">
        <v>14602</v>
      </c>
      <c r="DS41" s="39">
        <v>12127</v>
      </c>
      <c r="DT41" s="39">
        <v>11284</v>
      </c>
      <c r="DU41" s="39">
        <v>10404</v>
      </c>
      <c r="DV41" s="39">
        <v>9062</v>
      </c>
      <c r="DW41" s="39">
        <v>9566</v>
      </c>
      <c r="DX41" s="39">
        <v>9583</v>
      </c>
      <c r="DY41" s="39">
        <v>8893</v>
      </c>
      <c r="DZ41" s="39">
        <v>10182</v>
      </c>
      <c r="EA41" s="39">
        <v>9583</v>
      </c>
      <c r="EB41" s="39">
        <v>8893</v>
      </c>
      <c r="EC41" s="39">
        <v>10182</v>
      </c>
      <c r="ED41" s="39">
        <v>10074</v>
      </c>
      <c r="EE41" s="39">
        <v>9439</v>
      </c>
      <c r="EF41" s="39">
        <v>9791</v>
      </c>
      <c r="EG41" s="39">
        <v>10074</v>
      </c>
      <c r="EH41" s="39">
        <v>9439</v>
      </c>
      <c r="EI41" s="39">
        <v>9791</v>
      </c>
      <c r="EJ41" s="39">
        <v>8778</v>
      </c>
      <c r="EK41" s="39">
        <v>7728</v>
      </c>
      <c r="EL41" s="39">
        <v>9598</v>
      </c>
      <c r="EM41" s="39">
        <v>9362</v>
      </c>
      <c r="EN41" s="39">
        <v>9256</v>
      </c>
      <c r="EO41" s="39">
        <v>10044</v>
      </c>
      <c r="EP41" s="3">
        <v>9574</v>
      </c>
      <c r="EQ41" s="3">
        <v>8619</v>
      </c>
      <c r="ER41" s="3">
        <v>9120</v>
      </c>
      <c r="ES41" s="3">
        <v>9574</v>
      </c>
      <c r="ET41" s="3">
        <v>8619</v>
      </c>
      <c r="EU41" s="3">
        <v>9120</v>
      </c>
      <c r="EV41" s="3">
        <v>9118</v>
      </c>
      <c r="EW41" s="3">
        <v>7490</v>
      </c>
      <c r="EX41" s="3">
        <v>8541</v>
      </c>
      <c r="EY41" s="3">
        <v>8627</v>
      </c>
      <c r="EZ41" s="3">
        <v>9688</v>
      </c>
      <c r="FA41" s="89">
        <v>7686</v>
      </c>
      <c r="FB41" s="3">
        <v>8627</v>
      </c>
      <c r="FC41" s="3">
        <v>9688</v>
      </c>
      <c r="FD41" s="3">
        <v>7686</v>
      </c>
      <c r="FE41" s="3">
        <v>8321</v>
      </c>
      <c r="FF41" s="3">
        <v>7729</v>
      </c>
      <c r="FG41" s="3">
        <v>7832</v>
      </c>
      <c r="FH41" s="3">
        <v>7802</v>
      </c>
      <c r="FI41" s="3">
        <v>8183</v>
      </c>
      <c r="FJ41" s="3">
        <v>7975</v>
      </c>
      <c r="FK41" s="3">
        <v>8834</v>
      </c>
      <c r="FL41" s="3">
        <v>8629</v>
      </c>
      <c r="FM41" s="3">
        <v>8547</v>
      </c>
      <c r="FN41" s="59">
        <v>8834</v>
      </c>
      <c r="FO41" s="59">
        <v>8629</v>
      </c>
      <c r="FP41" s="59">
        <v>8547</v>
      </c>
      <c r="FQ41" s="59">
        <v>7590</v>
      </c>
      <c r="FR41" s="59">
        <v>7329</v>
      </c>
      <c r="FS41" s="59">
        <v>7694</v>
      </c>
      <c r="FT41" s="59">
        <v>8292</v>
      </c>
      <c r="FU41" s="59">
        <v>8231</v>
      </c>
      <c r="FV41" s="59">
        <v>8470</v>
      </c>
      <c r="FW41" s="59">
        <v>8876</v>
      </c>
      <c r="FX41" s="59">
        <v>8203</v>
      </c>
      <c r="FY41" s="59">
        <v>8676</v>
      </c>
      <c r="FZ41" s="59">
        <v>8704</v>
      </c>
      <c r="GA41" s="59">
        <v>6922</v>
      </c>
      <c r="GB41" s="59">
        <v>7637</v>
      </c>
      <c r="GC41" s="59">
        <v>6798</v>
      </c>
      <c r="GD41" s="59">
        <v>6125</v>
      </c>
      <c r="GE41" s="59">
        <v>6760</v>
      </c>
      <c r="GF41" s="59">
        <v>7458</v>
      </c>
      <c r="GG41" s="59">
        <v>7120</v>
      </c>
      <c r="GH41" s="58">
        <v>7590</v>
      </c>
      <c r="GI41" s="6">
        <v>8350</v>
      </c>
      <c r="GJ41" s="6">
        <v>8231</v>
      </c>
      <c r="GK41" s="10">
        <v>7708</v>
      </c>
      <c r="GL41" s="10">
        <v>7721</v>
      </c>
      <c r="GM41" s="10">
        <v>7037</v>
      </c>
      <c r="GN41" s="10">
        <v>7342</v>
      </c>
      <c r="GO41" s="10">
        <v>6601</v>
      </c>
      <c r="GP41" s="10">
        <v>5829</v>
      </c>
      <c r="GQ41" s="10">
        <v>6670</v>
      </c>
      <c r="GR41" s="10">
        <v>6712</v>
      </c>
      <c r="GS41" s="10">
        <v>7272</v>
      </c>
      <c r="GT41" s="10">
        <v>7373</v>
      </c>
      <c r="GU41" s="6">
        <v>7193</v>
      </c>
      <c r="GV41" s="6">
        <v>8403</v>
      </c>
      <c r="GW41" s="6">
        <v>7761</v>
      </c>
      <c r="GX41" s="6">
        <v>7342</v>
      </c>
      <c r="GY41" s="6">
        <v>6820</v>
      </c>
      <c r="GZ41" s="6">
        <v>6944</v>
      </c>
      <c r="HA41" s="6">
        <v>7354</v>
      </c>
      <c r="HB41" s="6">
        <v>6080</v>
      </c>
      <c r="HC41" s="6">
        <v>6250</v>
      </c>
      <c r="HD41" s="6">
        <v>6604</v>
      </c>
      <c r="HE41" s="6">
        <v>7406</v>
      </c>
      <c r="HF41" s="6">
        <v>7556</v>
      </c>
      <c r="HG41" s="6">
        <v>7663</v>
      </c>
      <c r="HH41" s="6">
        <v>8222</v>
      </c>
      <c r="HI41" s="6">
        <v>7368</v>
      </c>
      <c r="HJ41" s="6">
        <v>8079</v>
      </c>
      <c r="HK41" s="6">
        <v>7228</v>
      </c>
      <c r="HL41" s="6">
        <v>6949</v>
      </c>
      <c r="HM41" s="6">
        <v>7377</v>
      </c>
      <c r="HN41" s="6">
        <v>5597</v>
      </c>
      <c r="HO41" s="6">
        <v>5650</v>
      </c>
      <c r="HP41" s="6">
        <v>6714</v>
      </c>
      <c r="HQ41" s="6">
        <v>7196</v>
      </c>
      <c r="HR41" s="6">
        <v>6775</v>
      </c>
      <c r="HS41" s="6">
        <v>7665</v>
      </c>
      <c r="HT41" s="6">
        <v>7765</v>
      </c>
      <c r="HU41" s="6">
        <v>6848</v>
      </c>
      <c r="HV41" s="6">
        <v>7417</v>
      </c>
      <c r="HW41" s="6">
        <v>6460</v>
      </c>
      <c r="HX41" s="6">
        <v>6395</v>
      </c>
      <c r="HY41" s="6">
        <v>6719</v>
      </c>
      <c r="HZ41" s="6">
        <v>4773</v>
      </c>
      <c r="IA41" s="6">
        <v>5402</v>
      </c>
      <c r="IB41" s="6">
        <v>6417</v>
      </c>
      <c r="IC41" s="6">
        <v>6584</v>
      </c>
      <c r="ID41" s="6">
        <v>6499</v>
      </c>
      <c r="IE41" s="6">
        <v>7265</v>
      </c>
      <c r="IF41" s="6">
        <v>6822</v>
      </c>
      <c r="IG41" s="6">
        <v>6467</v>
      </c>
      <c r="IH41" s="106">
        <v>6661</v>
      </c>
      <c r="II41" s="106">
        <v>284</v>
      </c>
      <c r="IJ41" s="106">
        <v>6033</v>
      </c>
      <c r="IK41" s="111">
        <v>6570</v>
      </c>
      <c r="IL41" s="111">
        <v>5087</v>
      </c>
      <c r="IM41" s="111">
        <v>4042</v>
      </c>
      <c r="IN41" s="111">
        <v>6170</v>
      </c>
      <c r="IO41" s="111">
        <v>11085</v>
      </c>
      <c r="IP41" s="111">
        <v>6506</v>
      </c>
      <c r="IQ41" s="111">
        <v>3839</v>
      </c>
      <c r="IR41" s="111">
        <v>3786</v>
      </c>
      <c r="IS41" s="111">
        <v>3694</v>
      </c>
      <c r="IT41" s="111">
        <v>3904</v>
      </c>
      <c r="IU41" s="111">
        <v>4583</v>
      </c>
      <c r="IV41" s="111">
        <v>6171</v>
      </c>
    </row>
    <row r="42" spans="1:256">
      <c r="A42" s="7" t="s">
        <v>67</v>
      </c>
      <c r="B42" s="38">
        <v>532</v>
      </c>
      <c r="C42" s="38">
        <v>545</v>
      </c>
      <c r="D42" s="38">
        <v>476</v>
      </c>
      <c r="E42" s="38">
        <v>485</v>
      </c>
      <c r="F42" s="38">
        <v>465</v>
      </c>
      <c r="G42" s="38">
        <v>508</v>
      </c>
      <c r="H42" s="38">
        <v>468</v>
      </c>
      <c r="I42" s="38">
        <v>487</v>
      </c>
      <c r="J42" s="38">
        <v>548</v>
      </c>
      <c r="K42" s="38">
        <v>590</v>
      </c>
      <c r="L42" s="38">
        <v>610</v>
      </c>
      <c r="M42" s="38">
        <v>598</v>
      </c>
      <c r="N42" s="38">
        <v>608</v>
      </c>
      <c r="O42" s="38">
        <v>546</v>
      </c>
      <c r="P42" s="38">
        <v>489</v>
      </c>
      <c r="Q42" s="38">
        <v>577</v>
      </c>
      <c r="R42" s="38">
        <v>493</v>
      </c>
      <c r="S42" s="38">
        <v>555</v>
      </c>
      <c r="T42" s="38">
        <v>533</v>
      </c>
      <c r="U42" s="38">
        <v>584</v>
      </c>
      <c r="V42" s="38">
        <v>586</v>
      </c>
      <c r="W42" s="38">
        <v>673</v>
      </c>
      <c r="X42" s="38">
        <v>698</v>
      </c>
      <c r="Y42" s="38">
        <v>609</v>
      </c>
      <c r="Z42" s="38">
        <v>697</v>
      </c>
      <c r="AA42" s="38">
        <v>649</v>
      </c>
      <c r="AB42" s="38">
        <v>560</v>
      </c>
      <c r="AC42" s="38">
        <v>644</v>
      </c>
      <c r="AD42" s="38">
        <v>519</v>
      </c>
      <c r="AE42" s="38">
        <v>601</v>
      </c>
      <c r="AF42" s="38">
        <v>604</v>
      </c>
      <c r="AG42" s="38">
        <v>588</v>
      </c>
      <c r="AH42" s="38">
        <v>615</v>
      </c>
      <c r="AI42" s="38">
        <v>721</v>
      </c>
      <c r="AJ42" s="38">
        <v>667</v>
      </c>
      <c r="AK42" s="38">
        <v>656</v>
      </c>
      <c r="AL42" s="38">
        <v>713</v>
      </c>
      <c r="AM42" s="38">
        <v>617</v>
      </c>
      <c r="AN42" s="38">
        <v>590</v>
      </c>
      <c r="AO42" s="38">
        <v>646</v>
      </c>
      <c r="AP42" s="38">
        <v>567</v>
      </c>
      <c r="AQ42" s="38">
        <v>598</v>
      </c>
      <c r="AR42" s="38">
        <v>563</v>
      </c>
      <c r="AS42" s="38">
        <v>543</v>
      </c>
      <c r="AT42" s="38">
        <v>582</v>
      </c>
      <c r="AU42" s="38">
        <v>701</v>
      </c>
      <c r="AV42" s="38">
        <v>634</v>
      </c>
      <c r="AW42" s="38">
        <v>694</v>
      </c>
      <c r="AX42" s="38">
        <v>594</v>
      </c>
      <c r="AY42" s="38">
        <v>554</v>
      </c>
      <c r="AZ42" s="38">
        <v>599</v>
      </c>
      <c r="BA42" s="38">
        <v>553</v>
      </c>
      <c r="BB42" s="38">
        <v>483</v>
      </c>
      <c r="BC42" s="38">
        <v>566</v>
      </c>
      <c r="BD42" s="38">
        <v>570</v>
      </c>
      <c r="BE42" s="38">
        <v>549</v>
      </c>
      <c r="BF42" s="38">
        <v>614</v>
      </c>
      <c r="BG42" s="38">
        <v>699</v>
      </c>
      <c r="BH42" s="38">
        <v>658</v>
      </c>
      <c r="BI42" s="38">
        <v>679</v>
      </c>
      <c r="BJ42" s="38">
        <v>594</v>
      </c>
      <c r="BK42" s="38">
        <v>554</v>
      </c>
      <c r="BL42" s="38">
        <v>599</v>
      </c>
      <c r="BM42" s="38">
        <v>553</v>
      </c>
      <c r="BN42" s="38">
        <v>483</v>
      </c>
      <c r="BO42" s="38">
        <v>566</v>
      </c>
      <c r="BP42" s="38">
        <v>570</v>
      </c>
      <c r="BQ42" s="38">
        <v>549</v>
      </c>
      <c r="BR42" s="38">
        <v>614</v>
      </c>
      <c r="BS42" s="38">
        <v>699</v>
      </c>
      <c r="BT42" s="38">
        <v>658</v>
      </c>
      <c r="BU42" s="38">
        <v>679</v>
      </c>
      <c r="BV42" s="38">
        <v>637</v>
      </c>
      <c r="BW42" s="38">
        <v>567</v>
      </c>
      <c r="BX42" s="38">
        <v>641</v>
      </c>
      <c r="BY42" s="38">
        <v>591</v>
      </c>
      <c r="BZ42" s="38">
        <v>646</v>
      </c>
      <c r="CA42" s="38">
        <v>779</v>
      </c>
      <c r="CB42" s="38">
        <v>723</v>
      </c>
      <c r="CC42" s="38">
        <v>748</v>
      </c>
      <c r="CD42" s="38">
        <v>826</v>
      </c>
      <c r="CE42" s="38">
        <v>741</v>
      </c>
      <c r="CF42" s="38">
        <v>667</v>
      </c>
      <c r="CG42" s="38">
        <v>709</v>
      </c>
      <c r="CH42" s="38">
        <v>741</v>
      </c>
      <c r="CI42" s="38">
        <v>667</v>
      </c>
      <c r="CJ42" s="38">
        <v>709</v>
      </c>
      <c r="CK42" s="38">
        <v>798</v>
      </c>
      <c r="CL42" s="38">
        <v>588</v>
      </c>
      <c r="CM42" s="38">
        <v>700</v>
      </c>
      <c r="CN42" s="38">
        <v>698</v>
      </c>
      <c r="CO42" s="38">
        <v>815</v>
      </c>
      <c r="CP42" s="38">
        <v>795</v>
      </c>
      <c r="CQ42" s="38">
        <v>835</v>
      </c>
      <c r="CR42" s="38">
        <v>788</v>
      </c>
      <c r="CS42" s="38">
        <v>722</v>
      </c>
      <c r="CT42" s="38">
        <v>885</v>
      </c>
      <c r="CU42" s="38">
        <v>776</v>
      </c>
      <c r="CV42" s="38">
        <v>620</v>
      </c>
      <c r="CW42" s="38">
        <v>812</v>
      </c>
      <c r="CX42" s="38">
        <v>727</v>
      </c>
      <c r="CY42" s="38">
        <v>763</v>
      </c>
      <c r="CZ42" s="38">
        <v>765</v>
      </c>
      <c r="DA42" s="38">
        <v>818</v>
      </c>
      <c r="DB42" s="38">
        <v>722</v>
      </c>
      <c r="DC42" s="38">
        <v>795</v>
      </c>
      <c r="DD42" s="38">
        <v>743</v>
      </c>
      <c r="DE42" s="38">
        <v>777</v>
      </c>
      <c r="DF42" s="38">
        <v>862</v>
      </c>
      <c r="DG42" s="38">
        <v>635</v>
      </c>
      <c r="DH42" s="38">
        <v>728</v>
      </c>
      <c r="DI42" s="38">
        <v>597</v>
      </c>
      <c r="DJ42" s="38">
        <v>584</v>
      </c>
      <c r="DK42" s="38">
        <v>599</v>
      </c>
      <c r="DL42" s="38">
        <v>541</v>
      </c>
      <c r="DM42" s="38">
        <v>522</v>
      </c>
      <c r="DN42" s="38">
        <v>608</v>
      </c>
      <c r="DO42" s="38">
        <v>646</v>
      </c>
      <c r="DP42" s="38">
        <v>727</v>
      </c>
      <c r="DQ42" s="38">
        <v>864</v>
      </c>
      <c r="DR42" s="39">
        <v>968</v>
      </c>
      <c r="DS42" s="39">
        <v>799</v>
      </c>
      <c r="DT42" s="39">
        <v>790</v>
      </c>
      <c r="DU42" s="39">
        <v>669</v>
      </c>
      <c r="DV42" s="39">
        <v>632</v>
      </c>
      <c r="DW42" s="39">
        <v>748</v>
      </c>
      <c r="DX42" s="39">
        <v>811</v>
      </c>
      <c r="DY42" s="39">
        <v>714</v>
      </c>
      <c r="DZ42" s="39">
        <v>784</v>
      </c>
      <c r="EA42" s="39">
        <v>772</v>
      </c>
      <c r="EB42" s="39">
        <v>843</v>
      </c>
      <c r="EC42" s="39">
        <v>755</v>
      </c>
      <c r="ED42" s="39">
        <v>826</v>
      </c>
      <c r="EE42" s="39">
        <v>786</v>
      </c>
      <c r="EF42" s="39">
        <v>824</v>
      </c>
      <c r="EG42" s="39">
        <v>656</v>
      </c>
      <c r="EH42" s="39">
        <v>618</v>
      </c>
      <c r="EI42" s="39">
        <v>765</v>
      </c>
      <c r="EJ42" s="39">
        <v>626</v>
      </c>
      <c r="EK42" s="39">
        <v>836</v>
      </c>
      <c r="EL42" s="39">
        <v>691</v>
      </c>
      <c r="EM42" s="39">
        <v>687</v>
      </c>
      <c r="EN42" s="39">
        <v>712</v>
      </c>
      <c r="EO42" s="39">
        <v>888</v>
      </c>
      <c r="EP42" s="3">
        <v>849</v>
      </c>
      <c r="EQ42" s="3">
        <v>807</v>
      </c>
      <c r="ER42" s="3">
        <v>665</v>
      </c>
      <c r="ES42" s="3">
        <v>776</v>
      </c>
      <c r="ET42" s="3">
        <v>622</v>
      </c>
      <c r="EU42" s="3">
        <v>720</v>
      </c>
      <c r="EV42" s="3">
        <v>680</v>
      </c>
      <c r="EW42" s="3">
        <v>710</v>
      </c>
      <c r="EX42" s="3">
        <v>783</v>
      </c>
      <c r="EY42" s="3">
        <v>737</v>
      </c>
      <c r="EZ42" s="3">
        <v>779</v>
      </c>
      <c r="FA42" s="89">
        <v>772</v>
      </c>
      <c r="FB42" s="3">
        <v>878</v>
      </c>
      <c r="FC42" s="3">
        <v>786</v>
      </c>
      <c r="FD42" s="3">
        <v>724</v>
      </c>
      <c r="FE42" s="3">
        <v>824</v>
      </c>
      <c r="FF42" s="3">
        <v>676</v>
      </c>
      <c r="FG42" s="3">
        <v>630</v>
      </c>
      <c r="FH42" s="3">
        <v>687</v>
      </c>
      <c r="FI42" s="3">
        <v>732</v>
      </c>
      <c r="FJ42" s="3">
        <v>758</v>
      </c>
      <c r="FK42" s="3">
        <v>828</v>
      </c>
      <c r="FL42" s="3">
        <v>842</v>
      </c>
      <c r="FM42" s="3">
        <v>669</v>
      </c>
      <c r="FN42" s="59">
        <v>699</v>
      </c>
      <c r="FO42" s="59">
        <v>653</v>
      </c>
      <c r="FP42" s="59">
        <v>602</v>
      </c>
      <c r="FQ42" s="59">
        <v>619</v>
      </c>
      <c r="FR42" s="59">
        <v>611</v>
      </c>
      <c r="FS42" s="59">
        <v>717</v>
      </c>
      <c r="FT42" s="59">
        <v>629</v>
      </c>
      <c r="FU42" s="59">
        <v>688</v>
      </c>
      <c r="FV42" s="59">
        <v>626</v>
      </c>
      <c r="FW42" s="59">
        <v>711</v>
      </c>
      <c r="FX42" s="59">
        <v>614</v>
      </c>
      <c r="FY42" s="59">
        <v>683</v>
      </c>
      <c r="FZ42" s="59">
        <v>693</v>
      </c>
      <c r="GA42" s="59">
        <v>589</v>
      </c>
      <c r="GB42" s="59">
        <v>599</v>
      </c>
      <c r="GC42" s="59">
        <v>555</v>
      </c>
      <c r="GD42" s="59">
        <v>462</v>
      </c>
      <c r="GE42" s="59">
        <v>575</v>
      </c>
      <c r="GF42" s="59">
        <v>570</v>
      </c>
      <c r="GG42" s="59">
        <v>553</v>
      </c>
      <c r="GH42" s="58">
        <v>603</v>
      </c>
      <c r="GI42" s="6">
        <v>612</v>
      </c>
      <c r="GJ42" s="6">
        <v>584</v>
      </c>
      <c r="GK42" s="10">
        <v>539</v>
      </c>
      <c r="GL42" s="10">
        <v>590</v>
      </c>
      <c r="GM42" s="10">
        <v>465</v>
      </c>
      <c r="GN42" s="10">
        <v>487</v>
      </c>
      <c r="GO42" s="10">
        <v>485</v>
      </c>
      <c r="GP42" s="10">
        <v>463</v>
      </c>
      <c r="GQ42" s="10">
        <v>514</v>
      </c>
      <c r="GR42" s="10">
        <v>510</v>
      </c>
      <c r="GS42" s="10">
        <v>585</v>
      </c>
      <c r="GT42" s="10">
        <v>595</v>
      </c>
      <c r="GU42" s="10">
        <v>592</v>
      </c>
      <c r="GV42" s="10">
        <v>565</v>
      </c>
      <c r="GW42" s="10">
        <v>354</v>
      </c>
      <c r="GX42" s="10">
        <v>486</v>
      </c>
      <c r="GY42" s="10">
        <v>658</v>
      </c>
      <c r="GZ42" s="10">
        <v>562</v>
      </c>
      <c r="HA42" s="10">
        <v>688</v>
      </c>
      <c r="HB42" s="10">
        <v>702</v>
      </c>
      <c r="HC42" s="10">
        <v>853</v>
      </c>
      <c r="HD42" s="10">
        <v>980</v>
      </c>
      <c r="HE42" s="10">
        <v>911</v>
      </c>
      <c r="HF42" s="10">
        <v>830</v>
      </c>
      <c r="HG42" s="10">
        <v>745</v>
      </c>
      <c r="HH42" s="10">
        <v>670</v>
      </c>
      <c r="HI42" s="10">
        <v>666</v>
      </c>
      <c r="HJ42" s="10">
        <v>827</v>
      </c>
      <c r="HK42" s="10">
        <v>815</v>
      </c>
      <c r="HL42" s="10">
        <v>695</v>
      </c>
      <c r="HM42" s="10">
        <v>773</v>
      </c>
      <c r="HN42" s="10">
        <v>672</v>
      </c>
      <c r="HO42" s="10">
        <v>581</v>
      </c>
      <c r="HP42" s="10">
        <v>507</v>
      </c>
      <c r="HQ42" s="10">
        <v>503</v>
      </c>
      <c r="HR42" s="10">
        <v>574</v>
      </c>
      <c r="HS42" s="10">
        <v>652</v>
      </c>
      <c r="HT42" s="10">
        <v>763</v>
      </c>
      <c r="HU42" s="10">
        <v>745</v>
      </c>
      <c r="HV42" s="10">
        <v>852</v>
      </c>
      <c r="HW42" s="10">
        <v>636</v>
      </c>
      <c r="HX42" s="10">
        <v>588</v>
      </c>
      <c r="HY42" s="10">
        <v>775</v>
      </c>
      <c r="HZ42" s="10">
        <v>599</v>
      </c>
      <c r="IA42" s="10">
        <v>655</v>
      </c>
      <c r="IB42" s="10">
        <v>738</v>
      </c>
      <c r="IC42" s="10">
        <v>776</v>
      </c>
      <c r="ID42" s="10">
        <v>715</v>
      </c>
      <c r="IE42" s="10">
        <v>846</v>
      </c>
      <c r="IF42" s="10">
        <v>756</v>
      </c>
      <c r="IG42" s="10">
        <v>697</v>
      </c>
      <c r="IH42" s="106">
        <v>757</v>
      </c>
      <c r="II42" s="106">
        <v>632</v>
      </c>
      <c r="IJ42" s="106">
        <v>595</v>
      </c>
      <c r="IK42" s="111">
        <v>765</v>
      </c>
      <c r="IL42" s="111">
        <v>513</v>
      </c>
      <c r="IM42" s="111">
        <v>546</v>
      </c>
      <c r="IN42" s="111">
        <v>550</v>
      </c>
      <c r="IO42" s="111">
        <v>364</v>
      </c>
      <c r="IP42" s="111">
        <v>332</v>
      </c>
      <c r="IQ42" s="111">
        <v>338</v>
      </c>
      <c r="IR42" s="111">
        <v>749</v>
      </c>
      <c r="IS42" s="111">
        <v>571</v>
      </c>
      <c r="IT42" s="111">
        <v>473</v>
      </c>
      <c r="IU42" s="111">
        <v>438</v>
      </c>
      <c r="IV42" s="111">
        <v>518</v>
      </c>
    </row>
    <row r="43" spans="1:256">
      <c r="A43" s="7" t="s">
        <v>68</v>
      </c>
      <c r="B43" s="37">
        <v>4051</v>
      </c>
      <c r="C43" s="37">
        <v>3999</v>
      </c>
      <c r="D43" s="37">
        <v>3569</v>
      </c>
      <c r="E43" s="37">
        <v>3061</v>
      </c>
      <c r="F43" s="37">
        <v>3254</v>
      </c>
      <c r="G43" s="37">
        <v>3492</v>
      </c>
      <c r="H43" s="37">
        <v>3253</v>
      </c>
      <c r="I43" s="37">
        <v>3542</v>
      </c>
      <c r="J43" s="37">
        <v>3810</v>
      </c>
      <c r="K43" s="37">
        <v>3587</v>
      </c>
      <c r="L43" s="37">
        <v>4638</v>
      </c>
      <c r="M43" s="37">
        <v>4291</v>
      </c>
      <c r="N43" s="37">
        <v>4644</v>
      </c>
      <c r="O43" s="37">
        <v>4563</v>
      </c>
      <c r="P43" s="37">
        <v>3705</v>
      </c>
      <c r="Q43" s="37">
        <v>3850</v>
      </c>
      <c r="R43" s="37">
        <v>3624</v>
      </c>
      <c r="S43" s="37">
        <v>3559</v>
      </c>
      <c r="T43" s="37">
        <v>3517</v>
      </c>
      <c r="U43" s="37">
        <v>4210</v>
      </c>
      <c r="V43" s="37">
        <v>4261</v>
      </c>
      <c r="W43" s="37">
        <v>4485</v>
      </c>
      <c r="X43" s="37">
        <v>5163</v>
      </c>
      <c r="Y43" s="37">
        <v>4557</v>
      </c>
      <c r="Z43" s="37">
        <v>4939</v>
      </c>
      <c r="AA43" s="37">
        <v>4589</v>
      </c>
      <c r="AB43" s="37">
        <v>3911</v>
      </c>
      <c r="AC43" s="37">
        <v>3811</v>
      </c>
      <c r="AD43" s="37">
        <v>3543</v>
      </c>
      <c r="AE43" s="37">
        <v>3471</v>
      </c>
      <c r="AF43" s="37">
        <v>3816</v>
      </c>
      <c r="AG43" s="37">
        <v>3998</v>
      </c>
      <c r="AH43" s="37">
        <v>3699</v>
      </c>
      <c r="AI43" s="37">
        <v>4613</v>
      </c>
      <c r="AJ43" s="37">
        <v>4788</v>
      </c>
      <c r="AK43" s="37">
        <v>4496</v>
      </c>
      <c r="AL43" s="37">
        <v>4635</v>
      </c>
      <c r="AM43" s="37">
        <v>4040</v>
      </c>
      <c r="AN43" s="37">
        <v>3644</v>
      </c>
      <c r="AO43" s="37">
        <v>3532</v>
      </c>
      <c r="AP43" s="37">
        <v>3147</v>
      </c>
      <c r="AQ43" s="37">
        <v>3406</v>
      </c>
      <c r="AR43" s="37">
        <v>3822</v>
      </c>
      <c r="AS43" s="37">
        <v>3950</v>
      </c>
      <c r="AT43" s="37">
        <v>3951</v>
      </c>
      <c r="AU43" s="37">
        <v>4380</v>
      </c>
      <c r="AV43" s="37">
        <v>4382</v>
      </c>
      <c r="AW43" s="37">
        <v>4607</v>
      </c>
      <c r="AX43" s="37">
        <v>4024</v>
      </c>
      <c r="AY43" s="37">
        <v>3762</v>
      </c>
      <c r="AZ43" s="37">
        <v>3585</v>
      </c>
      <c r="BA43" s="37">
        <v>3104</v>
      </c>
      <c r="BB43" s="37">
        <v>2846</v>
      </c>
      <c r="BC43" s="37">
        <v>3441</v>
      </c>
      <c r="BD43" s="37">
        <v>3445</v>
      </c>
      <c r="BE43" s="37">
        <v>3540</v>
      </c>
      <c r="BF43" s="37">
        <v>3994</v>
      </c>
      <c r="BG43" s="37">
        <v>3803</v>
      </c>
      <c r="BH43" s="37">
        <v>4624</v>
      </c>
      <c r="BI43" s="37">
        <v>4848</v>
      </c>
      <c r="BJ43" s="37">
        <v>4024</v>
      </c>
      <c r="BK43" s="37">
        <v>3762</v>
      </c>
      <c r="BL43" s="37">
        <v>3585</v>
      </c>
      <c r="BM43" s="37">
        <v>3104</v>
      </c>
      <c r="BN43" s="37">
        <v>2846</v>
      </c>
      <c r="BO43" s="37">
        <v>3441</v>
      </c>
      <c r="BP43" s="37">
        <v>3445</v>
      </c>
      <c r="BQ43" s="37">
        <v>3540</v>
      </c>
      <c r="BR43" s="37">
        <v>3994</v>
      </c>
      <c r="BS43" s="37">
        <v>3803</v>
      </c>
      <c r="BT43" s="37">
        <v>4624</v>
      </c>
      <c r="BU43" s="37">
        <v>4848</v>
      </c>
      <c r="BV43" s="37">
        <v>3108</v>
      </c>
      <c r="BW43" s="37">
        <v>2716</v>
      </c>
      <c r="BX43" s="37">
        <v>3523</v>
      </c>
      <c r="BY43" s="37">
        <v>3322</v>
      </c>
      <c r="BZ43" s="37">
        <v>3859</v>
      </c>
      <c r="CA43" s="37">
        <v>4083</v>
      </c>
      <c r="CB43" s="37">
        <v>3789</v>
      </c>
      <c r="CC43" s="37">
        <v>4522</v>
      </c>
      <c r="CD43" s="37">
        <v>4314</v>
      </c>
      <c r="CE43" s="37">
        <v>4094</v>
      </c>
      <c r="CF43" s="37">
        <v>3731</v>
      </c>
      <c r="CG43" s="37">
        <v>3169</v>
      </c>
      <c r="CH43" s="37">
        <v>4094</v>
      </c>
      <c r="CI43" s="37">
        <v>3731</v>
      </c>
      <c r="CJ43" s="37">
        <v>3169</v>
      </c>
      <c r="CK43" s="37">
        <v>3176</v>
      </c>
      <c r="CL43" s="37">
        <v>2904</v>
      </c>
      <c r="CM43" s="37">
        <v>3412</v>
      </c>
      <c r="CN43" s="37">
        <v>3725</v>
      </c>
      <c r="CO43" s="37">
        <v>3951</v>
      </c>
      <c r="CP43" s="37">
        <v>4007</v>
      </c>
      <c r="CQ43" s="37">
        <v>3997</v>
      </c>
      <c r="CR43" s="37">
        <v>4807</v>
      </c>
      <c r="CS43" s="37">
        <v>4248</v>
      </c>
      <c r="CT43" s="37">
        <v>4649</v>
      </c>
      <c r="CU43" s="37">
        <v>4055</v>
      </c>
      <c r="CV43" s="37">
        <v>3381</v>
      </c>
      <c r="CW43" s="37">
        <v>3376</v>
      </c>
      <c r="CX43" s="37">
        <v>3559</v>
      </c>
      <c r="CY43" s="37">
        <v>3541</v>
      </c>
      <c r="CZ43" s="37">
        <v>4136</v>
      </c>
      <c r="DA43" s="37">
        <v>4094</v>
      </c>
      <c r="DB43" s="37">
        <v>4163</v>
      </c>
      <c r="DC43" s="37">
        <v>5424</v>
      </c>
      <c r="DD43" s="37">
        <v>5390</v>
      </c>
      <c r="DE43" s="37">
        <v>5997</v>
      </c>
      <c r="DF43" s="37">
        <v>6462</v>
      </c>
      <c r="DG43" s="37">
        <v>4680</v>
      </c>
      <c r="DH43" s="37">
        <v>5491</v>
      </c>
      <c r="DI43" s="37">
        <v>4925</v>
      </c>
      <c r="DJ43" s="37">
        <v>4622</v>
      </c>
      <c r="DK43" s="37">
        <v>4981</v>
      </c>
      <c r="DL43" s="37">
        <v>5520</v>
      </c>
      <c r="DM43" s="37">
        <v>5413</v>
      </c>
      <c r="DN43" s="37">
        <v>5907</v>
      </c>
      <c r="DO43" s="37">
        <v>6305</v>
      </c>
      <c r="DP43" s="37">
        <v>6289</v>
      </c>
      <c r="DQ43" s="37">
        <v>6849</v>
      </c>
      <c r="DR43" s="39">
        <v>6300</v>
      </c>
      <c r="DS43" s="39">
        <v>5898</v>
      </c>
      <c r="DT43" s="39">
        <v>5421</v>
      </c>
      <c r="DU43" s="39">
        <v>5014</v>
      </c>
      <c r="DV43" s="39">
        <v>5613</v>
      </c>
      <c r="DW43" s="39">
        <v>6066</v>
      </c>
      <c r="DX43" s="39">
        <v>6049</v>
      </c>
      <c r="DY43" s="39">
        <v>5885</v>
      </c>
      <c r="DZ43" s="39">
        <v>6572</v>
      </c>
      <c r="EA43" s="39">
        <v>6891</v>
      </c>
      <c r="EB43" s="39">
        <v>7478</v>
      </c>
      <c r="EC43" s="39">
        <v>7587</v>
      </c>
      <c r="ED43" s="39">
        <v>6672</v>
      </c>
      <c r="EE43" s="39">
        <v>6423</v>
      </c>
      <c r="EF43" s="39">
        <v>6081</v>
      </c>
      <c r="EG43" s="39">
        <v>5013</v>
      </c>
      <c r="EH43" s="39">
        <v>5007</v>
      </c>
      <c r="EI43" s="39">
        <v>5608</v>
      </c>
      <c r="EJ43" s="39">
        <v>5834</v>
      </c>
      <c r="EK43" s="39">
        <v>6005</v>
      </c>
      <c r="EL43" s="39">
        <v>6456</v>
      </c>
      <c r="EM43" s="39">
        <v>6116</v>
      </c>
      <c r="EN43" s="39">
        <v>6282</v>
      </c>
      <c r="EO43" s="39">
        <v>6394</v>
      </c>
      <c r="EP43" s="3">
        <v>5846</v>
      </c>
      <c r="EQ43" s="3">
        <v>5460</v>
      </c>
      <c r="ER43" s="3">
        <v>5163</v>
      </c>
      <c r="ES43" s="3">
        <v>4869</v>
      </c>
      <c r="ET43" s="3">
        <v>4888</v>
      </c>
      <c r="EU43" s="3">
        <v>4586</v>
      </c>
      <c r="EV43" s="3">
        <v>5201</v>
      </c>
      <c r="EW43" s="3">
        <v>5818</v>
      </c>
      <c r="EX43" s="3">
        <v>5513</v>
      </c>
      <c r="EY43" s="3">
        <v>4733</v>
      </c>
      <c r="EZ43" s="3">
        <v>6812</v>
      </c>
      <c r="FA43" s="89">
        <v>6346</v>
      </c>
      <c r="FB43" s="3">
        <v>6940</v>
      </c>
      <c r="FC43" s="3">
        <v>6025</v>
      </c>
      <c r="FD43" s="3">
        <v>4894</v>
      </c>
      <c r="FE43" s="3">
        <v>4610</v>
      </c>
      <c r="FF43" s="3">
        <v>4807</v>
      </c>
      <c r="FG43" s="3">
        <v>4435</v>
      </c>
      <c r="FH43" s="3">
        <v>4908</v>
      </c>
      <c r="FI43" s="3">
        <v>5625</v>
      </c>
      <c r="FJ43" s="3">
        <v>4948</v>
      </c>
      <c r="FK43" s="3">
        <v>5939</v>
      </c>
      <c r="FL43" s="3">
        <v>5885</v>
      </c>
      <c r="FM43" s="3">
        <v>5892</v>
      </c>
      <c r="FN43" s="59">
        <v>6281</v>
      </c>
      <c r="FO43" s="59">
        <v>4271</v>
      </c>
      <c r="FP43" s="59">
        <v>4428</v>
      </c>
      <c r="FQ43" s="59">
        <v>4244</v>
      </c>
      <c r="FR43" s="59">
        <v>3823</v>
      </c>
      <c r="FS43" s="59">
        <v>4126</v>
      </c>
      <c r="FT43" s="59">
        <v>4793</v>
      </c>
      <c r="FU43" s="59">
        <v>5123</v>
      </c>
      <c r="FV43" s="59">
        <v>5161</v>
      </c>
      <c r="FW43" s="59">
        <v>5441</v>
      </c>
      <c r="FX43" s="59">
        <v>5467</v>
      </c>
      <c r="FY43" s="59">
        <v>5878</v>
      </c>
      <c r="FZ43" s="59">
        <v>6229</v>
      </c>
      <c r="GA43" s="59">
        <v>4510</v>
      </c>
      <c r="GB43" s="59">
        <v>4537</v>
      </c>
      <c r="GC43" s="59">
        <v>4332</v>
      </c>
      <c r="GD43" s="59">
        <v>3944</v>
      </c>
      <c r="GE43" s="59">
        <v>4253</v>
      </c>
      <c r="GF43" s="59">
        <v>4560</v>
      </c>
      <c r="GG43" s="59">
        <v>4262</v>
      </c>
      <c r="GH43" s="58">
        <v>4863</v>
      </c>
      <c r="GI43" s="6">
        <v>4750</v>
      </c>
      <c r="GJ43" s="6">
        <v>5168</v>
      </c>
      <c r="GK43" s="10">
        <v>5102</v>
      </c>
      <c r="GL43" s="10">
        <v>4727</v>
      </c>
      <c r="GM43" s="10">
        <v>4097</v>
      </c>
      <c r="GN43" s="10">
        <v>4381</v>
      </c>
      <c r="GO43" s="10">
        <v>4036</v>
      </c>
      <c r="GP43" s="10">
        <v>4144</v>
      </c>
      <c r="GQ43" s="10">
        <v>3826</v>
      </c>
      <c r="GR43" s="10">
        <v>3855</v>
      </c>
      <c r="GS43" s="10">
        <v>4200</v>
      </c>
      <c r="GT43" s="10">
        <v>4154</v>
      </c>
      <c r="GU43" s="6">
        <v>4323</v>
      </c>
      <c r="GV43" s="6">
        <v>5466</v>
      </c>
      <c r="GW43" s="6">
        <v>5274</v>
      </c>
      <c r="GX43" s="6">
        <v>4172</v>
      </c>
      <c r="GY43" s="6">
        <v>4106</v>
      </c>
      <c r="GZ43" s="6">
        <v>3393</v>
      </c>
      <c r="HA43" s="6">
        <v>3610</v>
      </c>
      <c r="HB43" s="6">
        <v>3367</v>
      </c>
      <c r="HC43" s="6">
        <v>3511</v>
      </c>
      <c r="HD43" s="6">
        <v>3103</v>
      </c>
      <c r="HE43" s="6">
        <v>4021</v>
      </c>
      <c r="HF43" s="6">
        <v>4421</v>
      </c>
      <c r="HG43" s="6">
        <v>3983</v>
      </c>
      <c r="HH43" s="6">
        <v>4679</v>
      </c>
      <c r="HI43" s="6">
        <v>4378</v>
      </c>
      <c r="HJ43" s="6">
        <v>4406</v>
      </c>
      <c r="HK43" s="6">
        <v>4000</v>
      </c>
      <c r="HL43" s="6">
        <v>3337</v>
      </c>
      <c r="HM43" s="6">
        <v>3249</v>
      </c>
      <c r="HN43" s="6">
        <v>3310</v>
      </c>
      <c r="HO43" s="6">
        <v>3070</v>
      </c>
      <c r="HP43" s="6">
        <v>3038</v>
      </c>
      <c r="HQ43" s="6">
        <v>3464</v>
      </c>
      <c r="HR43" s="6">
        <v>3149</v>
      </c>
      <c r="HS43" s="6">
        <v>3993</v>
      </c>
      <c r="HT43" s="6">
        <v>4656</v>
      </c>
      <c r="HU43" s="6">
        <v>3898</v>
      </c>
      <c r="HV43" s="6">
        <v>4295</v>
      </c>
      <c r="HW43" s="6">
        <v>3987</v>
      </c>
      <c r="HX43" s="6">
        <v>4845</v>
      </c>
      <c r="HY43" s="6">
        <v>3055</v>
      </c>
      <c r="HZ43" s="6">
        <v>3045</v>
      </c>
      <c r="IA43" s="6">
        <v>2849</v>
      </c>
      <c r="IB43" s="6">
        <v>3177</v>
      </c>
      <c r="IC43" s="6">
        <v>3733</v>
      </c>
      <c r="ID43" s="6">
        <v>3465</v>
      </c>
      <c r="IE43" s="6">
        <v>4073</v>
      </c>
      <c r="IF43" s="6">
        <v>4123</v>
      </c>
      <c r="IG43" s="6">
        <v>4001</v>
      </c>
      <c r="IH43" s="106">
        <v>4100</v>
      </c>
      <c r="II43" s="106">
        <v>3287</v>
      </c>
      <c r="IJ43" s="106">
        <v>3162</v>
      </c>
      <c r="IK43" s="111">
        <v>3246</v>
      </c>
      <c r="IL43" s="111">
        <v>3195</v>
      </c>
      <c r="IM43" s="111">
        <v>2864</v>
      </c>
      <c r="IN43" s="111">
        <v>4581</v>
      </c>
      <c r="IO43" s="111">
        <v>3063</v>
      </c>
      <c r="IP43" s="111">
        <v>2282</v>
      </c>
      <c r="IQ43" s="111">
        <v>3052</v>
      </c>
      <c r="IR43" s="111">
        <v>3369</v>
      </c>
      <c r="IS43" s="111">
        <v>3933</v>
      </c>
      <c r="IT43" s="111">
        <v>3707</v>
      </c>
      <c r="IU43" s="111">
        <v>3450</v>
      </c>
      <c r="IV43" s="111">
        <v>3505</v>
      </c>
    </row>
    <row r="44" spans="1:256">
      <c r="A44" s="7" t="s">
        <v>69</v>
      </c>
      <c r="B44" s="38">
        <v>519</v>
      </c>
      <c r="C44" s="38">
        <v>518</v>
      </c>
      <c r="D44" s="38">
        <v>539</v>
      </c>
      <c r="E44" s="38">
        <v>446</v>
      </c>
      <c r="F44" s="38">
        <v>445</v>
      </c>
      <c r="G44" s="38">
        <v>508</v>
      </c>
      <c r="H44" s="38">
        <v>432</v>
      </c>
      <c r="I44" s="38">
        <v>477</v>
      </c>
      <c r="J44" s="38">
        <v>562</v>
      </c>
      <c r="K44" s="38">
        <v>474</v>
      </c>
      <c r="L44" s="38">
        <v>630</v>
      </c>
      <c r="M44" s="38">
        <v>522</v>
      </c>
      <c r="N44" s="38">
        <v>516</v>
      </c>
      <c r="O44" s="38">
        <v>523</v>
      </c>
      <c r="P44" s="38">
        <v>527</v>
      </c>
      <c r="Q44" s="38">
        <v>427</v>
      </c>
      <c r="R44" s="38">
        <v>369</v>
      </c>
      <c r="S44" s="38">
        <v>499</v>
      </c>
      <c r="T44" s="38">
        <v>483</v>
      </c>
      <c r="U44" s="38">
        <v>435</v>
      </c>
      <c r="V44" s="38">
        <v>493</v>
      </c>
      <c r="W44" s="38">
        <v>503</v>
      </c>
      <c r="X44" s="38">
        <v>562</v>
      </c>
      <c r="Y44" s="38">
        <v>499</v>
      </c>
      <c r="Z44" s="38">
        <v>565</v>
      </c>
      <c r="AA44" s="38">
        <v>486</v>
      </c>
      <c r="AB44" s="38">
        <v>495</v>
      </c>
      <c r="AC44" s="38">
        <v>513</v>
      </c>
      <c r="AD44" s="38">
        <v>384</v>
      </c>
      <c r="AE44" s="38">
        <v>430</v>
      </c>
      <c r="AF44" s="38">
        <v>512</v>
      </c>
      <c r="AG44" s="38">
        <v>473</v>
      </c>
      <c r="AH44" s="38">
        <v>419</v>
      </c>
      <c r="AI44" s="38">
        <v>515</v>
      </c>
      <c r="AJ44" s="38">
        <v>569</v>
      </c>
      <c r="AK44" s="38">
        <v>523</v>
      </c>
      <c r="AL44" s="38">
        <v>586</v>
      </c>
      <c r="AM44" s="38">
        <v>484</v>
      </c>
      <c r="AN44" s="38">
        <v>513</v>
      </c>
      <c r="AO44" s="38">
        <v>476</v>
      </c>
      <c r="AP44" s="38">
        <v>383</v>
      </c>
      <c r="AQ44" s="38">
        <v>505</v>
      </c>
      <c r="AR44" s="38">
        <v>546</v>
      </c>
      <c r="AS44" s="38">
        <v>499</v>
      </c>
      <c r="AT44" s="38">
        <v>520</v>
      </c>
      <c r="AU44" s="38">
        <v>572</v>
      </c>
      <c r="AV44" s="38">
        <v>505</v>
      </c>
      <c r="AW44" s="38">
        <v>573</v>
      </c>
      <c r="AX44" s="38">
        <v>527</v>
      </c>
      <c r="AY44" s="38">
        <v>484</v>
      </c>
      <c r="AZ44" s="38">
        <v>525</v>
      </c>
      <c r="BA44" s="38">
        <v>408</v>
      </c>
      <c r="BB44" s="38">
        <v>336</v>
      </c>
      <c r="BC44" s="38">
        <v>487</v>
      </c>
      <c r="BD44" s="38">
        <v>452</v>
      </c>
      <c r="BE44" s="38">
        <v>467</v>
      </c>
      <c r="BF44" s="38">
        <v>514</v>
      </c>
      <c r="BG44" s="38">
        <v>493</v>
      </c>
      <c r="BH44" s="38">
        <v>586</v>
      </c>
      <c r="BI44" s="38">
        <v>576</v>
      </c>
      <c r="BJ44" s="38">
        <v>527</v>
      </c>
      <c r="BK44" s="38">
        <v>484</v>
      </c>
      <c r="BL44" s="38">
        <v>525</v>
      </c>
      <c r="BM44" s="38">
        <v>408</v>
      </c>
      <c r="BN44" s="38">
        <v>336</v>
      </c>
      <c r="BO44" s="38">
        <v>487</v>
      </c>
      <c r="BP44" s="38">
        <v>452</v>
      </c>
      <c r="BQ44" s="38">
        <v>467</v>
      </c>
      <c r="BR44" s="38">
        <v>514</v>
      </c>
      <c r="BS44" s="38">
        <v>493</v>
      </c>
      <c r="BT44" s="38">
        <v>586</v>
      </c>
      <c r="BU44" s="38">
        <v>576</v>
      </c>
      <c r="BV44" s="38">
        <v>449</v>
      </c>
      <c r="BW44" s="38">
        <v>423</v>
      </c>
      <c r="BX44" s="38">
        <v>484</v>
      </c>
      <c r="BY44" s="38">
        <v>444</v>
      </c>
      <c r="BZ44" s="38">
        <v>488</v>
      </c>
      <c r="CA44" s="38">
        <v>564</v>
      </c>
      <c r="CB44" s="38">
        <v>466</v>
      </c>
      <c r="CC44" s="38">
        <v>636</v>
      </c>
      <c r="CD44" s="38">
        <v>552</v>
      </c>
      <c r="CE44" s="38">
        <v>596</v>
      </c>
      <c r="CF44" s="38">
        <v>497</v>
      </c>
      <c r="CG44" s="38">
        <v>435</v>
      </c>
      <c r="CH44" s="38">
        <v>596</v>
      </c>
      <c r="CI44" s="38">
        <v>497</v>
      </c>
      <c r="CJ44" s="38">
        <v>435</v>
      </c>
      <c r="CK44" s="38">
        <v>427</v>
      </c>
      <c r="CL44" s="38">
        <v>365</v>
      </c>
      <c r="CM44" s="38">
        <v>500</v>
      </c>
      <c r="CN44" s="38">
        <v>492</v>
      </c>
      <c r="CO44" s="38">
        <v>505</v>
      </c>
      <c r="CP44" s="38">
        <v>525</v>
      </c>
      <c r="CQ44" s="38">
        <v>467</v>
      </c>
      <c r="CR44" s="38">
        <v>563</v>
      </c>
      <c r="CS44" s="38">
        <v>527</v>
      </c>
      <c r="CT44" s="38">
        <v>540</v>
      </c>
      <c r="CU44" s="38">
        <v>520</v>
      </c>
      <c r="CV44" s="38">
        <v>407</v>
      </c>
      <c r="CW44" s="38">
        <v>387</v>
      </c>
      <c r="CX44" s="38">
        <v>416</v>
      </c>
      <c r="CY44" s="38">
        <v>441</v>
      </c>
      <c r="CZ44" s="38">
        <v>516</v>
      </c>
      <c r="DA44" s="38">
        <v>459</v>
      </c>
      <c r="DB44" s="38">
        <v>498</v>
      </c>
      <c r="DC44" s="38">
        <v>531</v>
      </c>
      <c r="DD44" s="38">
        <v>487</v>
      </c>
      <c r="DE44" s="38">
        <v>587</v>
      </c>
      <c r="DF44" s="38">
        <v>545</v>
      </c>
      <c r="DG44" s="38">
        <v>413</v>
      </c>
      <c r="DH44" s="38">
        <v>560</v>
      </c>
      <c r="DI44" s="38">
        <v>383</v>
      </c>
      <c r="DJ44" s="38">
        <v>381</v>
      </c>
      <c r="DK44" s="38">
        <v>492</v>
      </c>
      <c r="DL44" s="38">
        <v>530</v>
      </c>
      <c r="DM44" s="38">
        <v>527</v>
      </c>
      <c r="DN44" s="38">
        <v>600</v>
      </c>
      <c r="DO44" s="38">
        <v>522</v>
      </c>
      <c r="DP44" s="38">
        <v>579</v>
      </c>
      <c r="DQ44" s="38">
        <v>593</v>
      </c>
      <c r="DR44" s="39">
        <v>601</v>
      </c>
      <c r="DS44" s="39">
        <v>494</v>
      </c>
      <c r="DT44" s="39">
        <v>532</v>
      </c>
      <c r="DU44" s="39">
        <v>383</v>
      </c>
      <c r="DV44" s="39">
        <v>429</v>
      </c>
      <c r="DW44" s="39">
        <v>582</v>
      </c>
      <c r="DX44" s="39">
        <v>520</v>
      </c>
      <c r="DY44" s="39">
        <v>506</v>
      </c>
      <c r="DZ44" s="39">
        <v>568</v>
      </c>
      <c r="EA44" s="39">
        <v>532</v>
      </c>
      <c r="EB44" s="39">
        <v>573</v>
      </c>
      <c r="EC44" s="39">
        <v>573</v>
      </c>
      <c r="ED44" s="39">
        <v>571</v>
      </c>
      <c r="EE44" s="39">
        <v>493</v>
      </c>
      <c r="EF44" s="39">
        <v>546</v>
      </c>
      <c r="EG44" s="39">
        <v>440</v>
      </c>
      <c r="EH44" s="39">
        <v>418</v>
      </c>
      <c r="EI44" s="39">
        <v>526</v>
      </c>
      <c r="EJ44" s="39">
        <v>530</v>
      </c>
      <c r="EK44" s="39">
        <v>542</v>
      </c>
      <c r="EL44" s="39">
        <v>572</v>
      </c>
      <c r="EM44" s="39">
        <v>472</v>
      </c>
      <c r="EN44" s="39">
        <v>610</v>
      </c>
      <c r="EO44" s="39">
        <v>596</v>
      </c>
      <c r="EP44" s="3">
        <v>518</v>
      </c>
      <c r="EQ44" s="3">
        <v>482</v>
      </c>
      <c r="ER44" s="3">
        <v>543</v>
      </c>
      <c r="ES44" s="3">
        <v>397</v>
      </c>
      <c r="ET44" s="3">
        <v>405</v>
      </c>
      <c r="EU44" s="3">
        <v>453</v>
      </c>
      <c r="EV44" s="3">
        <v>503</v>
      </c>
      <c r="EW44" s="3">
        <v>534</v>
      </c>
      <c r="EX44" s="3">
        <v>545</v>
      </c>
      <c r="EY44" s="3">
        <v>532</v>
      </c>
      <c r="EZ44" s="3">
        <v>524</v>
      </c>
      <c r="FA44" s="89">
        <v>489</v>
      </c>
      <c r="FB44" s="3">
        <v>519</v>
      </c>
      <c r="FC44" s="3">
        <v>464</v>
      </c>
      <c r="FD44" s="3">
        <v>432</v>
      </c>
      <c r="FE44" s="3">
        <v>368</v>
      </c>
      <c r="FF44" s="3">
        <v>391</v>
      </c>
      <c r="FG44" s="3">
        <v>386</v>
      </c>
      <c r="FH44" s="3">
        <v>453</v>
      </c>
      <c r="FI44" s="3">
        <v>498</v>
      </c>
      <c r="FJ44" s="3">
        <v>447</v>
      </c>
      <c r="FK44" s="3">
        <v>541</v>
      </c>
      <c r="FL44" s="3">
        <v>558</v>
      </c>
      <c r="FM44" s="3">
        <v>476</v>
      </c>
      <c r="FN44" s="59">
        <v>504</v>
      </c>
      <c r="FO44" s="59">
        <v>409</v>
      </c>
      <c r="FP44" s="59">
        <v>398</v>
      </c>
      <c r="FQ44" s="59">
        <v>394</v>
      </c>
      <c r="FR44" s="59">
        <v>352</v>
      </c>
      <c r="FS44" s="59">
        <v>370</v>
      </c>
      <c r="FT44" s="59">
        <v>437</v>
      </c>
      <c r="FU44" s="59">
        <v>417</v>
      </c>
      <c r="FV44" s="59">
        <v>466</v>
      </c>
      <c r="FW44" s="59">
        <v>472</v>
      </c>
      <c r="FX44" s="59">
        <v>481</v>
      </c>
      <c r="FY44" s="59">
        <v>499</v>
      </c>
      <c r="FZ44" s="59">
        <v>464</v>
      </c>
      <c r="GA44" s="59">
        <v>350</v>
      </c>
      <c r="GB44" s="59">
        <v>451</v>
      </c>
      <c r="GC44" s="59">
        <v>348</v>
      </c>
      <c r="GD44" s="59">
        <v>371</v>
      </c>
      <c r="GE44" s="59">
        <v>401</v>
      </c>
      <c r="GF44" s="59">
        <v>413</v>
      </c>
      <c r="GG44" s="59">
        <v>387</v>
      </c>
      <c r="GH44" s="58">
        <v>412</v>
      </c>
      <c r="GI44" s="6">
        <v>497</v>
      </c>
      <c r="GJ44" s="6">
        <v>444</v>
      </c>
      <c r="GK44" s="10">
        <v>463</v>
      </c>
      <c r="GL44" s="10">
        <v>479</v>
      </c>
      <c r="GM44" s="10">
        <v>412</v>
      </c>
      <c r="GN44" s="10">
        <v>434</v>
      </c>
      <c r="GO44" s="10">
        <v>316</v>
      </c>
      <c r="GP44" s="10">
        <v>350</v>
      </c>
      <c r="GQ44" s="10">
        <v>317</v>
      </c>
      <c r="GR44" s="10">
        <v>377</v>
      </c>
      <c r="GS44" s="10">
        <v>425</v>
      </c>
      <c r="GT44" s="10">
        <v>452</v>
      </c>
      <c r="GU44" s="10">
        <v>397</v>
      </c>
      <c r="GV44" s="10">
        <v>482</v>
      </c>
      <c r="GW44" s="10">
        <v>448</v>
      </c>
      <c r="GX44" s="10">
        <v>437</v>
      </c>
      <c r="GY44" s="10">
        <v>423</v>
      </c>
      <c r="GZ44" s="10">
        <v>353</v>
      </c>
      <c r="HA44" s="10">
        <v>370</v>
      </c>
      <c r="HB44" s="10">
        <v>0</v>
      </c>
      <c r="HC44" s="10">
        <v>362</v>
      </c>
      <c r="HD44" s="10">
        <v>335</v>
      </c>
      <c r="HE44" s="10">
        <v>413</v>
      </c>
      <c r="HF44" s="10">
        <v>434</v>
      </c>
      <c r="HG44" s="10">
        <v>373</v>
      </c>
      <c r="HH44" s="10">
        <v>463</v>
      </c>
      <c r="HI44" s="10">
        <v>423</v>
      </c>
      <c r="HJ44" s="10">
        <v>445</v>
      </c>
      <c r="HK44" s="10">
        <v>374</v>
      </c>
      <c r="HL44" s="10">
        <v>353</v>
      </c>
      <c r="HM44" s="10">
        <v>362</v>
      </c>
      <c r="HN44" s="10">
        <v>346</v>
      </c>
      <c r="HO44" s="10">
        <v>320</v>
      </c>
      <c r="HP44" s="10">
        <v>361</v>
      </c>
      <c r="HQ44" s="10">
        <v>409</v>
      </c>
      <c r="HR44" s="10">
        <v>389</v>
      </c>
      <c r="HS44" s="10">
        <v>383</v>
      </c>
      <c r="HT44" s="10">
        <v>459</v>
      </c>
      <c r="HU44" s="10">
        <v>388</v>
      </c>
      <c r="HV44" s="10">
        <v>437</v>
      </c>
      <c r="HW44" s="10">
        <v>332</v>
      </c>
      <c r="HX44" s="10">
        <v>319</v>
      </c>
      <c r="HY44" s="10">
        <v>310</v>
      </c>
      <c r="HZ44" s="10">
        <v>247</v>
      </c>
      <c r="IA44" s="10">
        <v>275</v>
      </c>
      <c r="IB44" s="10">
        <v>321</v>
      </c>
      <c r="IC44" s="10">
        <v>372</v>
      </c>
      <c r="ID44" s="10">
        <v>333</v>
      </c>
      <c r="IE44" s="10">
        <v>423</v>
      </c>
      <c r="IF44" s="10">
        <v>399</v>
      </c>
      <c r="IG44" s="10">
        <v>377</v>
      </c>
      <c r="IH44" s="106">
        <v>408</v>
      </c>
      <c r="II44" s="106">
        <v>308</v>
      </c>
      <c r="IJ44" s="106">
        <v>323</v>
      </c>
      <c r="IK44" s="111">
        <v>343</v>
      </c>
      <c r="IL44" s="111">
        <v>269</v>
      </c>
      <c r="IM44" s="111">
        <v>213</v>
      </c>
      <c r="IN44" s="111">
        <v>179</v>
      </c>
      <c r="IO44" s="111">
        <v>207</v>
      </c>
      <c r="IP44" s="111">
        <v>251</v>
      </c>
      <c r="IQ44" s="111">
        <v>309</v>
      </c>
      <c r="IR44" s="111">
        <v>324</v>
      </c>
      <c r="IS44" s="111">
        <v>328</v>
      </c>
      <c r="IT44" s="111">
        <v>381</v>
      </c>
      <c r="IU44" s="111">
        <v>298</v>
      </c>
      <c r="IV44" s="111">
        <v>362</v>
      </c>
    </row>
    <row r="45" spans="1:256">
      <c r="A45" s="7" t="s">
        <v>70</v>
      </c>
      <c r="B45" s="37">
        <v>7813</v>
      </c>
      <c r="C45" s="37">
        <v>10016</v>
      </c>
      <c r="D45" s="37">
        <v>8794</v>
      </c>
      <c r="E45" s="37">
        <v>7878</v>
      </c>
      <c r="F45" s="37">
        <v>8892</v>
      </c>
      <c r="G45" s="37">
        <v>10391</v>
      </c>
      <c r="H45" s="37">
        <v>7222</v>
      </c>
      <c r="I45" s="37">
        <v>9586</v>
      </c>
      <c r="J45" s="37">
        <v>10689</v>
      </c>
      <c r="K45" s="37">
        <v>8035</v>
      </c>
      <c r="L45" s="37">
        <v>12603</v>
      </c>
      <c r="M45" s="37">
        <v>11289</v>
      </c>
      <c r="N45" s="37">
        <v>10738</v>
      </c>
      <c r="O45" s="37">
        <v>10805</v>
      </c>
      <c r="P45" s="37">
        <v>8808</v>
      </c>
      <c r="Q45" s="37">
        <v>9653</v>
      </c>
      <c r="R45" s="37">
        <v>8954</v>
      </c>
      <c r="S45" s="37">
        <v>11141</v>
      </c>
      <c r="T45" s="37">
        <v>10898</v>
      </c>
      <c r="U45" s="37">
        <v>10646</v>
      </c>
      <c r="V45" s="37">
        <v>10479</v>
      </c>
      <c r="W45" s="37">
        <v>9906</v>
      </c>
      <c r="X45" s="37">
        <v>11011</v>
      </c>
      <c r="Y45" s="37">
        <v>10045</v>
      </c>
      <c r="Z45" s="37">
        <v>9710</v>
      </c>
      <c r="AA45" s="37">
        <v>8510</v>
      </c>
      <c r="AB45" s="37">
        <v>6677</v>
      </c>
      <c r="AC45" s="37">
        <v>7909</v>
      </c>
      <c r="AD45" s="37">
        <v>6588</v>
      </c>
      <c r="AE45" s="37">
        <v>7515</v>
      </c>
      <c r="AF45" s="37">
        <v>8837</v>
      </c>
      <c r="AG45" s="37">
        <v>9047</v>
      </c>
      <c r="AH45" s="37">
        <v>7731</v>
      </c>
      <c r="AI45" s="37">
        <v>8993</v>
      </c>
      <c r="AJ45" s="37">
        <v>9869</v>
      </c>
      <c r="AK45" s="37">
        <v>11130</v>
      </c>
      <c r="AL45" s="37">
        <v>11187</v>
      </c>
      <c r="AM45" s="37">
        <v>9045</v>
      </c>
      <c r="AN45" s="37">
        <v>9124</v>
      </c>
      <c r="AO45" s="37">
        <v>9956</v>
      </c>
      <c r="AP45" s="37">
        <v>7836</v>
      </c>
      <c r="AQ45" s="37">
        <v>9380</v>
      </c>
      <c r="AR45" s="37">
        <v>9737</v>
      </c>
      <c r="AS45" s="37">
        <v>10085</v>
      </c>
      <c r="AT45" s="37">
        <v>10955</v>
      </c>
      <c r="AU45" s="37">
        <v>11377</v>
      </c>
      <c r="AV45" s="37">
        <v>12214</v>
      </c>
      <c r="AW45" s="37">
        <v>14163</v>
      </c>
      <c r="AX45" s="37">
        <v>13224</v>
      </c>
      <c r="AY45" s="37">
        <v>13144</v>
      </c>
      <c r="AZ45" s="37">
        <v>12381</v>
      </c>
      <c r="BA45" s="37">
        <v>12604</v>
      </c>
      <c r="BB45" s="37">
        <v>12655</v>
      </c>
      <c r="BC45" s="37">
        <v>15006</v>
      </c>
      <c r="BD45" s="37">
        <v>13628</v>
      </c>
      <c r="BE45" s="37">
        <v>16067</v>
      </c>
      <c r="BF45" s="37">
        <v>19761</v>
      </c>
      <c r="BG45" s="37">
        <v>17975</v>
      </c>
      <c r="BH45" s="37">
        <v>22183</v>
      </c>
      <c r="BI45" s="37">
        <v>20594</v>
      </c>
      <c r="BJ45" s="37">
        <v>13224</v>
      </c>
      <c r="BK45" s="37">
        <v>13144</v>
      </c>
      <c r="BL45" s="37">
        <v>12381</v>
      </c>
      <c r="BM45" s="37">
        <v>12604</v>
      </c>
      <c r="BN45" s="37">
        <v>12655</v>
      </c>
      <c r="BO45" s="37">
        <v>15006</v>
      </c>
      <c r="BP45" s="37">
        <v>13628</v>
      </c>
      <c r="BQ45" s="37">
        <v>16067</v>
      </c>
      <c r="BR45" s="37">
        <v>19761</v>
      </c>
      <c r="BS45" s="37">
        <v>17975</v>
      </c>
      <c r="BT45" s="37">
        <v>22183</v>
      </c>
      <c r="BU45" s="37">
        <v>20594</v>
      </c>
      <c r="BV45" s="37">
        <v>18715</v>
      </c>
      <c r="BW45" s="37">
        <v>17739</v>
      </c>
      <c r="BX45" s="37">
        <v>22013</v>
      </c>
      <c r="BY45" s="37">
        <v>16565</v>
      </c>
      <c r="BZ45" s="37">
        <v>20159</v>
      </c>
      <c r="CA45" s="37">
        <v>21315</v>
      </c>
      <c r="CB45" s="37">
        <v>17331</v>
      </c>
      <c r="CC45" s="37">
        <v>20315</v>
      </c>
      <c r="CD45" s="37">
        <v>20764</v>
      </c>
      <c r="CE45" s="37">
        <v>15355</v>
      </c>
      <c r="CF45" s="37">
        <v>14511</v>
      </c>
      <c r="CG45" s="37">
        <v>13715</v>
      </c>
      <c r="CH45" s="37">
        <v>15355</v>
      </c>
      <c r="CI45" s="37">
        <v>14511</v>
      </c>
      <c r="CJ45" s="37">
        <v>13715</v>
      </c>
      <c r="CK45" s="37">
        <v>16879</v>
      </c>
      <c r="CL45" s="37">
        <v>15009</v>
      </c>
      <c r="CM45" s="37">
        <v>18434</v>
      </c>
      <c r="CN45" s="37">
        <v>16500</v>
      </c>
      <c r="CO45" s="37">
        <v>20165</v>
      </c>
      <c r="CP45" s="37">
        <v>24095</v>
      </c>
      <c r="CQ45" s="37">
        <v>16599</v>
      </c>
      <c r="CR45" s="37">
        <v>17522</v>
      </c>
      <c r="CS45" s="37">
        <v>16848</v>
      </c>
      <c r="CT45" s="37">
        <v>16931</v>
      </c>
      <c r="CU45" s="37">
        <v>14971</v>
      </c>
      <c r="CV45" s="37">
        <v>14342</v>
      </c>
      <c r="CW45" s="37">
        <v>13973</v>
      </c>
      <c r="CX45" s="37">
        <v>12854</v>
      </c>
      <c r="CY45" s="37">
        <v>12986</v>
      </c>
      <c r="CZ45" s="37">
        <v>13414</v>
      </c>
      <c r="DA45" s="37">
        <v>12692</v>
      </c>
      <c r="DB45" s="37">
        <v>12991</v>
      </c>
      <c r="DC45" s="37">
        <v>12844</v>
      </c>
      <c r="DD45" s="37">
        <v>12729</v>
      </c>
      <c r="DE45" s="37">
        <v>14377</v>
      </c>
      <c r="DF45" s="37">
        <v>12588</v>
      </c>
      <c r="DG45" s="37">
        <v>10224</v>
      </c>
      <c r="DH45" s="37">
        <v>11678</v>
      </c>
      <c r="DI45" s="37">
        <v>11059</v>
      </c>
      <c r="DJ45" s="37">
        <v>10138</v>
      </c>
      <c r="DK45" s="37">
        <v>13136</v>
      </c>
      <c r="DL45" s="37">
        <v>12013</v>
      </c>
      <c r="DM45" s="37">
        <v>10830</v>
      </c>
      <c r="DN45" s="37">
        <v>12114</v>
      </c>
      <c r="DO45" s="37">
        <v>12638</v>
      </c>
      <c r="DP45" s="37">
        <v>12858</v>
      </c>
      <c r="DQ45" s="37">
        <v>14388</v>
      </c>
      <c r="DR45" s="39">
        <v>11167</v>
      </c>
      <c r="DS45" s="39">
        <v>9822</v>
      </c>
      <c r="DT45" s="39">
        <v>10252</v>
      </c>
      <c r="DU45" s="39">
        <v>9636</v>
      </c>
      <c r="DV45" s="39">
        <v>9659</v>
      </c>
      <c r="DW45" s="39">
        <v>11700</v>
      </c>
      <c r="DX45" s="39">
        <v>11357</v>
      </c>
      <c r="DY45" s="39">
        <v>10213</v>
      </c>
      <c r="DZ45" s="39">
        <v>12257</v>
      </c>
      <c r="EA45" s="39">
        <v>12516</v>
      </c>
      <c r="EB45" s="39">
        <v>14918</v>
      </c>
      <c r="EC45" s="39">
        <v>13996</v>
      </c>
      <c r="ED45" s="39">
        <v>10760</v>
      </c>
      <c r="EE45" s="39">
        <v>10382</v>
      </c>
      <c r="EF45" s="39">
        <v>10006</v>
      </c>
      <c r="EG45" s="39">
        <v>9794</v>
      </c>
      <c r="EH45" s="39">
        <v>9459</v>
      </c>
      <c r="EI45" s="39">
        <v>11763</v>
      </c>
      <c r="EJ45" s="39">
        <v>10100</v>
      </c>
      <c r="EK45" s="39">
        <v>10894</v>
      </c>
      <c r="EL45" s="39">
        <v>11683</v>
      </c>
      <c r="EM45" s="39">
        <v>10921</v>
      </c>
      <c r="EN45" s="39">
        <v>13010</v>
      </c>
      <c r="EO45" s="39">
        <v>13672</v>
      </c>
      <c r="EP45" s="3">
        <v>10432</v>
      </c>
      <c r="EQ45" s="3">
        <v>9635</v>
      </c>
      <c r="ER45" s="3">
        <v>9508</v>
      </c>
      <c r="ES45" s="3">
        <v>9982</v>
      </c>
      <c r="ET45" s="3">
        <v>8658</v>
      </c>
      <c r="EU45" s="3">
        <v>9389</v>
      </c>
      <c r="EV45" s="3">
        <v>9407</v>
      </c>
      <c r="EW45" s="3">
        <v>10427</v>
      </c>
      <c r="EX45" s="3">
        <v>10661</v>
      </c>
      <c r="EY45" s="3">
        <v>11219</v>
      </c>
      <c r="EZ45" s="3">
        <v>11649</v>
      </c>
      <c r="FA45" s="89">
        <v>9854</v>
      </c>
      <c r="FB45" s="3">
        <v>8823</v>
      </c>
      <c r="FC45" s="3">
        <v>7889</v>
      </c>
      <c r="FD45" s="3">
        <v>6591</v>
      </c>
      <c r="FE45" s="3">
        <v>7170</v>
      </c>
      <c r="FF45" s="3">
        <v>6453</v>
      </c>
      <c r="FG45" s="3">
        <v>6473</v>
      </c>
      <c r="FH45" s="3">
        <v>8604</v>
      </c>
      <c r="FI45" s="3">
        <v>9087</v>
      </c>
      <c r="FJ45" s="3">
        <v>8453</v>
      </c>
      <c r="FK45" s="3">
        <v>8908</v>
      </c>
      <c r="FL45" s="3">
        <v>9796</v>
      </c>
      <c r="FM45" s="3">
        <v>8879</v>
      </c>
      <c r="FN45" s="59">
        <v>9294</v>
      </c>
      <c r="FO45" s="59">
        <v>7294</v>
      </c>
      <c r="FP45" s="59">
        <v>7124</v>
      </c>
      <c r="FQ45" s="59">
        <v>7728</v>
      </c>
      <c r="FR45" s="59">
        <v>7233</v>
      </c>
      <c r="FS45" s="59">
        <v>7135</v>
      </c>
      <c r="FT45" s="59">
        <v>7411</v>
      </c>
      <c r="FU45" s="59">
        <v>7883</v>
      </c>
      <c r="FV45" s="59">
        <v>8111</v>
      </c>
      <c r="FW45" s="59">
        <v>6677</v>
      </c>
      <c r="FX45" s="59">
        <v>7051</v>
      </c>
      <c r="FY45" s="59">
        <v>7282</v>
      </c>
      <c r="FZ45" s="59">
        <v>7612</v>
      </c>
      <c r="GA45" s="59">
        <v>6028</v>
      </c>
      <c r="GB45" s="59">
        <v>6618</v>
      </c>
      <c r="GC45" s="59">
        <v>6444</v>
      </c>
      <c r="GD45" s="59">
        <v>4908</v>
      </c>
      <c r="GE45" s="59">
        <v>5714</v>
      </c>
      <c r="GF45" s="59">
        <v>6111</v>
      </c>
      <c r="GG45" s="59">
        <v>6039</v>
      </c>
      <c r="GH45" s="58">
        <v>7124</v>
      </c>
      <c r="GI45" s="6">
        <v>6533</v>
      </c>
      <c r="GJ45" s="6">
        <v>6612</v>
      </c>
      <c r="GK45" s="10">
        <v>6746</v>
      </c>
      <c r="GL45" s="10">
        <v>6079</v>
      </c>
      <c r="GM45" s="10">
        <v>5328</v>
      </c>
      <c r="GN45" s="10">
        <v>5535</v>
      </c>
      <c r="GO45" s="10">
        <v>4394</v>
      </c>
      <c r="GP45" s="10">
        <v>4997</v>
      </c>
      <c r="GQ45" s="10">
        <v>5167</v>
      </c>
      <c r="GR45" s="10">
        <v>4992</v>
      </c>
      <c r="GS45" s="10">
        <v>5133</v>
      </c>
      <c r="GT45" s="10">
        <v>5460</v>
      </c>
      <c r="GU45" s="6">
        <v>4854</v>
      </c>
      <c r="GV45" s="6">
        <v>6067</v>
      </c>
      <c r="GW45" s="6">
        <v>6129</v>
      </c>
      <c r="GX45" s="6">
        <v>5045</v>
      </c>
      <c r="GY45" s="6">
        <v>4794</v>
      </c>
      <c r="GZ45" s="6">
        <v>4746</v>
      </c>
      <c r="HA45" s="6">
        <v>4037</v>
      </c>
      <c r="HB45" s="6">
        <v>4225</v>
      </c>
      <c r="HC45" s="6">
        <v>4896</v>
      </c>
      <c r="HD45" s="6">
        <v>3860</v>
      </c>
      <c r="HE45" s="6">
        <v>4617</v>
      </c>
      <c r="HF45" s="6">
        <v>4902</v>
      </c>
      <c r="HG45" s="6">
        <v>4085</v>
      </c>
      <c r="HH45" s="6">
        <v>5073</v>
      </c>
      <c r="HI45" s="6">
        <v>4736</v>
      </c>
      <c r="HJ45" s="6">
        <v>4731</v>
      </c>
      <c r="HK45" s="6">
        <v>4529</v>
      </c>
      <c r="HL45" s="6">
        <v>4154</v>
      </c>
      <c r="HM45" s="6">
        <v>3592</v>
      </c>
      <c r="HN45" s="6">
        <v>3830</v>
      </c>
      <c r="HO45" s="6">
        <v>4080</v>
      </c>
      <c r="HP45" s="6">
        <v>3734</v>
      </c>
      <c r="HQ45" s="6">
        <v>4204</v>
      </c>
      <c r="HR45" s="6">
        <v>4332</v>
      </c>
      <c r="HS45" s="6">
        <v>4074</v>
      </c>
      <c r="HT45" s="6">
        <v>4968</v>
      </c>
      <c r="HU45" s="6">
        <v>4395</v>
      </c>
      <c r="HV45" s="6">
        <v>4208</v>
      </c>
      <c r="HW45" s="6">
        <v>4011</v>
      </c>
      <c r="HX45" s="6">
        <v>3508</v>
      </c>
      <c r="HY45" s="6">
        <v>3748</v>
      </c>
      <c r="HZ45" s="6">
        <v>3071</v>
      </c>
      <c r="IA45" s="6">
        <v>3287</v>
      </c>
      <c r="IB45" s="6">
        <v>3413</v>
      </c>
      <c r="IC45" s="6">
        <v>3971</v>
      </c>
      <c r="ID45" s="6">
        <v>3723</v>
      </c>
      <c r="IE45" s="6">
        <v>3798</v>
      </c>
      <c r="IF45" s="6">
        <v>4395</v>
      </c>
      <c r="IG45" s="6">
        <v>4062</v>
      </c>
      <c r="IH45" s="106">
        <v>4076</v>
      </c>
      <c r="II45" s="106">
        <v>3357</v>
      </c>
      <c r="IJ45" s="106">
        <v>3248</v>
      </c>
      <c r="IK45" s="111">
        <v>3311</v>
      </c>
      <c r="IL45" s="111">
        <v>3169</v>
      </c>
      <c r="IM45" s="111">
        <v>3427</v>
      </c>
      <c r="IN45" s="111">
        <v>4261</v>
      </c>
      <c r="IO45" s="111">
        <v>4434</v>
      </c>
      <c r="IP45" s="111">
        <v>4038</v>
      </c>
      <c r="IQ45" s="111">
        <v>3485</v>
      </c>
      <c r="IR45" s="111">
        <v>4225</v>
      </c>
      <c r="IS45" s="111">
        <v>4274</v>
      </c>
      <c r="IT45" s="111">
        <v>3218</v>
      </c>
      <c r="IU45" s="111">
        <v>3041</v>
      </c>
      <c r="IV45" s="111">
        <v>3379</v>
      </c>
    </row>
    <row r="46" spans="1:256">
      <c r="A46" s="7" t="s">
        <v>72</v>
      </c>
      <c r="B46" s="37">
        <v>23601</v>
      </c>
      <c r="C46" s="37">
        <v>22199</v>
      </c>
      <c r="D46" s="37">
        <v>23305</v>
      </c>
      <c r="E46" s="37">
        <v>18442</v>
      </c>
      <c r="F46" s="37">
        <v>20090</v>
      </c>
      <c r="G46" s="37">
        <v>21476</v>
      </c>
      <c r="H46" s="37">
        <v>25048</v>
      </c>
      <c r="I46" s="37">
        <v>27687</v>
      </c>
      <c r="J46" s="37">
        <v>28071</v>
      </c>
      <c r="K46" s="37">
        <v>27004</v>
      </c>
      <c r="L46" s="37">
        <v>32597</v>
      </c>
      <c r="M46" s="37">
        <v>29239</v>
      </c>
      <c r="N46" s="37">
        <v>29912</v>
      </c>
      <c r="O46" s="37">
        <v>28555</v>
      </c>
      <c r="P46" s="37">
        <v>24756</v>
      </c>
      <c r="Q46" s="37">
        <v>27200</v>
      </c>
      <c r="R46" s="37">
        <v>25997</v>
      </c>
      <c r="S46" s="37">
        <v>26573</v>
      </c>
      <c r="T46" s="37">
        <v>26524</v>
      </c>
      <c r="U46" s="37">
        <v>30186</v>
      </c>
      <c r="V46" s="37">
        <v>29988</v>
      </c>
      <c r="W46" s="37">
        <v>32627</v>
      </c>
      <c r="X46" s="37">
        <v>35209</v>
      </c>
      <c r="Y46" s="37">
        <v>30601</v>
      </c>
      <c r="Z46" s="37">
        <v>34059</v>
      </c>
      <c r="AA46" s="37">
        <v>30070</v>
      </c>
      <c r="AB46" s="37">
        <v>26262</v>
      </c>
      <c r="AC46" s="37">
        <v>29929</v>
      </c>
      <c r="AD46" s="37">
        <v>25889</v>
      </c>
      <c r="AE46" s="37">
        <v>24795</v>
      </c>
      <c r="AF46" s="37">
        <v>28315</v>
      </c>
      <c r="AG46" s="37">
        <v>30756</v>
      </c>
      <c r="AH46" s="37">
        <v>28928</v>
      </c>
      <c r="AI46" s="37">
        <v>35445</v>
      </c>
      <c r="AJ46" s="37">
        <v>37816</v>
      </c>
      <c r="AK46" s="37">
        <v>36770</v>
      </c>
      <c r="AL46" s="37">
        <v>40614</v>
      </c>
      <c r="AM46" s="37">
        <v>33985</v>
      </c>
      <c r="AN46" s="37">
        <v>32991</v>
      </c>
      <c r="AO46" s="37">
        <v>36908</v>
      </c>
      <c r="AP46" s="37">
        <v>31829</v>
      </c>
      <c r="AQ46" s="37">
        <v>32055</v>
      </c>
      <c r="AR46" s="37">
        <v>35465</v>
      </c>
      <c r="AS46" s="37">
        <v>35840</v>
      </c>
      <c r="AT46" s="37">
        <v>33392</v>
      </c>
      <c r="AU46" s="37">
        <v>38844</v>
      </c>
      <c r="AV46" s="37">
        <v>34592</v>
      </c>
      <c r="AW46" s="37">
        <v>39525</v>
      </c>
      <c r="AX46" s="37">
        <v>35712</v>
      </c>
      <c r="AY46" s="37">
        <v>32213</v>
      </c>
      <c r="AZ46" s="37">
        <v>35253</v>
      </c>
      <c r="BA46" s="37">
        <v>28463</v>
      </c>
      <c r="BB46" s="37">
        <v>25896</v>
      </c>
      <c r="BC46" s="37">
        <v>29387</v>
      </c>
      <c r="BD46" s="37">
        <v>27774</v>
      </c>
      <c r="BE46" s="37">
        <v>28951</v>
      </c>
      <c r="BF46" s="37">
        <v>31516</v>
      </c>
      <c r="BG46" s="37">
        <v>29491</v>
      </c>
      <c r="BH46" s="37">
        <v>35648</v>
      </c>
      <c r="BI46" s="37">
        <v>34068</v>
      </c>
      <c r="BJ46" s="37">
        <v>35712</v>
      </c>
      <c r="BK46" s="37">
        <v>32213</v>
      </c>
      <c r="BL46" s="37">
        <v>35253</v>
      </c>
      <c r="BM46" s="37">
        <v>28463</v>
      </c>
      <c r="BN46" s="37">
        <v>25896</v>
      </c>
      <c r="BO46" s="37">
        <v>29387</v>
      </c>
      <c r="BP46" s="37">
        <v>27774</v>
      </c>
      <c r="BQ46" s="37">
        <v>28951</v>
      </c>
      <c r="BR46" s="37">
        <v>31516</v>
      </c>
      <c r="BS46" s="37">
        <v>29491</v>
      </c>
      <c r="BT46" s="37">
        <v>35648</v>
      </c>
      <c r="BU46" s="37">
        <v>34068</v>
      </c>
      <c r="BV46" s="37">
        <v>26959</v>
      </c>
      <c r="BW46" s="37">
        <v>23527</v>
      </c>
      <c r="BX46" s="37">
        <v>26996</v>
      </c>
      <c r="BY46" s="37">
        <v>24076</v>
      </c>
      <c r="BZ46" s="37">
        <v>28163</v>
      </c>
      <c r="CA46" s="37">
        <v>28466</v>
      </c>
      <c r="CB46" s="37">
        <v>26517</v>
      </c>
      <c r="CC46" s="37">
        <v>32461</v>
      </c>
      <c r="CD46" s="37">
        <v>29966</v>
      </c>
      <c r="CE46" s="37">
        <v>31671</v>
      </c>
      <c r="CF46" s="37">
        <v>28508</v>
      </c>
      <c r="CG46" s="37">
        <v>26338</v>
      </c>
      <c r="CH46" s="37">
        <v>31671</v>
      </c>
      <c r="CI46" s="37">
        <v>28508</v>
      </c>
      <c r="CJ46" s="37">
        <v>26338</v>
      </c>
      <c r="CK46" s="37">
        <v>25104</v>
      </c>
      <c r="CL46" s="37">
        <v>23700</v>
      </c>
      <c r="CM46" s="37">
        <v>25480</v>
      </c>
      <c r="CN46" s="37">
        <v>26132</v>
      </c>
      <c r="CO46" s="37">
        <v>28075</v>
      </c>
      <c r="CP46" s="37">
        <v>27667</v>
      </c>
      <c r="CQ46" s="37">
        <v>27442</v>
      </c>
      <c r="CR46" s="37">
        <v>31196</v>
      </c>
      <c r="CS46" s="37">
        <v>28162</v>
      </c>
      <c r="CT46" s="37">
        <v>31623</v>
      </c>
      <c r="CU46" s="37">
        <v>27611</v>
      </c>
      <c r="CV46" s="37">
        <v>25132</v>
      </c>
      <c r="CW46" s="37">
        <v>26478</v>
      </c>
      <c r="CX46" s="37">
        <v>24159</v>
      </c>
      <c r="CY46" s="37">
        <v>23331</v>
      </c>
      <c r="CZ46" s="37">
        <v>26995</v>
      </c>
      <c r="DA46" s="37">
        <v>28856</v>
      </c>
      <c r="DB46" s="37">
        <v>26441</v>
      </c>
      <c r="DC46" s="37">
        <v>28881</v>
      </c>
      <c r="DD46" s="37">
        <v>28758</v>
      </c>
      <c r="DE46" s="37">
        <v>26939</v>
      </c>
      <c r="DF46" s="37">
        <v>28384</v>
      </c>
      <c r="DG46" s="37">
        <v>26006</v>
      </c>
      <c r="DH46" s="37">
        <v>28900</v>
      </c>
      <c r="DI46" s="37">
        <v>27124</v>
      </c>
      <c r="DJ46" s="37">
        <v>26961</v>
      </c>
      <c r="DK46" s="37">
        <v>28826</v>
      </c>
      <c r="DL46" s="37">
        <v>27925</v>
      </c>
      <c r="DM46" s="37">
        <v>26568</v>
      </c>
      <c r="DN46" s="37">
        <v>30036</v>
      </c>
      <c r="DO46" s="37">
        <v>33159</v>
      </c>
      <c r="DP46" s="37">
        <v>31294</v>
      </c>
      <c r="DQ46" s="37">
        <v>33463</v>
      </c>
      <c r="DR46" s="39">
        <v>35072</v>
      </c>
      <c r="DS46" s="39">
        <v>30430</v>
      </c>
      <c r="DT46" s="39">
        <v>30514</v>
      </c>
      <c r="DU46" s="39">
        <v>26853</v>
      </c>
      <c r="DV46" s="39">
        <v>26146</v>
      </c>
      <c r="DW46" s="39">
        <v>24551</v>
      </c>
      <c r="DX46" s="39">
        <v>24245</v>
      </c>
      <c r="DY46" s="39">
        <v>22163</v>
      </c>
      <c r="DZ46" s="39">
        <v>24640</v>
      </c>
      <c r="EA46" s="39">
        <v>26701</v>
      </c>
      <c r="EB46" s="39">
        <v>26717</v>
      </c>
      <c r="EC46" s="39">
        <v>27776</v>
      </c>
      <c r="ED46" s="39">
        <v>24714</v>
      </c>
      <c r="EE46" s="39">
        <v>23070</v>
      </c>
      <c r="EF46" s="39">
        <v>23039</v>
      </c>
      <c r="EG46" s="39">
        <v>17708</v>
      </c>
      <c r="EH46" s="39">
        <v>13503</v>
      </c>
      <c r="EI46" s="39">
        <v>13007</v>
      </c>
      <c r="EJ46" s="39">
        <v>11949</v>
      </c>
      <c r="EK46" s="39">
        <v>12511</v>
      </c>
      <c r="EL46" s="39">
        <v>13740</v>
      </c>
      <c r="EM46" s="39">
        <v>10300</v>
      </c>
      <c r="EN46" s="39">
        <v>10228</v>
      </c>
      <c r="EO46" s="39">
        <v>7292</v>
      </c>
      <c r="EP46" s="3">
        <v>9825</v>
      </c>
      <c r="EQ46" s="3">
        <v>11820</v>
      </c>
      <c r="ER46" s="3">
        <v>9393</v>
      </c>
      <c r="ES46" s="3">
        <v>28006</v>
      </c>
      <c r="ET46" s="3">
        <v>25931</v>
      </c>
      <c r="EU46" s="3">
        <v>26995</v>
      </c>
      <c r="EV46" s="3">
        <v>27811</v>
      </c>
      <c r="EW46" s="3">
        <v>31400</v>
      </c>
      <c r="EX46" s="3">
        <v>31759</v>
      </c>
      <c r="EY46" s="3">
        <v>34448</v>
      </c>
      <c r="EZ46" s="3">
        <v>39176</v>
      </c>
      <c r="FA46" s="89">
        <v>32927</v>
      </c>
      <c r="FB46" s="3">
        <v>35751</v>
      </c>
      <c r="FC46" s="3">
        <v>31076</v>
      </c>
      <c r="FD46" s="3">
        <v>26444</v>
      </c>
      <c r="FE46" s="3">
        <v>28545</v>
      </c>
      <c r="FF46" s="3">
        <v>25955</v>
      </c>
      <c r="FG46" s="3">
        <v>26119</v>
      </c>
      <c r="FH46" s="3">
        <v>28786</v>
      </c>
      <c r="FI46" s="3">
        <v>31717</v>
      </c>
      <c r="FJ46" s="3">
        <v>28795</v>
      </c>
      <c r="FK46" s="3">
        <v>34383</v>
      </c>
      <c r="FL46" s="3">
        <v>35707</v>
      </c>
      <c r="FM46" s="3">
        <v>33635</v>
      </c>
      <c r="FN46" s="59">
        <v>34498</v>
      </c>
      <c r="FO46" s="59">
        <v>26337</v>
      </c>
      <c r="FP46" s="59">
        <v>25954</v>
      </c>
      <c r="FQ46" s="59">
        <v>28989</v>
      </c>
      <c r="FR46" s="59">
        <v>26576</v>
      </c>
      <c r="FS46" s="59">
        <v>24855</v>
      </c>
      <c r="FT46" s="59">
        <v>27175</v>
      </c>
      <c r="FU46" s="59">
        <v>28370</v>
      </c>
      <c r="FV46" s="59">
        <v>28206</v>
      </c>
      <c r="FW46" s="59">
        <v>32105</v>
      </c>
      <c r="FX46" s="59">
        <v>31257</v>
      </c>
      <c r="FY46" s="59">
        <v>31850</v>
      </c>
      <c r="FZ46" s="59">
        <v>31572</v>
      </c>
      <c r="GA46" s="59">
        <v>22932</v>
      </c>
      <c r="GB46" s="59">
        <v>25374</v>
      </c>
      <c r="GC46" s="59">
        <v>24881</v>
      </c>
      <c r="GD46" s="59">
        <v>22790</v>
      </c>
      <c r="GE46" s="59">
        <v>23546</v>
      </c>
      <c r="GF46" s="59">
        <v>25699</v>
      </c>
      <c r="GG46" s="59">
        <v>25237</v>
      </c>
      <c r="GH46" s="58">
        <v>27333</v>
      </c>
      <c r="GI46" s="6">
        <v>30400</v>
      </c>
      <c r="GJ46" s="6">
        <v>29067</v>
      </c>
      <c r="GK46" s="10">
        <v>29104</v>
      </c>
      <c r="GL46" s="10">
        <v>28947</v>
      </c>
      <c r="GM46" s="10">
        <v>24055</v>
      </c>
      <c r="GN46" s="10">
        <v>25354</v>
      </c>
      <c r="GO46" s="10">
        <v>23439</v>
      </c>
      <c r="GP46" s="10">
        <v>23495</v>
      </c>
      <c r="GQ46" s="10">
        <v>23623</v>
      </c>
      <c r="GR46" s="10">
        <v>23382</v>
      </c>
      <c r="GS46" s="10">
        <v>25581</v>
      </c>
      <c r="GT46" s="10">
        <v>27163</v>
      </c>
      <c r="GU46" s="6">
        <v>27747</v>
      </c>
      <c r="GV46" s="6">
        <v>31980</v>
      </c>
      <c r="GW46" s="6">
        <v>29511</v>
      </c>
      <c r="GX46" s="6">
        <v>26309</v>
      </c>
      <c r="GY46" s="6">
        <v>23396</v>
      </c>
      <c r="GZ46" s="6">
        <v>22072</v>
      </c>
      <c r="HA46" s="6">
        <v>21307</v>
      </c>
      <c r="HB46" s="6">
        <v>18667</v>
      </c>
      <c r="HC46" s="6">
        <v>19755</v>
      </c>
      <c r="HD46" s="6">
        <v>18644</v>
      </c>
      <c r="HE46" s="6">
        <v>21965</v>
      </c>
      <c r="HF46" s="6">
        <v>22687</v>
      </c>
      <c r="HG46" s="6">
        <v>22957</v>
      </c>
      <c r="HH46" s="6">
        <v>26108</v>
      </c>
      <c r="HI46" s="6">
        <v>28533</v>
      </c>
      <c r="HJ46" s="6">
        <v>23779</v>
      </c>
      <c r="HK46" s="6">
        <v>20835</v>
      </c>
      <c r="HL46" s="6">
        <v>17564</v>
      </c>
      <c r="HM46" s="6">
        <v>20221</v>
      </c>
      <c r="HN46" s="6">
        <v>17954</v>
      </c>
      <c r="HO46" s="6">
        <v>18028</v>
      </c>
      <c r="HP46" s="6">
        <v>17584</v>
      </c>
      <c r="HQ46" s="6">
        <v>20155</v>
      </c>
      <c r="HR46" s="6">
        <v>20903</v>
      </c>
      <c r="HS46" s="6">
        <v>20975</v>
      </c>
      <c r="HT46" s="6">
        <v>24332</v>
      </c>
      <c r="HU46" s="6">
        <v>23024</v>
      </c>
      <c r="HV46" s="6">
        <v>24071</v>
      </c>
      <c r="HW46" s="6">
        <v>21279</v>
      </c>
      <c r="HX46" s="6">
        <v>17561</v>
      </c>
      <c r="HY46" s="6">
        <v>24852</v>
      </c>
      <c r="HZ46" s="6">
        <v>18272</v>
      </c>
      <c r="IA46" s="6">
        <v>18313</v>
      </c>
      <c r="IB46" s="6">
        <v>18569</v>
      </c>
      <c r="IC46" s="6">
        <v>19505</v>
      </c>
      <c r="ID46" s="6">
        <v>24238</v>
      </c>
      <c r="IE46" s="6">
        <v>24911</v>
      </c>
      <c r="IF46" s="6">
        <v>24374</v>
      </c>
      <c r="IG46" s="6">
        <v>21698</v>
      </c>
      <c r="IH46" s="106">
        <v>22243</v>
      </c>
      <c r="II46" s="106">
        <v>16962</v>
      </c>
      <c r="IJ46" s="106">
        <v>19062</v>
      </c>
      <c r="IK46" s="111">
        <v>21957</v>
      </c>
      <c r="IL46" s="111">
        <v>18389</v>
      </c>
      <c r="IM46" s="111">
        <v>27803</v>
      </c>
      <c r="IN46" s="111">
        <v>42822</v>
      </c>
      <c r="IO46" s="111">
        <v>30543</v>
      </c>
      <c r="IP46" s="111">
        <v>24472</v>
      </c>
      <c r="IQ46" s="111">
        <v>27819</v>
      </c>
      <c r="IR46" s="111">
        <v>25158</v>
      </c>
      <c r="IS46" s="111">
        <v>20663</v>
      </c>
      <c r="IT46" s="111">
        <v>28004</v>
      </c>
      <c r="IU46" s="111">
        <v>31352</v>
      </c>
      <c r="IV46" s="111">
        <v>28469</v>
      </c>
    </row>
    <row r="47" spans="1:256">
      <c r="A47" s="7" t="s">
        <v>74</v>
      </c>
      <c r="B47" s="37">
        <v>1944</v>
      </c>
      <c r="C47" s="37">
        <v>1806</v>
      </c>
      <c r="D47" s="37">
        <v>2042</v>
      </c>
      <c r="E47" s="37">
        <v>1654</v>
      </c>
      <c r="F47" s="37">
        <v>1742</v>
      </c>
      <c r="G47" s="37">
        <v>1733</v>
      </c>
      <c r="H47" s="37">
        <v>1578</v>
      </c>
      <c r="I47" s="37">
        <v>1813</v>
      </c>
      <c r="J47" s="37">
        <v>1942</v>
      </c>
      <c r="K47" s="37">
        <v>1836</v>
      </c>
      <c r="L47" s="37">
        <v>2310</v>
      </c>
      <c r="M47" s="37">
        <v>2074</v>
      </c>
      <c r="N47" s="37">
        <v>1201</v>
      </c>
      <c r="O47" s="37">
        <v>1263</v>
      </c>
      <c r="P47" s="37">
        <v>1041</v>
      </c>
      <c r="Q47" s="37">
        <v>1411</v>
      </c>
      <c r="R47" s="37">
        <v>1154</v>
      </c>
      <c r="S47" s="37">
        <v>1211</v>
      </c>
      <c r="T47" s="37">
        <v>1255</v>
      </c>
      <c r="U47" s="37">
        <v>1344</v>
      </c>
      <c r="V47" s="37">
        <v>1501</v>
      </c>
      <c r="W47" s="37">
        <v>1668</v>
      </c>
      <c r="X47" s="37">
        <v>2015</v>
      </c>
      <c r="Y47" s="37">
        <v>1742</v>
      </c>
      <c r="Z47" s="37">
        <v>1306</v>
      </c>
      <c r="AA47" s="37">
        <v>1281</v>
      </c>
      <c r="AB47" s="37">
        <v>1186</v>
      </c>
      <c r="AC47" s="37">
        <v>1470</v>
      </c>
      <c r="AD47" s="38">
        <v>991</v>
      </c>
      <c r="AE47" s="37">
        <v>1175</v>
      </c>
      <c r="AF47" s="37">
        <v>1378</v>
      </c>
      <c r="AG47" s="37">
        <v>1493</v>
      </c>
      <c r="AH47" s="37">
        <v>1487</v>
      </c>
      <c r="AI47" s="37">
        <v>1730</v>
      </c>
      <c r="AJ47" s="37">
        <v>1748</v>
      </c>
      <c r="AK47" s="37">
        <v>1745</v>
      </c>
      <c r="AL47" s="37">
        <v>1752</v>
      </c>
      <c r="AM47" s="37">
        <v>1632</v>
      </c>
      <c r="AN47" s="37">
        <v>1703</v>
      </c>
      <c r="AO47" s="37">
        <v>2023</v>
      </c>
      <c r="AP47" s="37">
        <v>1553</v>
      </c>
      <c r="AQ47" s="37">
        <v>1958</v>
      </c>
      <c r="AR47" s="37">
        <v>1797</v>
      </c>
      <c r="AS47" s="37">
        <v>1814</v>
      </c>
      <c r="AT47" s="37">
        <v>2271</v>
      </c>
      <c r="AU47" s="37">
        <v>2057</v>
      </c>
      <c r="AV47" s="37">
        <v>2186</v>
      </c>
      <c r="AW47" s="37">
        <v>2277</v>
      </c>
      <c r="AX47" s="37">
        <v>1922</v>
      </c>
      <c r="AY47" s="37">
        <v>2060</v>
      </c>
      <c r="AZ47" s="37">
        <v>2087</v>
      </c>
      <c r="BA47" s="37">
        <v>1946</v>
      </c>
      <c r="BB47" s="37">
        <v>1666</v>
      </c>
      <c r="BC47" s="37">
        <v>2181</v>
      </c>
      <c r="BD47" s="37">
        <v>1723</v>
      </c>
      <c r="BE47" s="37">
        <v>1961</v>
      </c>
      <c r="BF47" s="37">
        <v>2184</v>
      </c>
      <c r="BG47" s="37">
        <v>1804</v>
      </c>
      <c r="BH47" s="37">
        <v>2393</v>
      </c>
      <c r="BI47" s="37">
        <v>2431</v>
      </c>
      <c r="BJ47" s="37">
        <v>1922</v>
      </c>
      <c r="BK47" s="37">
        <v>2060</v>
      </c>
      <c r="BL47" s="37">
        <v>2087</v>
      </c>
      <c r="BM47" s="37">
        <v>1946</v>
      </c>
      <c r="BN47" s="37">
        <v>1666</v>
      </c>
      <c r="BO47" s="37">
        <v>2181</v>
      </c>
      <c r="BP47" s="37">
        <v>1723</v>
      </c>
      <c r="BQ47" s="37">
        <v>1961</v>
      </c>
      <c r="BR47" s="37">
        <v>2184</v>
      </c>
      <c r="BS47" s="37">
        <v>1804</v>
      </c>
      <c r="BT47" s="37">
        <v>2393</v>
      </c>
      <c r="BU47" s="37">
        <v>2431</v>
      </c>
      <c r="BV47" s="37">
        <v>2029</v>
      </c>
      <c r="BW47" s="37">
        <v>1689</v>
      </c>
      <c r="BX47" s="37">
        <v>2076</v>
      </c>
      <c r="BY47" s="37">
        <v>1487</v>
      </c>
      <c r="BZ47" s="37">
        <v>1805</v>
      </c>
      <c r="CA47" s="37">
        <v>2036</v>
      </c>
      <c r="CB47" s="37">
        <v>1901</v>
      </c>
      <c r="CC47" s="37">
        <v>2197</v>
      </c>
      <c r="CD47" s="37">
        <v>1924</v>
      </c>
      <c r="CE47" s="37">
        <v>2140</v>
      </c>
      <c r="CF47" s="37">
        <v>2012</v>
      </c>
      <c r="CG47" s="37">
        <v>1802</v>
      </c>
      <c r="CH47" s="37">
        <v>2140</v>
      </c>
      <c r="CI47" s="37">
        <v>2012</v>
      </c>
      <c r="CJ47" s="37">
        <v>1802</v>
      </c>
      <c r="CK47" s="37">
        <v>1896</v>
      </c>
      <c r="CL47" s="37">
        <v>1641</v>
      </c>
      <c r="CM47" s="37">
        <v>1720</v>
      </c>
      <c r="CN47" s="37">
        <v>1708</v>
      </c>
      <c r="CO47" s="37">
        <v>1802</v>
      </c>
      <c r="CP47" s="37">
        <v>1772</v>
      </c>
      <c r="CQ47" s="37">
        <v>1993</v>
      </c>
      <c r="CR47" s="37">
        <v>2324</v>
      </c>
      <c r="CS47" s="37">
        <v>2115</v>
      </c>
      <c r="CT47" s="37">
        <v>2221</v>
      </c>
      <c r="CU47" s="37">
        <v>2113</v>
      </c>
      <c r="CV47" s="37">
        <v>1935</v>
      </c>
      <c r="CW47" s="37">
        <v>1984</v>
      </c>
      <c r="CX47" s="37">
        <v>2076</v>
      </c>
      <c r="CY47" s="37">
        <v>1923</v>
      </c>
      <c r="CZ47" s="37">
        <v>2229</v>
      </c>
      <c r="DA47" s="37">
        <v>1990</v>
      </c>
      <c r="DB47" s="37">
        <v>1928</v>
      </c>
      <c r="DC47" s="37">
        <v>2243</v>
      </c>
      <c r="DD47" s="37">
        <v>2318</v>
      </c>
      <c r="DE47" s="37">
        <v>2560</v>
      </c>
      <c r="DF47" s="37">
        <v>2678</v>
      </c>
      <c r="DG47" s="37">
        <v>2290</v>
      </c>
      <c r="DH47" s="37">
        <v>2790</v>
      </c>
      <c r="DI47" s="37">
        <v>2400</v>
      </c>
      <c r="DJ47" s="37">
        <v>2300</v>
      </c>
      <c r="DK47" s="37">
        <v>2854</v>
      </c>
      <c r="DL47" s="37">
        <v>2987</v>
      </c>
      <c r="DM47" s="37">
        <v>2430</v>
      </c>
      <c r="DN47" s="37">
        <v>2878</v>
      </c>
      <c r="DO47" s="37">
        <v>3227</v>
      </c>
      <c r="DP47" s="37">
        <v>3444</v>
      </c>
      <c r="DQ47" s="37">
        <v>3758</v>
      </c>
      <c r="DR47" s="39">
        <v>3624</v>
      </c>
      <c r="DS47" s="39">
        <v>3713</v>
      </c>
      <c r="DT47" s="39">
        <v>3683</v>
      </c>
      <c r="DU47" s="39">
        <v>3551</v>
      </c>
      <c r="DV47" s="39">
        <v>3667</v>
      </c>
      <c r="DW47" s="39">
        <v>4726</v>
      </c>
      <c r="DX47" s="39">
        <v>4059</v>
      </c>
      <c r="DY47" s="39">
        <v>4386</v>
      </c>
      <c r="DZ47" s="39">
        <v>4683</v>
      </c>
      <c r="EA47" s="39">
        <v>4624</v>
      </c>
      <c r="EB47" s="39">
        <v>4519</v>
      </c>
      <c r="EC47" s="39">
        <v>4149</v>
      </c>
      <c r="ED47" s="39">
        <v>3633</v>
      </c>
      <c r="EE47" s="39">
        <v>4372</v>
      </c>
      <c r="EF47" s="39">
        <v>3494</v>
      </c>
      <c r="EG47" s="39">
        <v>3818</v>
      </c>
      <c r="EH47" s="39">
        <v>2902</v>
      </c>
      <c r="EI47" s="39">
        <v>3622</v>
      </c>
      <c r="EJ47" s="39">
        <v>3284</v>
      </c>
      <c r="EK47" s="39">
        <v>3667</v>
      </c>
      <c r="EL47" s="39">
        <v>3844</v>
      </c>
      <c r="EM47" s="39">
        <v>3349</v>
      </c>
      <c r="EN47" s="39">
        <v>4622</v>
      </c>
      <c r="EO47" s="39">
        <v>3806</v>
      </c>
      <c r="EP47" s="3">
        <v>3740</v>
      </c>
      <c r="EQ47" s="3">
        <v>3856</v>
      </c>
      <c r="ER47" s="3">
        <v>3578</v>
      </c>
      <c r="ES47" s="3">
        <v>3777</v>
      </c>
      <c r="ET47" s="3">
        <v>2823</v>
      </c>
      <c r="EU47" s="3">
        <v>3355</v>
      </c>
      <c r="EV47" s="3">
        <v>3014</v>
      </c>
      <c r="EW47" s="3">
        <v>2871</v>
      </c>
      <c r="EX47" s="3">
        <v>2770</v>
      </c>
      <c r="EY47" s="3">
        <v>3128</v>
      </c>
      <c r="EZ47" s="3">
        <v>3438</v>
      </c>
      <c r="FA47" s="89">
        <v>1008</v>
      </c>
      <c r="FB47" s="3">
        <v>592</v>
      </c>
      <c r="FC47" s="3">
        <v>600</v>
      </c>
      <c r="FD47" s="3">
        <v>503</v>
      </c>
      <c r="FE47" s="3">
        <v>682</v>
      </c>
      <c r="FF47" s="3">
        <v>470</v>
      </c>
      <c r="FG47" s="3">
        <v>513</v>
      </c>
      <c r="FH47" s="3">
        <v>547</v>
      </c>
      <c r="FI47" s="3">
        <v>568</v>
      </c>
      <c r="FJ47" s="3">
        <v>516</v>
      </c>
      <c r="FK47" s="3">
        <v>597</v>
      </c>
      <c r="FL47" s="3">
        <v>600</v>
      </c>
      <c r="FM47" s="3">
        <v>558</v>
      </c>
      <c r="FN47" s="59">
        <v>2376</v>
      </c>
      <c r="FO47" s="59">
        <v>2148</v>
      </c>
      <c r="FP47" s="59">
        <v>2287</v>
      </c>
      <c r="FQ47" s="59">
        <v>2955</v>
      </c>
      <c r="FR47" s="59">
        <v>2188</v>
      </c>
      <c r="FS47" s="59">
        <v>2454</v>
      </c>
      <c r="FT47" s="59">
        <v>2524</v>
      </c>
      <c r="FU47" s="59">
        <v>2390</v>
      </c>
      <c r="FV47" s="59">
        <v>2538</v>
      </c>
      <c r="FW47" s="59">
        <v>2534</v>
      </c>
      <c r="FX47" s="59">
        <v>2659</v>
      </c>
      <c r="FY47" s="59">
        <v>2528</v>
      </c>
      <c r="FZ47" s="59">
        <v>2336</v>
      </c>
      <c r="GA47" s="59">
        <v>2007</v>
      </c>
      <c r="GB47" s="59">
        <v>2065</v>
      </c>
      <c r="GC47" s="59">
        <v>2290</v>
      </c>
      <c r="GD47" s="59">
        <v>1701</v>
      </c>
      <c r="GE47" s="59">
        <v>1891</v>
      </c>
      <c r="GF47" s="59">
        <v>1845</v>
      </c>
      <c r="GG47" s="59">
        <v>1732</v>
      </c>
      <c r="GH47" s="58">
        <v>2031</v>
      </c>
      <c r="GI47" s="6">
        <v>2029</v>
      </c>
      <c r="GJ47" s="6">
        <v>2216</v>
      </c>
      <c r="GK47" s="10">
        <v>2006</v>
      </c>
      <c r="GL47" s="10">
        <v>1901</v>
      </c>
      <c r="GM47" s="10">
        <v>1823</v>
      </c>
      <c r="GN47" s="10">
        <v>1809</v>
      </c>
      <c r="GO47" s="10">
        <v>1983</v>
      </c>
      <c r="GP47" s="10">
        <v>1626</v>
      </c>
      <c r="GQ47" s="10">
        <v>1705</v>
      </c>
      <c r="GR47" s="10">
        <v>1770</v>
      </c>
      <c r="GS47" s="10">
        <v>1851</v>
      </c>
      <c r="GT47" s="10">
        <v>1879</v>
      </c>
      <c r="GU47" s="6">
        <v>1845</v>
      </c>
      <c r="GV47" s="6">
        <v>2190</v>
      </c>
      <c r="GW47" s="6">
        <v>1964</v>
      </c>
      <c r="GX47" s="6">
        <v>1783</v>
      </c>
      <c r="GY47" s="6">
        <v>1903</v>
      </c>
      <c r="GZ47" s="6">
        <v>1667</v>
      </c>
      <c r="HA47" s="6">
        <v>1848</v>
      </c>
      <c r="HB47" s="6">
        <v>1419</v>
      </c>
      <c r="HC47" s="6">
        <v>1263</v>
      </c>
      <c r="HD47" s="6">
        <v>1458</v>
      </c>
      <c r="HE47" s="6">
        <v>1669</v>
      </c>
      <c r="HF47" s="6">
        <v>1654</v>
      </c>
      <c r="HG47" s="6">
        <v>1741</v>
      </c>
      <c r="HH47" s="6">
        <v>2001</v>
      </c>
      <c r="HI47" s="6">
        <v>1583</v>
      </c>
      <c r="HJ47" s="6">
        <v>1661</v>
      </c>
      <c r="HK47" s="6">
        <v>1666</v>
      </c>
      <c r="HL47" s="6">
        <v>1403</v>
      </c>
      <c r="HM47" s="6">
        <v>1727</v>
      </c>
      <c r="HN47" s="6">
        <v>1212</v>
      </c>
      <c r="HO47" s="6">
        <v>1371</v>
      </c>
      <c r="HP47" s="6">
        <v>1507</v>
      </c>
      <c r="HQ47" s="6">
        <v>1552</v>
      </c>
      <c r="HR47" s="6">
        <v>1519</v>
      </c>
      <c r="HS47" s="6">
        <v>1620</v>
      </c>
      <c r="HT47" s="6">
        <v>1804</v>
      </c>
      <c r="HU47" s="6">
        <v>1475</v>
      </c>
      <c r="HV47" s="6">
        <v>1524</v>
      </c>
      <c r="HW47" s="6">
        <v>1451</v>
      </c>
      <c r="HX47" s="6">
        <v>1246</v>
      </c>
      <c r="HY47" s="6">
        <v>1514</v>
      </c>
      <c r="HZ47" s="6">
        <v>1222</v>
      </c>
      <c r="IA47" s="6">
        <v>1253</v>
      </c>
      <c r="IB47" s="6">
        <v>1447</v>
      </c>
      <c r="IC47" s="6">
        <v>1392</v>
      </c>
      <c r="ID47" s="6">
        <v>1369</v>
      </c>
      <c r="IE47" s="6">
        <v>1474</v>
      </c>
      <c r="IF47" s="6">
        <v>1466</v>
      </c>
      <c r="IG47" s="6">
        <v>1233</v>
      </c>
      <c r="IH47" s="106">
        <v>1311</v>
      </c>
      <c r="II47" s="106">
        <v>1171</v>
      </c>
      <c r="IJ47" s="106">
        <v>1178</v>
      </c>
      <c r="IK47" s="111">
        <v>1410</v>
      </c>
      <c r="IL47" s="111">
        <v>1081</v>
      </c>
      <c r="IM47" s="111">
        <v>2168</v>
      </c>
      <c r="IN47" s="111">
        <v>2129</v>
      </c>
      <c r="IO47" s="111">
        <v>1257</v>
      </c>
      <c r="IP47" s="111">
        <v>1336</v>
      </c>
      <c r="IQ47" s="111">
        <v>1499</v>
      </c>
      <c r="IR47" s="111">
        <v>1765</v>
      </c>
      <c r="IS47" s="111">
        <v>1598</v>
      </c>
      <c r="IT47" s="111">
        <v>1619</v>
      </c>
      <c r="IU47" s="111">
        <v>1518</v>
      </c>
      <c r="IV47" s="111">
        <v>1347</v>
      </c>
    </row>
    <row r="48" spans="1:256">
      <c r="A48" s="7" t="s">
        <v>76</v>
      </c>
      <c r="B48" s="37">
        <v>1141</v>
      </c>
      <c r="C48" s="37">
        <v>1078</v>
      </c>
      <c r="D48" s="37">
        <v>1165</v>
      </c>
      <c r="E48" s="37">
        <v>1104</v>
      </c>
      <c r="F48" s="37">
        <v>1117</v>
      </c>
      <c r="G48" s="37">
        <v>1054</v>
      </c>
      <c r="H48" s="38">
        <v>999</v>
      </c>
      <c r="I48" s="37">
        <v>1032</v>
      </c>
      <c r="J48" s="37">
        <v>1163</v>
      </c>
      <c r="K48" s="37">
        <v>1454</v>
      </c>
      <c r="L48" s="37">
        <v>1009</v>
      </c>
      <c r="M48" s="37">
        <v>1250</v>
      </c>
      <c r="N48" s="37">
        <v>1140</v>
      </c>
      <c r="O48" s="37">
        <v>1138</v>
      </c>
      <c r="P48" s="37">
        <v>1152</v>
      </c>
      <c r="Q48" s="37">
        <v>1252</v>
      </c>
      <c r="R48" s="37">
        <v>1040</v>
      </c>
      <c r="S48" s="37">
        <v>1178</v>
      </c>
      <c r="T48" s="37">
        <v>1081</v>
      </c>
      <c r="U48" s="37">
        <v>1093</v>
      </c>
      <c r="V48" s="37">
        <v>1110</v>
      </c>
      <c r="W48" s="37">
        <v>1193</v>
      </c>
      <c r="X48" s="37">
        <v>1181</v>
      </c>
      <c r="Y48" s="37">
        <v>1082</v>
      </c>
      <c r="Z48" s="37">
        <v>1251</v>
      </c>
      <c r="AA48" s="37">
        <v>1133</v>
      </c>
      <c r="AB48" s="37">
        <v>1099</v>
      </c>
      <c r="AC48" s="37">
        <v>1079</v>
      </c>
      <c r="AD48" s="37">
        <v>1017</v>
      </c>
      <c r="AE48" s="37">
        <v>1193</v>
      </c>
      <c r="AF48" s="37">
        <v>1079</v>
      </c>
      <c r="AG48" s="37">
        <v>1075</v>
      </c>
      <c r="AH48" s="37">
        <v>1069</v>
      </c>
      <c r="AI48" s="37">
        <v>1286</v>
      </c>
      <c r="AJ48" s="37">
        <v>1106</v>
      </c>
      <c r="AK48" s="37">
        <v>1075</v>
      </c>
      <c r="AL48" s="37">
        <v>1212</v>
      </c>
      <c r="AM48" s="37">
        <v>1048</v>
      </c>
      <c r="AN48" s="37">
        <v>1170</v>
      </c>
      <c r="AO48" s="37">
        <v>1171</v>
      </c>
      <c r="AP48" s="38">
        <v>904</v>
      </c>
      <c r="AQ48" s="38">
        <v>985</v>
      </c>
      <c r="AR48" s="37">
        <v>1025</v>
      </c>
      <c r="AS48" s="37">
        <v>1022</v>
      </c>
      <c r="AT48" s="37">
        <v>1059</v>
      </c>
      <c r="AU48" s="37">
        <v>1266</v>
      </c>
      <c r="AV48" s="37">
        <v>1132</v>
      </c>
      <c r="AW48" s="37">
        <v>1146</v>
      </c>
      <c r="AX48" s="37">
        <v>1133</v>
      </c>
      <c r="AY48" s="37">
        <v>1062</v>
      </c>
      <c r="AZ48" s="37">
        <v>1146</v>
      </c>
      <c r="BA48" s="37">
        <v>1042</v>
      </c>
      <c r="BB48" s="38">
        <v>900</v>
      </c>
      <c r="BC48" s="37">
        <v>1052</v>
      </c>
      <c r="BD48" s="37">
        <v>1052</v>
      </c>
      <c r="BE48" s="37">
        <v>1046</v>
      </c>
      <c r="BF48" s="38">
        <v>980</v>
      </c>
      <c r="BG48" s="37">
        <v>1056</v>
      </c>
      <c r="BH48" s="37">
        <v>1239</v>
      </c>
      <c r="BI48" s="37">
        <v>1216</v>
      </c>
      <c r="BJ48" s="37">
        <v>1133</v>
      </c>
      <c r="BK48" s="37">
        <v>1062</v>
      </c>
      <c r="BL48" s="37">
        <v>1146</v>
      </c>
      <c r="BM48" s="37">
        <v>1042</v>
      </c>
      <c r="BN48" s="38">
        <v>900</v>
      </c>
      <c r="BO48" s="37">
        <v>1052</v>
      </c>
      <c r="BP48" s="37">
        <v>1052</v>
      </c>
      <c r="BQ48" s="37">
        <v>1046</v>
      </c>
      <c r="BR48" s="38">
        <v>980</v>
      </c>
      <c r="BS48" s="37">
        <v>1056</v>
      </c>
      <c r="BT48" s="37">
        <v>1239</v>
      </c>
      <c r="BU48" s="37">
        <v>1216</v>
      </c>
      <c r="BV48" s="37">
        <v>1059</v>
      </c>
      <c r="BW48" s="38">
        <v>831</v>
      </c>
      <c r="BX48" s="38">
        <v>977</v>
      </c>
      <c r="BY48" s="38">
        <v>915</v>
      </c>
      <c r="BZ48" s="38">
        <v>949</v>
      </c>
      <c r="CA48" s="37">
        <v>1145</v>
      </c>
      <c r="CB48" s="37">
        <v>1109</v>
      </c>
      <c r="CC48" s="37">
        <v>1199</v>
      </c>
      <c r="CD48" s="37">
        <v>1158</v>
      </c>
      <c r="CE48" s="37">
        <v>1110</v>
      </c>
      <c r="CF48" s="37">
        <v>1050</v>
      </c>
      <c r="CG48" s="38">
        <v>994</v>
      </c>
      <c r="CH48" s="37">
        <v>1110</v>
      </c>
      <c r="CI48" s="37">
        <v>1050</v>
      </c>
      <c r="CJ48" s="38">
        <v>994</v>
      </c>
      <c r="CK48" s="37">
        <v>1117</v>
      </c>
      <c r="CL48" s="38">
        <v>830</v>
      </c>
      <c r="CM48" s="37">
        <v>1041</v>
      </c>
      <c r="CN48" s="37">
        <v>1060</v>
      </c>
      <c r="CO48" s="37">
        <v>1048</v>
      </c>
      <c r="CP48" s="37">
        <v>1037</v>
      </c>
      <c r="CQ48" s="37">
        <v>1045</v>
      </c>
      <c r="CR48" s="37">
        <v>1275</v>
      </c>
      <c r="CS48" s="37">
        <v>1075</v>
      </c>
      <c r="CT48" s="37">
        <v>1268</v>
      </c>
      <c r="CU48" s="37">
        <v>1163</v>
      </c>
      <c r="CV48" s="37">
        <v>1104</v>
      </c>
      <c r="CW48" s="37">
        <v>1273</v>
      </c>
      <c r="CX48" s="37">
        <v>1001</v>
      </c>
      <c r="CY48" s="37">
        <v>1070</v>
      </c>
      <c r="CZ48" s="37">
        <v>1135</v>
      </c>
      <c r="DA48" s="37">
        <v>1141</v>
      </c>
      <c r="DB48" s="37">
        <v>1113</v>
      </c>
      <c r="DC48" s="37">
        <v>1410</v>
      </c>
      <c r="DD48" s="37">
        <v>1310</v>
      </c>
      <c r="DE48" s="37">
        <v>1442</v>
      </c>
      <c r="DF48" s="37">
        <v>1386</v>
      </c>
      <c r="DG48" s="37">
        <v>1368</v>
      </c>
      <c r="DH48" s="37">
        <v>1556</v>
      </c>
      <c r="DI48" s="37">
        <v>1386</v>
      </c>
      <c r="DJ48" s="37">
        <v>1348</v>
      </c>
      <c r="DK48" s="37">
        <v>1448</v>
      </c>
      <c r="DL48" s="37">
        <v>1348</v>
      </c>
      <c r="DM48" s="37">
        <v>1248</v>
      </c>
      <c r="DN48" s="37">
        <v>1373</v>
      </c>
      <c r="DO48" s="37">
        <v>1400</v>
      </c>
      <c r="DP48" s="37">
        <v>1400</v>
      </c>
      <c r="DQ48" s="37">
        <v>1615</v>
      </c>
      <c r="DR48" s="39">
        <v>1450</v>
      </c>
      <c r="DS48" s="39">
        <v>1328</v>
      </c>
      <c r="DT48" s="39">
        <v>1541</v>
      </c>
      <c r="DU48" s="39">
        <v>1258</v>
      </c>
      <c r="DV48" s="39">
        <v>1129</v>
      </c>
      <c r="DW48" s="39">
        <v>1430</v>
      </c>
      <c r="DX48" s="39">
        <v>1277</v>
      </c>
      <c r="DY48" s="39">
        <v>1186</v>
      </c>
      <c r="DZ48" s="39">
        <v>1395</v>
      </c>
      <c r="EA48" s="39">
        <v>1588</v>
      </c>
      <c r="EB48" s="39">
        <v>1649</v>
      </c>
      <c r="EC48" s="39">
        <v>1538</v>
      </c>
      <c r="ED48" s="39">
        <v>1538</v>
      </c>
      <c r="EE48" s="39">
        <v>1508</v>
      </c>
      <c r="EF48" s="39">
        <v>1773</v>
      </c>
      <c r="EG48" s="39">
        <v>1936</v>
      </c>
      <c r="EH48" s="39">
        <v>1542</v>
      </c>
      <c r="EI48" s="39">
        <v>1740</v>
      </c>
      <c r="EJ48" s="39">
        <v>1644</v>
      </c>
      <c r="EK48" s="39">
        <v>1604</v>
      </c>
      <c r="EL48" s="39">
        <v>1779</v>
      </c>
      <c r="EM48" s="39">
        <v>1512</v>
      </c>
      <c r="EN48" s="39">
        <v>1594</v>
      </c>
      <c r="EO48" s="39">
        <v>1888</v>
      </c>
      <c r="EP48" s="3">
        <v>1658</v>
      </c>
      <c r="EQ48" s="3">
        <v>1788</v>
      </c>
      <c r="ER48" s="3">
        <v>1955</v>
      </c>
      <c r="ES48" s="3">
        <v>1788</v>
      </c>
      <c r="ET48" s="3">
        <v>1626</v>
      </c>
      <c r="EU48" s="3">
        <v>1692</v>
      </c>
      <c r="EV48" s="3">
        <v>1557</v>
      </c>
      <c r="EW48" s="3">
        <v>1713</v>
      </c>
      <c r="EX48" s="3">
        <v>1648</v>
      </c>
      <c r="EY48" s="3">
        <v>1703</v>
      </c>
      <c r="EZ48" s="3">
        <v>2089</v>
      </c>
      <c r="FA48" s="89">
        <v>1773</v>
      </c>
      <c r="FB48" s="3">
        <v>1920</v>
      </c>
      <c r="FC48" s="3">
        <v>1695</v>
      </c>
      <c r="FD48" s="3">
        <v>1672</v>
      </c>
      <c r="FE48" s="3">
        <v>1894</v>
      </c>
      <c r="FF48" s="3">
        <v>1448</v>
      </c>
      <c r="FG48" s="3">
        <v>1592</v>
      </c>
      <c r="FH48" s="3">
        <v>1674</v>
      </c>
      <c r="FI48" s="3">
        <v>1790</v>
      </c>
      <c r="FJ48" s="3">
        <v>1648</v>
      </c>
      <c r="FK48" s="3">
        <v>1861</v>
      </c>
      <c r="FL48" s="3">
        <v>1784</v>
      </c>
      <c r="FM48" s="3">
        <v>1712</v>
      </c>
      <c r="FN48" s="59">
        <v>2077</v>
      </c>
      <c r="FO48" s="59">
        <v>1492</v>
      </c>
      <c r="FP48" s="59">
        <v>1762</v>
      </c>
      <c r="FQ48" s="59">
        <v>1911</v>
      </c>
      <c r="FR48" s="59">
        <v>1419</v>
      </c>
      <c r="FS48" s="59">
        <v>1539</v>
      </c>
      <c r="FT48" s="59">
        <v>1758</v>
      </c>
      <c r="FU48" s="59">
        <v>1622</v>
      </c>
      <c r="FV48" s="59">
        <v>1682</v>
      </c>
      <c r="FW48" s="59">
        <v>1808</v>
      </c>
      <c r="FX48" s="59">
        <v>1684</v>
      </c>
      <c r="FY48" s="59">
        <v>1708</v>
      </c>
      <c r="FZ48" s="59">
        <v>1742</v>
      </c>
      <c r="GA48" s="59">
        <v>1374</v>
      </c>
      <c r="GB48" s="59">
        <v>1602</v>
      </c>
      <c r="GC48" s="59">
        <v>1570</v>
      </c>
      <c r="GD48" s="59">
        <v>1287</v>
      </c>
      <c r="GE48" s="59">
        <v>1474</v>
      </c>
      <c r="GF48" s="59">
        <v>1467</v>
      </c>
      <c r="GG48" s="59">
        <v>1365</v>
      </c>
      <c r="GH48" s="58">
        <v>1487</v>
      </c>
      <c r="GI48" s="6">
        <v>1798</v>
      </c>
      <c r="GJ48" s="6">
        <v>1808</v>
      </c>
      <c r="GK48" s="10">
        <v>1764</v>
      </c>
      <c r="GL48" s="10">
        <v>1984</v>
      </c>
      <c r="GM48" s="10">
        <v>1405</v>
      </c>
      <c r="GN48" s="10">
        <v>1584</v>
      </c>
      <c r="GO48" s="10">
        <v>1140</v>
      </c>
      <c r="GP48" s="10">
        <v>1305</v>
      </c>
      <c r="GQ48" s="10">
        <v>1436</v>
      </c>
      <c r="GR48" s="10">
        <v>1475</v>
      </c>
      <c r="GS48" s="10">
        <v>1371</v>
      </c>
      <c r="GT48" s="10">
        <v>1613</v>
      </c>
      <c r="GU48" s="6">
        <v>1449</v>
      </c>
      <c r="GV48" s="6">
        <v>1507</v>
      </c>
      <c r="GW48" s="6">
        <v>1543</v>
      </c>
      <c r="GX48" s="6">
        <v>1369</v>
      </c>
      <c r="GY48" s="6">
        <v>1465</v>
      </c>
      <c r="GZ48" s="6">
        <v>1465</v>
      </c>
      <c r="HA48" s="6">
        <v>1484</v>
      </c>
      <c r="HB48" s="6">
        <v>1153</v>
      </c>
      <c r="HC48" s="6">
        <v>1258</v>
      </c>
      <c r="HD48" s="6">
        <v>1237</v>
      </c>
      <c r="HE48" s="6">
        <v>1311</v>
      </c>
      <c r="HF48" s="6">
        <v>1422</v>
      </c>
      <c r="HG48" s="6">
        <v>1305</v>
      </c>
      <c r="HH48" s="6">
        <v>1506</v>
      </c>
      <c r="HI48" s="6">
        <v>1365</v>
      </c>
      <c r="HJ48" s="6">
        <v>1383</v>
      </c>
      <c r="HK48" s="6">
        <v>1326</v>
      </c>
      <c r="HL48" s="6">
        <v>1237</v>
      </c>
      <c r="HM48" s="6">
        <v>1314</v>
      </c>
      <c r="HN48" s="6">
        <v>1101</v>
      </c>
      <c r="HO48" s="6">
        <v>1125</v>
      </c>
      <c r="HP48" s="6">
        <v>1094</v>
      </c>
      <c r="HQ48" s="6">
        <v>1136</v>
      </c>
      <c r="HR48" s="6">
        <v>1111</v>
      </c>
      <c r="HS48" s="6">
        <v>1150</v>
      </c>
      <c r="HT48" s="6">
        <v>1192</v>
      </c>
      <c r="HU48" s="6">
        <v>1159</v>
      </c>
      <c r="HV48" s="6">
        <v>1333</v>
      </c>
      <c r="HW48" s="6">
        <v>1163</v>
      </c>
      <c r="HX48" s="6">
        <v>1130</v>
      </c>
      <c r="HY48" s="6">
        <v>1273</v>
      </c>
      <c r="HZ48" s="6">
        <v>866</v>
      </c>
      <c r="IA48" s="6">
        <v>1044</v>
      </c>
      <c r="IB48" s="6">
        <v>1040</v>
      </c>
      <c r="IC48" s="6">
        <v>1185</v>
      </c>
      <c r="ID48" s="6">
        <v>1021</v>
      </c>
      <c r="IE48" s="6">
        <v>1231</v>
      </c>
      <c r="IF48" s="6">
        <v>1128</v>
      </c>
      <c r="IG48" s="6">
        <v>1127</v>
      </c>
      <c r="IH48" s="106">
        <v>1282</v>
      </c>
      <c r="II48" s="106">
        <v>981</v>
      </c>
      <c r="IJ48" s="106">
        <v>1065</v>
      </c>
      <c r="IK48" s="111">
        <v>986</v>
      </c>
      <c r="IL48" s="111">
        <v>904</v>
      </c>
      <c r="IM48" s="111">
        <v>1165</v>
      </c>
      <c r="IN48" s="111">
        <v>1618</v>
      </c>
      <c r="IO48" s="111">
        <v>641</v>
      </c>
      <c r="IP48" s="111">
        <v>555</v>
      </c>
      <c r="IQ48" s="111">
        <v>866</v>
      </c>
      <c r="IR48" s="111">
        <v>947</v>
      </c>
      <c r="IS48" s="111">
        <v>1077</v>
      </c>
      <c r="IT48" s="111">
        <v>1006</v>
      </c>
      <c r="IU48" s="111">
        <v>913</v>
      </c>
      <c r="IV48" s="111">
        <v>1003</v>
      </c>
    </row>
    <row r="49" spans="1:256">
      <c r="A49" s="7" t="s">
        <v>77</v>
      </c>
      <c r="B49" s="37">
        <v>4653</v>
      </c>
      <c r="C49" s="37">
        <v>4447</v>
      </c>
      <c r="D49" s="37">
        <v>4292</v>
      </c>
      <c r="E49" s="37">
        <v>3676</v>
      </c>
      <c r="F49" s="37">
        <v>3773</v>
      </c>
      <c r="G49" s="37">
        <v>4318</v>
      </c>
      <c r="H49" s="37">
        <v>3649</v>
      </c>
      <c r="I49" s="37">
        <v>4037</v>
      </c>
      <c r="J49" s="37">
        <v>4134</v>
      </c>
      <c r="K49" s="37">
        <v>4150</v>
      </c>
      <c r="L49" s="37">
        <v>4993</v>
      </c>
      <c r="M49" s="37">
        <v>4583</v>
      </c>
      <c r="N49" s="37">
        <v>4831</v>
      </c>
      <c r="O49" s="37">
        <v>4431</v>
      </c>
      <c r="P49" s="37">
        <v>4063</v>
      </c>
      <c r="Q49" s="37">
        <v>4148</v>
      </c>
      <c r="R49" s="37">
        <v>3669</v>
      </c>
      <c r="S49" s="37">
        <v>1826</v>
      </c>
      <c r="T49" s="37">
        <v>3921</v>
      </c>
      <c r="U49" s="37">
        <v>4315</v>
      </c>
      <c r="V49" s="37">
        <v>4281</v>
      </c>
      <c r="W49" s="37">
        <v>4300</v>
      </c>
      <c r="X49" s="37">
        <v>5159</v>
      </c>
      <c r="Y49" s="37">
        <v>4488</v>
      </c>
      <c r="Z49" s="37">
        <v>5452</v>
      </c>
      <c r="AA49" s="37">
        <v>5014</v>
      </c>
      <c r="AB49" s="37">
        <v>4343</v>
      </c>
      <c r="AC49" s="37">
        <v>4568</v>
      </c>
      <c r="AD49" s="37">
        <v>4016</v>
      </c>
      <c r="AE49" s="37">
        <v>4224</v>
      </c>
      <c r="AF49" s="37">
        <v>4399</v>
      </c>
      <c r="AG49" s="37">
        <v>4422</v>
      </c>
      <c r="AH49" s="37">
        <v>4337</v>
      </c>
      <c r="AI49" s="37">
        <v>4773</v>
      </c>
      <c r="AJ49" s="37">
        <v>4987</v>
      </c>
      <c r="AK49" s="37">
        <v>5022</v>
      </c>
      <c r="AL49" s="37">
        <v>5848</v>
      </c>
      <c r="AM49" s="37">
        <v>4864</v>
      </c>
      <c r="AN49" s="37">
        <v>4721</v>
      </c>
      <c r="AO49" s="37">
        <v>4674</v>
      </c>
      <c r="AP49" s="37">
        <v>4093</v>
      </c>
      <c r="AQ49" s="37">
        <v>4496</v>
      </c>
      <c r="AR49" s="37">
        <v>4966</v>
      </c>
      <c r="AS49" s="37">
        <v>4744</v>
      </c>
      <c r="AT49" s="37">
        <v>4653</v>
      </c>
      <c r="AU49" s="37">
        <v>5335</v>
      </c>
      <c r="AV49" s="37">
        <v>5298</v>
      </c>
      <c r="AW49" s="37">
        <v>4949</v>
      </c>
      <c r="AX49" s="37">
        <v>5289</v>
      </c>
      <c r="AY49" s="37">
        <v>4945</v>
      </c>
      <c r="AZ49" s="37">
        <v>4829</v>
      </c>
      <c r="BA49" s="37">
        <v>4157</v>
      </c>
      <c r="BB49" s="37">
        <v>3853</v>
      </c>
      <c r="BC49" s="37">
        <v>4579</v>
      </c>
      <c r="BD49" s="37">
        <v>4496</v>
      </c>
      <c r="BE49" s="37">
        <v>4523</v>
      </c>
      <c r="BF49" s="37">
        <v>4632</v>
      </c>
      <c r="BG49" s="37">
        <v>4644</v>
      </c>
      <c r="BH49" s="37">
        <v>5424</v>
      </c>
      <c r="BI49" s="37">
        <v>5912</v>
      </c>
      <c r="BJ49" s="37">
        <v>5289</v>
      </c>
      <c r="BK49" s="37">
        <v>4945</v>
      </c>
      <c r="BL49" s="37">
        <v>4829</v>
      </c>
      <c r="BM49" s="37">
        <v>4157</v>
      </c>
      <c r="BN49" s="37">
        <v>3853</v>
      </c>
      <c r="BO49" s="37">
        <v>4579</v>
      </c>
      <c r="BP49" s="37">
        <v>4496</v>
      </c>
      <c r="BQ49" s="37">
        <v>4523</v>
      </c>
      <c r="BR49" s="37">
        <v>4632</v>
      </c>
      <c r="BS49" s="37">
        <v>4644</v>
      </c>
      <c r="BT49" s="37">
        <v>5424</v>
      </c>
      <c r="BU49" s="37">
        <v>5912</v>
      </c>
      <c r="BV49" s="37">
        <v>4140</v>
      </c>
      <c r="BW49" s="37">
        <v>3704</v>
      </c>
      <c r="BX49" s="37">
        <v>4410</v>
      </c>
      <c r="BY49" s="37">
        <v>3946</v>
      </c>
      <c r="BZ49" s="37">
        <v>4440</v>
      </c>
      <c r="CA49" s="37">
        <v>4678</v>
      </c>
      <c r="CB49" s="37">
        <v>4353</v>
      </c>
      <c r="CC49" s="37">
        <v>5376</v>
      </c>
      <c r="CD49" s="37">
        <v>4878</v>
      </c>
      <c r="CE49" s="37">
        <v>5176</v>
      </c>
      <c r="CF49" s="37">
        <v>4629</v>
      </c>
      <c r="CG49" s="37">
        <v>4038</v>
      </c>
      <c r="CH49" s="37">
        <v>5176</v>
      </c>
      <c r="CI49" s="37">
        <v>4629</v>
      </c>
      <c r="CJ49" s="37">
        <v>4038</v>
      </c>
      <c r="CK49" s="37">
        <v>3739</v>
      </c>
      <c r="CL49" s="37">
        <v>3270</v>
      </c>
      <c r="CM49" s="37">
        <v>3817</v>
      </c>
      <c r="CN49" s="37">
        <v>3707</v>
      </c>
      <c r="CO49" s="37">
        <v>4197</v>
      </c>
      <c r="CP49" s="37">
        <v>3876</v>
      </c>
      <c r="CQ49" s="37">
        <v>4049</v>
      </c>
      <c r="CR49" s="37">
        <v>4663</v>
      </c>
      <c r="CS49" s="37">
        <v>4105</v>
      </c>
      <c r="CT49" s="37">
        <v>4476</v>
      </c>
      <c r="CU49" s="37">
        <v>4227</v>
      </c>
      <c r="CV49" s="37">
        <v>3710</v>
      </c>
      <c r="CW49" s="37">
        <v>3930</v>
      </c>
      <c r="CX49" s="37">
        <v>3755</v>
      </c>
      <c r="CY49" s="37">
        <v>3667</v>
      </c>
      <c r="CZ49" s="37">
        <v>4231</v>
      </c>
      <c r="DA49" s="37">
        <v>4105</v>
      </c>
      <c r="DB49" s="37">
        <v>3848</v>
      </c>
      <c r="DC49" s="37">
        <v>4574</v>
      </c>
      <c r="DD49" s="37">
        <v>4564</v>
      </c>
      <c r="DE49" s="37">
        <v>5087</v>
      </c>
      <c r="DF49" s="37">
        <v>5763</v>
      </c>
      <c r="DG49" s="37">
        <v>4609</v>
      </c>
      <c r="DH49" s="37">
        <v>5098</v>
      </c>
      <c r="DI49" s="37">
        <v>4290</v>
      </c>
      <c r="DJ49" s="37">
        <v>4248</v>
      </c>
      <c r="DK49" s="37">
        <v>4495</v>
      </c>
      <c r="DL49" s="37">
        <v>4923</v>
      </c>
      <c r="DM49" s="37">
        <v>4617</v>
      </c>
      <c r="DN49" s="37">
        <v>4909</v>
      </c>
      <c r="DO49" s="37">
        <v>5394</v>
      </c>
      <c r="DP49" s="37">
        <v>5155</v>
      </c>
      <c r="DQ49" s="37">
        <v>5594</v>
      </c>
      <c r="DR49" s="39">
        <v>5428</v>
      </c>
      <c r="DS49" s="39">
        <v>4550</v>
      </c>
      <c r="DT49" s="39">
        <v>4770</v>
      </c>
      <c r="DU49" s="39">
        <v>4011</v>
      </c>
      <c r="DV49" s="39">
        <v>3848</v>
      </c>
      <c r="DW49" s="39">
        <v>4392</v>
      </c>
      <c r="DX49" s="39">
        <v>4683</v>
      </c>
      <c r="DY49" s="39">
        <v>4460</v>
      </c>
      <c r="DZ49" s="39">
        <v>4725</v>
      </c>
      <c r="EA49" s="39">
        <v>5212</v>
      </c>
      <c r="EB49" s="39">
        <v>5245</v>
      </c>
      <c r="EC49" s="39">
        <v>5463</v>
      </c>
      <c r="ED49" s="39">
        <v>5035</v>
      </c>
      <c r="EE49" s="39">
        <v>4720</v>
      </c>
      <c r="EF49" s="39">
        <v>4610</v>
      </c>
      <c r="EG49" s="39">
        <v>3955</v>
      </c>
      <c r="EH49" s="39">
        <v>3760</v>
      </c>
      <c r="EI49" s="39">
        <v>4147</v>
      </c>
      <c r="EJ49" s="39">
        <v>4134</v>
      </c>
      <c r="EK49" s="39">
        <v>4341</v>
      </c>
      <c r="EL49" s="39">
        <v>4947</v>
      </c>
      <c r="EM49" s="39">
        <v>4622</v>
      </c>
      <c r="EN49" s="39">
        <v>5280</v>
      </c>
      <c r="EO49" s="39">
        <v>5355</v>
      </c>
      <c r="EP49" s="3">
        <v>4911</v>
      </c>
      <c r="EQ49" s="3">
        <v>4814</v>
      </c>
      <c r="ER49" s="3">
        <v>4410</v>
      </c>
      <c r="ES49" s="3">
        <v>3985</v>
      </c>
      <c r="ET49" s="3">
        <v>3657</v>
      </c>
      <c r="EU49" s="3">
        <v>3754</v>
      </c>
      <c r="EV49" s="3">
        <v>4083</v>
      </c>
      <c r="EW49" s="3">
        <v>4569</v>
      </c>
      <c r="EX49" s="3">
        <v>4701</v>
      </c>
      <c r="EY49" s="3">
        <v>5086</v>
      </c>
      <c r="EZ49" s="3">
        <v>6021</v>
      </c>
      <c r="FA49" s="89">
        <v>5903</v>
      </c>
      <c r="FB49" s="3">
        <v>6365</v>
      </c>
      <c r="FC49" s="3">
        <v>5652</v>
      </c>
      <c r="FD49" s="3">
        <v>4597</v>
      </c>
      <c r="FE49" s="3">
        <v>4831</v>
      </c>
      <c r="FF49" s="3">
        <v>4703</v>
      </c>
      <c r="FG49" s="3">
        <v>4272</v>
      </c>
      <c r="FH49" s="3">
        <v>4855</v>
      </c>
      <c r="FI49" s="3">
        <v>5429</v>
      </c>
      <c r="FJ49" s="3">
        <v>4895</v>
      </c>
      <c r="FK49" s="3">
        <v>5887</v>
      </c>
      <c r="FL49" s="3">
        <v>6338</v>
      </c>
      <c r="FM49" s="3">
        <v>6117</v>
      </c>
      <c r="FN49" s="59">
        <v>5888</v>
      </c>
      <c r="FO49" s="59">
        <v>4714</v>
      </c>
      <c r="FP49" s="59">
        <v>4772</v>
      </c>
      <c r="FQ49" s="59">
        <v>4759</v>
      </c>
      <c r="FR49" s="59">
        <v>4474</v>
      </c>
      <c r="FS49" s="59">
        <v>4155</v>
      </c>
      <c r="FT49" s="59">
        <v>4891</v>
      </c>
      <c r="FU49" s="59">
        <v>4886</v>
      </c>
      <c r="FV49" s="59">
        <v>5065</v>
      </c>
      <c r="FW49" s="59">
        <v>5732</v>
      </c>
      <c r="FX49" s="59">
        <v>5737</v>
      </c>
      <c r="FY49" s="59">
        <v>5777</v>
      </c>
      <c r="FZ49" s="59">
        <v>6222</v>
      </c>
      <c r="GA49" s="59">
        <v>4688</v>
      </c>
      <c r="GB49" s="59">
        <v>5319</v>
      </c>
      <c r="GC49" s="59">
        <v>4179</v>
      </c>
      <c r="GD49" s="59">
        <v>4296</v>
      </c>
      <c r="GE49" s="59">
        <v>4230</v>
      </c>
      <c r="GF49" s="59">
        <v>4780</v>
      </c>
      <c r="GG49" s="59">
        <v>4734</v>
      </c>
      <c r="GH49" s="58">
        <v>5012</v>
      </c>
      <c r="GI49" s="6">
        <v>5183</v>
      </c>
      <c r="GJ49" s="6">
        <v>5167</v>
      </c>
      <c r="GK49" s="10">
        <v>5300</v>
      </c>
      <c r="GL49" s="10">
        <v>5641</v>
      </c>
      <c r="GM49" s="10">
        <v>4713</v>
      </c>
      <c r="GN49" s="10">
        <v>4887</v>
      </c>
      <c r="GO49" s="10">
        <v>3950</v>
      </c>
      <c r="GP49" s="10">
        <v>4207</v>
      </c>
      <c r="GQ49" s="10">
        <v>4263</v>
      </c>
      <c r="GR49" s="10">
        <v>4313</v>
      </c>
      <c r="GS49" s="10">
        <v>4421</v>
      </c>
      <c r="GT49" s="10">
        <v>4583</v>
      </c>
      <c r="GU49" s="6">
        <v>4937</v>
      </c>
      <c r="GV49" s="6">
        <v>5355</v>
      </c>
      <c r="GW49" s="6">
        <v>5332</v>
      </c>
      <c r="GX49" s="6">
        <v>2537</v>
      </c>
      <c r="GY49" s="10">
        <v>74</v>
      </c>
      <c r="GZ49" s="10">
        <v>10</v>
      </c>
      <c r="HA49" s="6">
        <v>2870</v>
      </c>
      <c r="HB49" s="6">
        <v>3508</v>
      </c>
      <c r="HC49" s="6">
        <v>3110</v>
      </c>
      <c r="HD49" s="6">
        <v>2764</v>
      </c>
      <c r="HE49" s="6">
        <v>3196</v>
      </c>
      <c r="HF49" s="6">
        <v>3436</v>
      </c>
      <c r="HG49" s="6">
        <v>3202</v>
      </c>
      <c r="HH49" s="6">
        <v>3848</v>
      </c>
      <c r="HI49" s="6">
        <v>3503</v>
      </c>
      <c r="HJ49" s="6">
        <v>3611</v>
      </c>
      <c r="HK49" s="6">
        <v>3278</v>
      </c>
      <c r="HL49" s="6">
        <v>2906</v>
      </c>
      <c r="HM49" s="6">
        <v>2635</v>
      </c>
      <c r="HN49" s="6">
        <v>2743</v>
      </c>
      <c r="HO49" s="6">
        <v>2600</v>
      </c>
      <c r="HP49" s="6">
        <v>2485</v>
      </c>
      <c r="HQ49" s="6">
        <v>3065</v>
      </c>
      <c r="HR49" s="6">
        <v>2943</v>
      </c>
      <c r="HS49" s="6">
        <v>3000</v>
      </c>
      <c r="HT49" s="6">
        <v>3664</v>
      </c>
      <c r="HU49" s="6">
        <v>2916</v>
      </c>
      <c r="HV49" s="6">
        <v>3160</v>
      </c>
      <c r="HW49" s="6">
        <v>3189</v>
      </c>
      <c r="HX49" s="6">
        <v>2747</v>
      </c>
      <c r="HY49" s="6">
        <v>3030</v>
      </c>
      <c r="HZ49" s="6">
        <v>2751</v>
      </c>
      <c r="IA49" s="6">
        <v>2622</v>
      </c>
      <c r="IB49" s="6">
        <v>2641</v>
      </c>
      <c r="IC49" s="6">
        <v>3063</v>
      </c>
      <c r="ID49" s="6">
        <v>2893</v>
      </c>
      <c r="IE49" s="6">
        <v>3369</v>
      </c>
      <c r="IF49" s="6">
        <v>3587</v>
      </c>
      <c r="IG49" s="6">
        <v>3344</v>
      </c>
      <c r="IH49" s="106">
        <v>3557</v>
      </c>
      <c r="II49" s="106">
        <v>3016</v>
      </c>
      <c r="IJ49" s="106">
        <v>2786</v>
      </c>
      <c r="IK49" s="111">
        <v>2867</v>
      </c>
      <c r="IL49" s="111">
        <v>2751</v>
      </c>
      <c r="IM49" s="111">
        <v>2502</v>
      </c>
      <c r="IN49" s="111">
        <v>4786</v>
      </c>
      <c r="IO49" s="111">
        <v>2964</v>
      </c>
      <c r="IP49" s="111">
        <v>2241</v>
      </c>
      <c r="IQ49" s="111">
        <v>2437</v>
      </c>
      <c r="IR49" s="111">
        <v>2925</v>
      </c>
      <c r="IS49" s="111">
        <v>3301</v>
      </c>
      <c r="IT49" s="111">
        <v>3437</v>
      </c>
      <c r="IU49" s="111">
        <v>2947</v>
      </c>
      <c r="IV49" s="111">
        <v>3633</v>
      </c>
    </row>
    <row r="50" spans="1:256">
      <c r="A50" s="7" t="s">
        <v>78</v>
      </c>
      <c r="B50" s="37">
        <v>8398</v>
      </c>
      <c r="C50" s="37">
        <v>8972</v>
      </c>
      <c r="D50" s="37">
        <v>9966</v>
      </c>
      <c r="E50" s="37">
        <v>9579</v>
      </c>
      <c r="F50" s="37">
        <v>8921</v>
      </c>
      <c r="G50" s="37">
        <v>9520</v>
      </c>
      <c r="H50" s="37">
        <v>8158</v>
      </c>
      <c r="I50" s="37">
        <v>9309</v>
      </c>
      <c r="J50" s="37">
        <v>9725</v>
      </c>
      <c r="K50" s="37">
        <v>9250</v>
      </c>
      <c r="L50" s="37">
        <v>10724</v>
      </c>
      <c r="M50" s="37">
        <v>10012</v>
      </c>
      <c r="N50" s="37">
        <v>10127</v>
      </c>
      <c r="O50" s="37">
        <v>9426</v>
      </c>
      <c r="P50" s="37">
        <v>10444</v>
      </c>
      <c r="Q50" s="37">
        <v>10718</v>
      </c>
      <c r="R50" s="37">
        <v>8938</v>
      </c>
      <c r="S50" s="37">
        <v>9782</v>
      </c>
      <c r="T50" s="37">
        <v>9254</v>
      </c>
      <c r="U50" s="37">
        <v>9938</v>
      </c>
      <c r="V50" s="37">
        <v>9454</v>
      </c>
      <c r="W50" s="37">
        <v>9961</v>
      </c>
      <c r="X50" s="37">
        <v>10697</v>
      </c>
      <c r="Y50" s="37">
        <v>9490</v>
      </c>
      <c r="Z50" s="37">
        <v>11057</v>
      </c>
      <c r="AA50" s="37">
        <v>10977</v>
      </c>
      <c r="AB50" s="37">
        <v>10796</v>
      </c>
      <c r="AC50" s="37">
        <v>11184</v>
      </c>
      <c r="AD50" s="37">
        <v>9012</v>
      </c>
      <c r="AE50" s="37">
        <v>9204</v>
      </c>
      <c r="AF50" s="37">
        <v>9360</v>
      </c>
      <c r="AG50" s="37">
        <v>9460</v>
      </c>
      <c r="AH50" s="37">
        <v>8721</v>
      </c>
      <c r="AI50" s="37">
        <v>10121</v>
      </c>
      <c r="AJ50" s="37">
        <v>10453</v>
      </c>
      <c r="AK50" s="37">
        <v>9977</v>
      </c>
      <c r="AL50" s="37">
        <v>10946</v>
      </c>
      <c r="AM50" s="37">
        <v>9577</v>
      </c>
      <c r="AN50" s="37">
        <v>11457</v>
      </c>
      <c r="AO50" s="37">
        <v>11093</v>
      </c>
      <c r="AP50" s="37">
        <v>8586</v>
      </c>
      <c r="AQ50" s="37">
        <v>9627</v>
      </c>
      <c r="AR50" s="37">
        <v>10137</v>
      </c>
      <c r="AS50" s="37">
        <v>9601</v>
      </c>
      <c r="AT50" s="37">
        <v>9940</v>
      </c>
      <c r="AU50" s="37">
        <v>10785</v>
      </c>
      <c r="AV50" s="37">
        <v>10406</v>
      </c>
      <c r="AW50" s="37">
        <v>11021</v>
      </c>
      <c r="AX50" s="37">
        <v>11100</v>
      </c>
      <c r="AY50" s="37">
        <v>11168</v>
      </c>
      <c r="AZ50" s="37">
        <v>11850</v>
      </c>
      <c r="BA50" s="37">
        <v>11384</v>
      </c>
      <c r="BB50" s="37">
        <v>8860</v>
      </c>
      <c r="BC50" s="37">
        <v>10205</v>
      </c>
      <c r="BD50" s="37">
        <v>9273</v>
      </c>
      <c r="BE50" s="37">
        <v>9508</v>
      </c>
      <c r="BF50" s="37">
        <v>9607</v>
      </c>
      <c r="BG50" s="37">
        <v>9329</v>
      </c>
      <c r="BH50" s="37">
        <v>10745</v>
      </c>
      <c r="BI50" s="37">
        <v>10448</v>
      </c>
      <c r="BJ50" s="37">
        <v>11100</v>
      </c>
      <c r="BK50" s="37">
        <v>11168</v>
      </c>
      <c r="BL50" s="37">
        <v>11850</v>
      </c>
      <c r="BM50" s="37">
        <v>11384</v>
      </c>
      <c r="BN50" s="37">
        <v>8860</v>
      </c>
      <c r="BO50" s="37">
        <v>10205</v>
      </c>
      <c r="BP50" s="37">
        <v>9273</v>
      </c>
      <c r="BQ50" s="37">
        <v>9508</v>
      </c>
      <c r="BR50" s="37">
        <v>9607</v>
      </c>
      <c r="BS50" s="37">
        <v>9329</v>
      </c>
      <c r="BT50" s="37">
        <v>10745</v>
      </c>
      <c r="BU50" s="37">
        <v>10448</v>
      </c>
      <c r="BV50" s="37">
        <v>10348</v>
      </c>
      <c r="BW50" s="37">
        <v>8383</v>
      </c>
      <c r="BX50" s="37">
        <v>10068</v>
      </c>
      <c r="BY50" s="37">
        <v>8797</v>
      </c>
      <c r="BZ50" s="37">
        <v>9531</v>
      </c>
      <c r="CA50" s="37">
        <v>9832</v>
      </c>
      <c r="CB50" s="37">
        <v>8923</v>
      </c>
      <c r="CC50" s="37">
        <v>10754</v>
      </c>
      <c r="CD50" s="37">
        <v>9719</v>
      </c>
      <c r="CE50" s="37">
        <v>10142</v>
      </c>
      <c r="CF50" s="37">
        <v>9808</v>
      </c>
      <c r="CG50" s="37">
        <v>10400</v>
      </c>
      <c r="CH50" s="37">
        <v>10142</v>
      </c>
      <c r="CI50" s="37">
        <v>9808</v>
      </c>
      <c r="CJ50" s="37">
        <v>10400</v>
      </c>
      <c r="CK50" s="37">
        <v>10531</v>
      </c>
      <c r="CL50" s="37">
        <v>8271</v>
      </c>
      <c r="CM50" s="37">
        <v>9346</v>
      </c>
      <c r="CN50" s="37">
        <v>8912</v>
      </c>
      <c r="CO50" s="37">
        <v>9506</v>
      </c>
      <c r="CP50" s="37">
        <v>8939</v>
      </c>
      <c r="CQ50" s="37">
        <v>9525</v>
      </c>
      <c r="CR50" s="37">
        <v>10453</v>
      </c>
      <c r="CS50" s="37">
        <v>9082</v>
      </c>
      <c r="CT50" s="37">
        <v>10755</v>
      </c>
      <c r="CU50" s="37">
        <v>10334</v>
      </c>
      <c r="CV50" s="37">
        <v>10166</v>
      </c>
      <c r="CW50" s="37">
        <v>10762</v>
      </c>
      <c r="CX50" s="37">
        <v>9232</v>
      </c>
      <c r="CY50" s="37">
        <v>7311</v>
      </c>
      <c r="CZ50" s="37">
        <v>8110</v>
      </c>
      <c r="DA50" s="37">
        <v>7570</v>
      </c>
      <c r="DB50" s="37">
        <v>9420</v>
      </c>
      <c r="DC50" s="37">
        <v>8353</v>
      </c>
      <c r="DD50" s="37">
        <v>10559</v>
      </c>
      <c r="DE50" s="37">
        <v>11105</v>
      </c>
      <c r="DF50" s="37">
        <v>12461</v>
      </c>
      <c r="DG50" s="37">
        <v>10822</v>
      </c>
      <c r="DH50" s="37">
        <v>13381</v>
      </c>
      <c r="DI50" s="37">
        <v>13117</v>
      </c>
      <c r="DJ50" s="37">
        <v>10618</v>
      </c>
      <c r="DK50" s="37">
        <v>12024</v>
      </c>
      <c r="DL50" s="37">
        <v>11896</v>
      </c>
      <c r="DM50" s="37">
        <v>10706</v>
      </c>
      <c r="DN50" s="37">
        <v>11378</v>
      </c>
      <c r="DO50" s="37">
        <v>11474</v>
      </c>
      <c r="DP50" s="37">
        <v>11576</v>
      </c>
      <c r="DQ50" s="37">
        <v>12883</v>
      </c>
      <c r="DR50" s="39">
        <v>12572</v>
      </c>
      <c r="DS50" s="39">
        <v>11646</v>
      </c>
      <c r="DT50" s="39">
        <v>13043</v>
      </c>
      <c r="DU50" s="39">
        <v>11064</v>
      </c>
      <c r="DV50" s="39">
        <v>9786</v>
      </c>
      <c r="DW50" s="39">
        <v>11783</v>
      </c>
      <c r="DX50" s="39">
        <v>11519</v>
      </c>
      <c r="DY50" s="39">
        <v>10635</v>
      </c>
      <c r="DZ50" s="39">
        <v>12319</v>
      </c>
      <c r="EA50" s="39">
        <v>11857</v>
      </c>
      <c r="EB50" s="39">
        <v>12913</v>
      </c>
      <c r="EC50" s="39">
        <v>12565</v>
      </c>
      <c r="ED50" s="39">
        <v>11749</v>
      </c>
      <c r="EE50" s="39">
        <v>12475</v>
      </c>
      <c r="EF50" s="39">
        <v>13401</v>
      </c>
      <c r="EG50" s="39">
        <v>11873</v>
      </c>
      <c r="EH50" s="39">
        <v>9529</v>
      </c>
      <c r="EI50" s="39">
        <v>11932</v>
      </c>
      <c r="EJ50" s="39">
        <v>10785</v>
      </c>
      <c r="EK50" s="39">
        <v>11075</v>
      </c>
      <c r="EL50" s="39">
        <v>12019</v>
      </c>
      <c r="EM50" s="39">
        <v>11070</v>
      </c>
      <c r="EN50" s="39">
        <v>12488</v>
      </c>
      <c r="EO50" s="39">
        <v>11248</v>
      </c>
      <c r="EP50" s="3">
        <v>10908</v>
      </c>
      <c r="EQ50" s="3">
        <v>11146</v>
      </c>
      <c r="ER50" s="3">
        <v>11811</v>
      </c>
      <c r="ES50" s="3">
        <v>10693</v>
      </c>
      <c r="ET50" s="3">
        <v>9589</v>
      </c>
      <c r="EU50" s="3">
        <v>10491</v>
      </c>
      <c r="EV50" s="3">
        <v>10087</v>
      </c>
      <c r="EW50" s="3">
        <v>10682</v>
      </c>
      <c r="EX50" s="3">
        <v>9602</v>
      </c>
      <c r="EY50" s="3">
        <v>10167</v>
      </c>
      <c r="EZ50" s="3">
        <v>10835</v>
      </c>
      <c r="FA50" s="89">
        <v>9551</v>
      </c>
      <c r="FB50" s="3">
        <v>11228</v>
      </c>
      <c r="FC50" s="3">
        <v>10279</v>
      </c>
      <c r="FD50" s="3">
        <v>10225</v>
      </c>
      <c r="FE50" s="3">
        <v>10838</v>
      </c>
      <c r="FF50" s="3">
        <v>8187</v>
      </c>
      <c r="FG50" s="3">
        <v>8700</v>
      </c>
      <c r="FH50" s="3">
        <v>9349</v>
      </c>
      <c r="FI50" s="3">
        <v>9200</v>
      </c>
      <c r="FJ50" s="3">
        <v>8503</v>
      </c>
      <c r="FK50" s="3">
        <v>9961</v>
      </c>
      <c r="FL50" s="3">
        <v>9974</v>
      </c>
      <c r="FM50" s="3">
        <v>9392</v>
      </c>
      <c r="FN50" s="59">
        <v>10309</v>
      </c>
      <c r="FO50" s="59">
        <v>8565</v>
      </c>
      <c r="FP50" s="59">
        <v>9601</v>
      </c>
      <c r="FQ50" s="59">
        <v>10317</v>
      </c>
      <c r="FR50" s="59">
        <v>7749</v>
      </c>
      <c r="FS50" s="59">
        <v>8520</v>
      </c>
      <c r="FT50" s="59">
        <v>8856</v>
      </c>
      <c r="FU50" s="59">
        <v>8336</v>
      </c>
      <c r="FV50" s="59">
        <v>7933</v>
      </c>
      <c r="FW50" s="59">
        <v>8890</v>
      </c>
      <c r="FX50" s="59">
        <v>8060</v>
      </c>
      <c r="FY50" s="59">
        <v>9029</v>
      </c>
      <c r="FZ50" s="59">
        <v>8894</v>
      </c>
      <c r="GA50" s="59">
        <v>7756</v>
      </c>
      <c r="GB50" s="59">
        <v>9427</v>
      </c>
      <c r="GC50" s="59">
        <v>7776</v>
      </c>
      <c r="GD50" s="59">
        <v>6749</v>
      </c>
      <c r="GE50" s="59">
        <v>7394</v>
      </c>
      <c r="GF50" s="59">
        <v>7480</v>
      </c>
      <c r="GG50" s="59">
        <v>6908</v>
      </c>
      <c r="GH50" s="58">
        <v>7422</v>
      </c>
      <c r="GI50" s="6">
        <v>8426</v>
      </c>
      <c r="GJ50" s="6">
        <v>7706</v>
      </c>
      <c r="GK50" s="10">
        <v>8163</v>
      </c>
      <c r="GL50" s="10">
        <v>7857</v>
      </c>
      <c r="GM50" s="10">
        <v>7403</v>
      </c>
      <c r="GN50" s="10">
        <v>8702</v>
      </c>
      <c r="GO50" s="10">
        <v>7560</v>
      </c>
      <c r="GP50" s="10">
        <v>6862</v>
      </c>
      <c r="GQ50" s="10">
        <v>7248</v>
      </c>
      <c r="GR50" s="10">
        <v>6720</v>
      </c>
      <c r="GS50" s="10">
        <v>6988</v>
      </c>
      <c r="GT50" s="10">
        <v>7361</v>
      </c>
      <c r="GU50" s="6">
        <v>7179</v>
      </c>
      <c r="GV50" s="6">
        <v>8384</v>
      </c>
      <c r="GW50" s="6">
        <v>7917</v>
      </c>
      <c r="GX50" s="6">
        <v>7573</v>
      </c>
      <c r="GY50" s="6">
        <v>7071</v>
      </c>
      <c r="GZ50" s="6">
        <v>7160</v>
      </c>
      <c r="HA50" s="6">
        <v>7187</v>
      </c>
      <c r="HB50" s="6">
        <v>5958</v>
      </c>
      <c r="HC50" s="6">
        <v>6187</v>
      </c>
      <c r="HD50" s="6">
        <v>5625</v>
      </c>
      <c r="HE50" s="6">
        <v>6641</v>
      </c>
      <c r="HF50" s="6">
        <v>6558</v>
      </c>
      <c r="HG50" s="6">
        <v>6231</v>
      </c>
      <c r="HH50" s="6">
        <v>7258</v>
      </c>
      <c r="HI50" s="6">
        <v>6851</v>
      </c>
      <c r="HJ50" s="6">
        <v>6792</v>
      </c>
      <c r="HK50" s="6">
        <v>6749</v>
      </c>
      <c r="HL50" s="6">
        <v>6555</v>
      </c>
      <c r="HM50" s="6">
        <v>7157</v>
      </c>
      <c r="HN50" s="6">
        <v>5568</v>
      </c>
      <c r="HO50" s="6">
        <v>5437</v>
      </c>
      <c r="HP50" s="6">
        <v>5684</v>
      </c>
      <c r="HQ50" s="6">
        <v>6109</v>
      </c>
      <c r="HR50" s="6">
        <v>5731</v>
      </c>
      <c r="HS50" s="6">
        <v>6152</v>
      </c>
      <c r="HT50" s="6">
        <v>6860</v>
      </c>
      <c r="HU50" s="6">
        <v>5818</v>
      </c>
      <c r="HV50" s="6">
        <v>6633</v>
      </c>
      <c r="HW50" s="6">
        <v>6135</v>
      </c>
      <c r="HX50" s="6">
        <v>5744</v>
      </c>
      <c r="HY50" s="6">
        <v>6130</v>
      </c>
      <c r="HZ50" s="6">
        <v>4663</v>
      </c>
      <c r="IA50" s="6">
        <v>5085</v>
      </c>
      <c r="IB50" s="6">
        <v>5729</v>
      </c>
      <c r="IC50" s="6">
        <v>5653</v>
      </c>
      <c r="ID50" s="6">
        <v>5166</v>
      </c>
      <c r="IE50" s="6">
        <v>6147</v>
      </c>
      <c r="IF50" s="6">
        <v>6038</v>
      </c>
      <c r="IG50" s="6">
        <v>5913</v>
      </c>
      <c r="IH50" s="106">
        <v>6299</v>
      </c>
      <c r="II50" s="106">
        <v>5393</v>
      </c>
      <c r="IJ50" s="106">
        <v>5961</v>
      </c>
      <c r="IK50" s="111">
        <v>6001</v>
      </c>
      <c r="IL50" s="111">
        <v>4846</v>
      </c>
      <c r="IM50" s="111">
        <v>6480</v>
      </c>
      <c r="IN50" s="111">
        <v>13704</v>
      </c>
      <c r="IO50" s="111">
        <v>9570</v>
      </c>
      <c r="IP50" s="111">
        <v>7852</v>
      </c>
      <c r="IQ50" s="111">
        <v>6562</v>
      </c>
      <c r="IR50" s="111">
        <v>6489</v>
      </c>
      <c r="IS50" s="111">
        <v>6340</v>
      </c>
      <c r="IT50" s="111">
        <v>6638</v>
      </c>
      <c r="IU50" s="111">
        <v>6279</v>
      </c>
      <c r="IV50" s="111">
        <v>6537</v>
      </c>
    </row>
    <row r="51" spans="1:256">
      <c r="A51" s="7" t="s">
        <v>79</v>
      </c>
      <c r="B51" s="37">
        <v>1585</v>
      </c>
      <c r="C51" s="37">
        <v>1538</v>
      </c>
      <c r="D51" s="37">
        <v>1417</v>
      </c>
      <c r="E51" s="37">
        <v>1322</v>
      </c>
      <c r="F51" s="37">
        <v>1218</v>
      </c>
      <c r="G51" s="37">
        <v>1317</v>
      </c>
      <c r="H51" s="37">
        <v>1344</v>
      </c>
      <c r="I51" s="37">
        <v>1176</v>
      </c>
      <c r="J51" s="37">
        <v>1609</v>
      </c>
      <c r="K51" s="37">
        <v>1736</v>
      </c>
      <c r="L51" s="37">
        <v>1722</v>
      </c>
      <c r="M51" s="37">
        <v>1569</v>
      </c>
      <c r="N51" s="37">
        <v>1618</v>
      </c>
      <c r="O51" s="37">
        <v>1438</v>
      </c>
      <c r="P51" s="37">
        <v>1357</v>
      </c>
      <c r="Q51" s="37">
        <v>1509</v>
      </c>
      <c r="R51" s="37">
        <v>1181</v>
      </c>
      <c r="S51" s="37">
        <v>1498</v>
      </c>
      <c r="T51" s="37">
        <v>1403</v>
      </c>
      <c r="U51" s="37">
        <v>1368</v>
      </c>
      <c r="V51" s="37">
        <v>1532</v>
      </c>
      <c r="W51" s="37">
        <v>1717</v>
      </c>
      <c r="X51" s="37">
        <v>1659</v>
      </c>
      <c r="Y51" s="37">
        <v>1609</v>
      </c>
      <c r="Z51" s="37">
        <v>1709</v>
      </c>
      <c r="AA51" s="37">
        <v>1571</v>
      </c>
      <c r="AB51" s="37">
        <v>1435</v>
      </c>
      <c r="AC51" s="37">
        <v>1698</v>
      </c>
      <c r="AD51" s="37">
        <v>1248</v>
      </c>
      <c r="AE51" s="37">
        <v>1477</v>
      </c>
      <c r="AF51" s="37">
        <v>1493</v>
      </c>
      <c r="AG51" s="37">
        <v>1377</v>
      </c>
      <c r="AH51" s="37">
        <v>1626</v>
      </c>
      <c r="AI51" s="37">
        <v>1879</v>
      </c>
      <c r="AJ51" s="37">
        <v>1753</v>
      </c>
      <c r="AK51" s="37">
        <v>1738</v>
      </c>
      <c r="AL51" s="37">
        <v>1743</v>
      </c>
      <c r="AM51" s="37">
        <v>1492</v>
      </c>
      <c r="AN51" s="37">
        <v>1622</v>
      </c>
      <c r="AO51" s="37">
        <v>1573</v>
      </c>
      <c r="AP51" s="37">
        <v>1360</v>
      </c>
      <c r="AQ51" s="37">
        <v>1650</v>
      </c>
      <c r="AR51" s="37">
        <v>1470</v>
      </c>
      <c r="AS51" s="37">
        <v>1488</v>
      </c>
      <c r="AT51" s="37">
        <v>1482</v>
      </c>
      <c r="AU51" s="37">
        <v>1783</v>
      </c>
      <c r="AV51" s="37">
        <v>1627</v>
      </c>
      <c r="AW51" s="37">
        <v>1707</v>
      </c>
      <c r="AX51" s="37">
        <v>1209</v>
      </c>
      <c r="AY51" s="37">
        <v>1190</v>
      </c>
      <c r="AZ51" s="37">
        <v>1117</v>
      </c>
      <c r="BA51" s="37">
        <v>1065</v>
      </c>
      <c r="BB51" s="38">
        <v>930</v>
      </c>
      <c r="BC51" s="37">
        <v>1065</v>
      </c>
      <c r="BD51" s="37">
        <v>1016</v>
      </c>
      <c r="BE51" s="37">
        <v>1039</v>
      </c>
      <c r="BF51" s="37">
        <v>1120</v>
      </c>
      <c r="BG51" s="37">
        <v>1597</v>
      </c>
      <c r="BH51" s="37">
        <v>1876</v>
      </c>
      <c r="BI51" s="37">
        <v>1689</v>
      </c>
      <c r="BJ51" s="37">
        <v>1209</v>
      </c>
      <c r="BK51" s="37">
        <v>1190</v>
      </c>
      <c r="BL51" s="37">
        <v>1117</v>
      </c>
      <c r="BM51" s="37">
        <v>1065</v>
      </c>
      <c r="BN51" s="38">
        <v>930</v>
      </c>
      <c r="BO51" s="37">
        <v>1065</v>
      </c>
      <c r="BP51" s="37">
        <v>1016</v>
      </c>
      <c r="BQ51" s="37">
        <v>1039</v>
      </c>
      <c r="BR51" s="37">
        <v>1120</v>
      </c>
      <c r="BS51" s="37">
        <v>1597</v>
      </c>
      <c r="BT51" s="37">
        <v>1876</v>
      </c>
      <c r="BU51" s="37">
        <v>1689</v>
      </c>
      <c r="BV51" s="37">
        <v>1343</v>
      </c>
      <c r="BW51" s="37">
        <v>1206</v>
      </c>
      <c r="BX51" s="37">
        <v>1283</v>
      </c>
      <c r="BY51" s="37">
        <v>1252</v>
      </c>
      <c r="BZ51" s="37">
        <v>1215</v>
      </c>
      <c r="CA51" s="37">
        <v>1278</v>
      </c>
      <c r="CB51" s="37">
        <v>1397</v>
      </c>
      <c r="CC51" s="37">
        <v>1794</v>
      </c>
      <c r="CD51" s="37">
        <v>1474</v>
      </c>
      <c r="CE51" s="37">
        <v>1978</v>
      </c>
      <c r="CF51" s="37">
        <v>1542</v>
      </c>
      <c r="CG51" s="37">
        <v>1497</v>
      </c>
      <c r="CH51" s="37">
        <v>1978</v>
      </c>
      <c r="CI51" s="37">
        <v>1542</v>
      </c>
      <c r="CJ51" s="37">
        <v>1497</v>
      </c>
      <c r="CK51" s="37">
        <v>1436</v>
      </c>
      <c r="CL51" s="37">
        <v>1222</v>
      </c>
      <c r="CM51" s="37">
        <v>1385</v>
      </c>
      <c r="CN51" s="37">
        <v>1408</v>
      </c>
      <c r="CO51" s="37">
        <v>1430</v>
      </c>
      <c r="CP51" s="37">
        <v>1385</v>
      </c>
      <c r="CQ51" s="37">
        <v>1646</v>
      </c>
      <c r="CR51" s="37">
        <v>1850</v>
      </c>
      <c r="CS51" s="37">
        <v>1765</v>
      </c>
      <c r="CT51" s="37">
        <v>1232</v>
      </c>
      <c r="CU51" s="37">
        <v>1294</v>
      </c>
      <c r="CV51" s="37">
        <v>1198</v>
      </c>
      <c r="CW51" s="37">
        <v>1174</v>
      </c>
      <c r="CX51" s="38">
        <v>956</v>
      </c>
      <c r="CY51" s="37">
        <v>1191</v>
      </c>
      <c r="CZ51" s="37">
        <v>1185</v>
      </c>
      <c r="DA51" s="37">
        <v>1205</v>
      </c>
      <c r="DB51" s="37">
        <v>1244</v>
      </c>
      <c r="DC51" s="37">
        <v>1367</v>
      </c>
      <c r="DD51" s="37">
        <v>1437</v>
      </c>
      <c r="DE51" s="37">
        <v>1445</v>
      </c>
      <c r="DF51" s="37">
        <v>1748</v>
      </c>
      <c r="DG51" s="37">
        <v>1267</v>
      </c>
      <c r="DH51" s="37">
        <v>1141</v>
      </c>
      <c r="DI51" s="37">
        <v>1045</v>
      </c>
      <c r="DJ51" s="37">
        <v>1061</v>
      </c>
      <c r="DK51" s="37">
        <v>1184</v>
      </c>
      <c r="DL51" s="37">
        <v>1299</v>
      </c>
      <c r="DM51" s="37">
        <v>1155</v>
      </c>
      <c r="DN51" s="37">
        <v>1180</v>
      </c>
      <c r="DO51" s="37">
        <v>1290</v>
      </c>
      <c r="DP51" s="37">
        <v>1389</v>
      </c>
      <c r="DQ51" s="37">
        <v>1385</v>
      </c>
      <c r="DR51" s="39">
        <v>1369</v>
      </c>
      <c r="DS51" s="39">
        <v>1257</v>
      </c>
      <c r="DT51" s="39">
        <v>1221</v>
      </c>
      <c r="DU51" s="39">
        <v>1088</v>
      </c>
      <c r="DV51" s="39">
        <v>967</v>
      </c>
      <c r="DW51" s="39">
        <v>1139</v>
      </c>
      <c r="DX51" s="39">
        <v>1118</v>
      </c>
      <c r="DY51" s="39">
        <v>1060</v>
      </c>
      <c r="DZ51" s="39">
        <v>1177</v>
      </c>
      <c r="EA51" s="39">
        <v>1324</v>
      </c>
      <c r="EB51" s="39">
        <v>1500</v>
      </c>
      <c r="EC51" s="39">
        <v>1661</v>
      </c>
      <c r="ED51" s="39">
        <v>1345</v>
      </c>
      <c r="EE51" s="39">
        <v>1930</v>
      </c>
      <c r="EF51" s="39">
        <v>1180</v>
      </c>
      <c r="EG51" s="39">
        <v>1200</v>
      </c>
      <c r="EH51" s="39">
        <v>1103</v>
      </c>
      <c r="EI51" s="39">
        <v>1249</v>
      </c>
      <c r="EJ51" s="39">
        <v>1240</v>
      </c>
      <c r="EK51" s="39">
        <v>1293</v>
      </c>
      <c r="EL51" s="39">
        <v>1317</v>
      </c>
      <c r="EM51" s="39">
        <v>1371</v>
      </c>
      <c r="EN51" s="39">
        <v>1659</v>
      </c>
      <c r="EO51" s="39">
        <v>1581</v>
      </c>
      <c r="EP51" s="3">
        <v>1298</v>
      </c>
      <c r="EQ51" s="3">
        <v>1274</v>
      </c>
      <c r="ER51" s="3">
        <v>1196</v>
      </c>
      <c r="ES51" s="3">
        <v>1136</v>
      </c>
      <c r="ET51" s="3">
        <v>1065</v>
      </c>
      <c r="EU51" s="3">
        <v>1095</v>
      </c>
      <c r="EV51" s="3">
        <v>1076</v>
      </c>
      <c r="EW51" s="3">
        <v>1204</v>
      </c>
      <c r="EX51" s="3">
        <v>1192</v>
      </c>
      <c r="EY51" s="3">
        <v>1158</v>
      </c>
      <c r="EZ51" s="3">
        <v>1439</v>
      </c>
      <c r="FA51" s="89">
        <v>1284</v>
      </c>
      <c r="FB51" s="3">
        <v>1212</v>
      </c>
      <c r="FC51" s="3">
        <v>1114</v>
      </c>
      <c r="FD51" s="3">
        <v>1018</v>
      </c>
      <c r="FE51" s="3">
        <v>1078</v>
      </c>
      <c r="FF51" s="3">
        <v>926</v>
      </c>
      <c r="FG51" s="3">
        <v>927</v>
      </c>
      <c r="FH51" s="3">
        <v>1090</v>
      </c>
      <c r="FI51" s="3">
        <v>1095</v>
      </c>
      <c r="FJ51" s="3">
        <v>1079</v>
      </c>
      <c r="FK51" s="3">
        <v>1207</v>
      </c>
      <c r="FL51" s="3">
        <v>1198</v>
      </c>
      <c r="FM51" s="3">
        <v>1261</v>
      </c>
      <c r="FN51" s="59">
        <v>1205</v>
      </c>
      <c r="FO51" s="59">
        <v>1080</v>
      </c>
      <c r="FP51" s="59">
        <v>946</v>
      </c>
      <c r="FQ51" s="59">
        <v>994</v>
      </c>
      <c r="FR51" s="59">
        <v>896</v>
      </c>
      <c r="FS51" s="59">
        <v>849</v>
      </c>
      <c r="FT51" s="59">
        <v>1015</v>
      </c>
      <c r="FU51" s="59">
        <v>1092</v>
      </c>
      <c r="FV51" s="59">
        <v>1063</v>
      </c>
      <c r="FW51" s="59">
        <v>1131</v>
      </c>
      <c r="FX51" s="59">
        <v>1164</v>
      </c>
      <c r="FY51" s="59">
        <v>1146</v>
      </c>
      <c r="FZ51" s="59">
        <v>1063</v>
      </c>
      <c r="GA51" s="59">
        <v>878</v>
      </c>
      <c r="GB51" s="59">
        <v>896</v>
      </c>
      <c r="GC51" s="59">
        <v>790</v>
      </c>
      <c r="GD51" s="59">
        <v>680</v>
      </c>
      <c r="GE51" s="59">
        <v>732</v>
      </c>
      <c r="GF51" s="59">
        <v>898</v>
      </c>
      <c r="GG51" s="59">
        <v>819</v>
      </c>
      <c r="GH51" s="58">
        <v>791</v>
      </c>
      <c r="GI51" s="6">
        <v>904</v>
      </c>
      <c r="GJ51" s="6">
        <v>1001</v>
      </c>
      <c r="GK51" s="10">
        <v>994</v>
      </c>
      <c r="GL51" s="10">
        <v>932</v>
      </c>
      <c r="GM51" s="10">
        <v>870</v>
      </c>
      <c r="GN51" s="10">
        <v>884</v>
      </c>
      <c r="GO51" s="10">
        <v>750</v>
      </c>
      <c r="GP51" s="10">
        <v>748</v>
      </c>
      <c r="GQ51" s="10">
        <v>754</v>
      </c>
      <c r="GR51" s="10">
        <v>781</v>
      </c>
      <c r="GS51" s="10">
        <v>825</v>
      </c>
      <c r="GT51" s="10">
        <v>885</v>
      </c>
      <c r="GU51" s="10">
        <v>906</v>
      </c>
      <c r="GV51" s="6">
        <v>1085</v>
      </c>
      <c r="GW51" s="10">
        <v>991</v>
      </c>
      <c r="GX51" s="10">
        <v>921</v>
      </c>
      <c r="GY51" s="10">
        <v>865</v>
      </c>
      <c r="GZ51" s="10">
        <v>793</v>
      </c>
      <c r="HA51" s="10">
        <v>776</v>
      </c>
      <c r="HB51" s="10">
        <v>749</v>
      </c>
      <c r="HC51" s="10">
        <v>683</v>
      </c>
      <c r="HD51" s="10">
        <v>681</v>
      </c>
      <c r="HE51" s="10">
        <v>759</v>
      </c>
      <c r="HF51" s="10">
        <v>795</v>
      </c>
      <c r="HG51" s="10">
        <v>812</v>
      </c>
      <c r="HH51" s="10">
        <v>938</v>
      </c>
      <c r="HI51" s="10">
        <v>869</v>
      </c>
      <c r="HJ51" s="10">
        <v>767</v>
      </c>
      <c r="HK51" s="10">
        <v>700</v>
      </c>
      <c r="HL51" s="10">
        <v>644</v>
      </c>
      <c r="HM51" s="10">
        <v>636</v>
      </c>
      <c r="HN51" s="10">
        <v>615</v>
      </c>
      <c r="HO51" s="10">
        <v>575</v>
      </c>
      <c r="HP51" s="10">
        <v>554</v>
      </c>
      <c r="HQ51" s="10">
        <v>670</v>
      </c>
      <c r="HR51" s="10">
        <v>683</v>
      </c>
      <c r="HS51" s="10">
        <v>664</v>
      </c>
      <c r="HT51" s="10">
        <v>767</v>
      </c>
      <c r="HU51" s="10">
        <v>644</v>
      </c>
      <c r="HV51" s="10">
        <v>685</v>
      </c>
      <c r="HW51" s="10">
        <v>597</v>
      </c>
      <c r="HX51" s="10">
        <v>555</v>
      </c>
      <c r="HY51" s="10">
        <v>559</v>
      </c>
      <c r="HZ51" s="10">
        <v>540</v>
      </c>
      <c r="IA51" s="10">
        <v>555</v>
      </c>
      <c r="IB51" s="10">
        <v>549</v>
      </c>
      <c r="IC51" s="10">
        <v>609</v>
      </c>
      <c r="ID51" s="10">
        <v>611</v>
      </c>
      <c r="IE51" s="10">
        <v>609</v>
      </c>
      <c r="IF51" s="10">
        <v>712</v>
      </c>
      <c r="IG51" s="10">
        <v>622</v>
      </c>
      <c r="IH51" s="106">
        <v>700</v>
      </c>
      <c r="II51" s="106">
        <v>590</v>
      </c>
      <c r="IJ51" s="106">
        <v>505</v>
      </c>
      <c r="IK51" s="111">
        <v>584</v>
      </c>
      <c r="IL51" s="111">
        <v>518</v>
      </c>
      <c r="IM51" s="111">
        <v>484</v>
      </c>
      <c r="IN51" s="111">
        <v>350</v>
      </c>
      <c r="IO51" s="111">
        <v>338</v>
      </c>
      <c r="IP51" s="111">
        <v>354</v>
      </c>
      <c r="IQ51" s="111">
        <v>350</v>
      </c>
      <c r="IR51" s="111">
        <v>437</v>
      </c>
      <c r="IS51" s="111">
        <v>501</v>
      </c>
      <c r="IT51" s="111">
        <v>526</v>
      </c>
      <c r="IU51" s="111">
        <v>477</v>
      </c>
      <c r="IV51" s="111">
        <v>444</v>
      </c>
    </row>
    <row r="52" spans="1:256">
      <c r="A52" s="7" t="s">
        <v>80</v>
      </c>
      <c r="B52" s="37">
        <v>1651</v>
      </c>
      <c r="C52" s="37">
        <v>1695</v>
      </c>
      <c r="D52" s="37">
        <v>1593</v>
      </c>
      <c r="E52" s="37">
        <v>1805</v>
      </c>
      <c r="F52" s="37">
        <v>1617</v>
      </c>
      <c r="G52" s="37">
        <v>1790</v>
      </c>
      <c r="H52" s="37">
        <v>1628</v>
      </c>
      <c r="I52" s="37">
        <v>1727</v>
      </c>
      <c r="J52" s="37">
        <v>1864</v>
      </c>
      <c r="K52" s="37">
        <v>1733</v>
      </c>
      <c r="L52" s="37">
        <v>1997</v>
      </c>
      <c r="M52" s="37">
        <v>1828</v>
      </c>
      <c r="N52" s="37">
        <v>2629</v>
      </c>
      <c r="O52" s="37">
        <v>2367</v>
      </c>
      <c r="P52" s="37">
        <v>1977</v>
      </c>
      <c r="Q52" s="37">
        <v>2605</v>
      </c>
      <c r="R52" s="37">
        <v>2191</v>
      </c>
      <c r="S52" s="37">
        <v>2524</v>
      </c>
      <c r="T52" s="37">
        <v>2778</v>
      </c>
      <c r="U52" s="37">
        <v>2757</v>
      </c>
      <c r="V52" s="37">
        <v>2856</v>
      </c>
      <c r="W52" s="37">
        <v>2658</v>
      </c>
      <c r="X52" s="37">
        <v>2631</v>
      </c>
      <c r="Y52" s="37">
        <v>2340</v>
      </c>
      <c r="Z52" s="37">
        <v>5725</v>
      </c>
      <c r="AA52" s="37">
        <v>2981</v>
      </c>
      <c r="AB52" s="37">
        <v>2847</v>
      </c>
      <c r="AC52" s="37">
        <v>3889</v>
      </c>
      <c r="AD52" s="37">
        <v>2777</v>
      </c>
      <c r="AE52" s="37">
        <v>2700</v>
      </c>
      <c r="AF52" s="37">
        <v>3590</v>
      </c>
      <c r="AG52" s="37">
        <v>3434</v>
      </c>
      <c r="AH52" s="37">
        <v>3191</v>
      </c>
      <c r="AI52" s="37">
        <v>3685</v>
      </c>
      <c r="AJ52" s="37">
        <v>3977</v>
      </c>
      <c r="AK52" s="37">
        <v>3745</v>
      </c>
      <c r="AL52" s="37">
        <v>4212</v>
      </c>
      <c r="AM52" s="37">
        <v>4347</v>
      </c>
      <c r="AN52" s="37">
        <v>3342</v>
      </c>
      <c r="AO52" s="37">
        <v>3841</v>
      </c>
      <c r="AP52" s="37">
        <v>3476</v>
      </c>
      <c r="AQ52" s="37">
        <v>3317</v>
      </c>
      <c r="AR52" s="37">
        <v>3646</v>
      </c>
      <c r="AS52" s="37">
        <v>3643</v>
      </c>
      <c r="AT52" s="37">
        <v>3787</v>
      </c>
      <c r="AU52" s="37">
        <v>3989</v>
      </c>
      <c r="AV52" s="37">
        <v>3599</v>
      </c>
      <c r="AW52" s="37">
        <v>3643</v>
      </c>
      <c r="AX52" s="37">
        <v>3411</v>
      </c>
      <c r="AY52" s="37">
        <v>3108</v>
      </c>
      <c r="AZ52" s="37">
        <v>3039</v>
      </c>
      <c r="BA52" s="37">
        <v>3083</v>
      </c>
      <c r="BB52" s="37">
        <v>2723</v>
      </c>
      <c r="BC52" s="37">
        <v>3077</v>
      </c>
      <c r="BD52" s="37">
        <v>3307</v>
      </c>
      <c r="BE52" s="37">
        <v>3241</v>
      </c>
      <c r="BF52" s="37">
        <v>3317</v>
      </c>
      <c r="BG52" s="37">
        <v>3097</v>
      </c>
      <c r="BH52" s="37">
        <v>3327</v>
      </c>
      <c r="BI52" s="37">
        <v>3388</v>
      </c>
      <c r="BJ52" s="37">
        <v>3411</v>
      </c>
      <c r="BK52" s="37">
        <v>3108</v>
      </c>
      <c r="BL52" s="37">
        <v>3039</v>
      </c>
      <c r="BM52" s="37">
        <v>3083</v>
      </c>
      <c r="BN52" s="37">
        <v>2723</v>
      </c>
      <c r="BO52" s="37">
        <v>3077</v>
      </c>
      <c r="BP52" s="37">
        <v>3307</v>
      </c>
      <c r="BQ52" s="37">
        <v>3241</v>
      </c>
      <c r="BR52" s="37">
        <v>3317</v>
      </c>
      <c r="BS52" s="37">
        <v>3097</v>
      </c>
      <c r="BT52" s="37">
        <v>3327</v>
      </c>
      <c r="BU52" s="37">
        <v>3388</v>
      </c>
      <c r="BV52" s="37">
        <v>2741</v>
      </c>
      <c r="BW52" s="37">
        <v>2534</v>
      </c>
      <c r="BX52" s="37">
        <v>3060</v>
      </c>
      <c r="BY52" s="37">
        <v>2909</v>
      </c>
      <c r="BZ52" s="37">
        <v>2995</v>
      </c>
      <c r="CA52" s="37">
        <v>2832</v>
      </c>
      <c r="CB52" s="37">
        <v>2499</v>
      </c>
      <c r="CC52" s="37">
        <v>2730</v>
      </c>
      <c r="CD52" s="37">
        <v>2191</v>
      </c>
      <c r="CE52" s="37">
        <v>2332</v>
      </c>
      <c r="CF52" s="37">
        <v>2180</v>
      </c>
      <c r="CG52" s="37">
        <v>1985</v>
      </c>
      <c r="CH52" s="37">
        <v>2332</v>
      </c>
      <c r="CI52" s="37">
        <v>2180</v>
      </c>
      <c r="CJ52" s="37">
        <v>1985</v>
      </c>
      <c r="CK52" s="37">
        <v>2308</v>
      </c>
      <c r="CL52" s="37">
        <v>1797</v>
      </c>
      <c r="CM52" s="37">
        <v>2109</v>
      </c>
      <c r="CN52" s="37">
        <v>1970</v>
      </c>
      <c r="CO52" s="37">
        <v>2153</v>
      </c>
      <c r="CP52" s="37">
        <v>2190</v>
      </c>
      <c r="CQ52" s="37">
        <v>2168</v>
      </c>
      <c r="CR52" s="37">
        <v>2346</v>
      </c>
      <c r="CS52" s="37">
        <v>2262</v>
      </c>
      <c r="CT52" s="37">
        <v>2283</v>
      </c>
      <c r="CU52" s="37">
        <v>2005</v>
      </c>
      <c r="CV52" s="37">
        <v>1765</v>
      </c>
      <c r="CW52" s="37">
        <v>1904</v>
      </c>
      <c r="CX52" s="37">
        <v>1750</v>
      </c>
      <c r="CY52" s="37">
        <v>1806</v>
      </c>
      <c r="CZ52" s="37">
        <v>1836</v>
      </c>
      <c r="DA52" s="37">
        <v>1909</v>
      </c>
      <c r="DB52" s="37">
        <v>1846</v>
      </c>
      <c r="DC52" s="37">
        <v>1947</v>
      </c>
      <c r="DD52" s="37">
        <v>1988</v>
      </c>
      <c r="DE52" s="37">
        <v>2189</v>
      </c>
      <c r="DF52" s="37">
        <v>2086</v>
      </c>
      <c r="DG52" s="37">
        <v>1925</v>
      </c>
      <c r="DH52" s="37">
        <v>1998</v>
      </c>
      <c r="DI52" s="37">
        <v>1755</v>
      </c>
      <c r="DJ52" s="37">
        <v>1937</v>
      </c>
      <c r="DK52" s="37">
        <v>1962</v>
      </c>
      <c r="DL52" s="37">
        <v>2001</v>
      </c>
      <c r="DM52" s="37">
        <v>2022</v>
      </c>
      <c r="DN52" s="37">
        <v>2197</v>
      </c>
      <c r="DO52" s="37">
        <v>2353</v>
      </c>
      <c r="DP52" s="37">
        <v>2329</v>
      </c>
      <c r="DQ52" s="37">
        <v>2413</v>
      </c>
      <c r="DR52" s="39">
        <v>2694</v>
      </c>
      <c r="DS52" s="39">
        <v>2668</v>
      </c>
      <c r="DT52" s="39">
        <v>2431</v>
      </c>
      <c r="DU52" s="39">
        <v>2100</v>
      </c>
      <c r="DV52" s="39">
        <v>1969</v>
      </c>
      <c r="DW52" s="39">
        <v>2494</v>
      </c>
      <c r="DX52" s="39">
        <v>2649</v>
      </c>
      <c r="DY52" s="39">
        <v>2869</v>
      </c>
      <c r="DZ52" s="39">
        <v>3014</v>
      </c>
      <c r="EA52" s="39">
        <v>3197</v>
      </c>
      <c r="EB52" s="39">
        <v>3258</v>
      </c>
      <c r="EC52" s="39">
        <v>3140</v>
      </c>
      <c r="ED52" s="39">
        <v>2908</v>
      </c>
      <c r="EE52" s="39">
        <v>2765</v>
      </c>
      <c r="EF52" s="39">
        <v>2599</v>
      </c>
      <c r="EG52" s="39">
        <v>2636</v>
      </c>
      <c r="EH52" s="39">
        <v>2021</v>
      </c>
      <c r="EI52" s="39">
        <v>2685</v>
      </c>
      <c r="EJ52" s="39">
        <v>2478</v>
      </c>
      <c r="EK52" s="39">
        <v>3326</v>
      </c>
      <c r="EL52" s="39">
        <v>2945</v>
      </c>
      <c r="EM52" s="39">
        <v>2956</v>
      </c>
      <c r="EN52" s="39">
        <v>3055</v>
      </c>
      <c r="EO52" s="39">
        <v>2904</v>
      </c>
      <c r="EP52" s="3">
        <v>2999</v>
      </c>
      <c r="EQ52" s="3">
        <v>2603</v>
      </c>
      <c r="ER52" s="3">
        <v>2524</v>
      </c>
      <c r="ES52" s="3">
        <v>2809</v>
      </c>
      <c r="ET52" s="3">
        <v>2280</v>
      </c>
      <c r="EU52" s="3">
        <v>2601</v>
      </c>
      <c r="EV52" s="3">
        <v>2672</v>
      </c>
      <c r="EW52" s="3">
        <v>2725</v>
      </c>
      <c r="EX52" s="3">
        <v>2570</v>
      </c>
      <c r="EY52" s="3">
        <v>2883</v>
      </c>
      <c r="EZ52" s="3">
        <v>2834</v>
      </c>
      <c r="FA52" s="89">
        <v>2766</v>
      </c>
      <c r="FB52" s="3">
        <v>2989</v>
      </c>
      <c r="FC52" s="3">
        <v>2339</v>
      </c>
      <c r="FD52" s="3">
        <v>2542</v>
      </c>
      <c r="FE52" s="3">
        <v>2414</v>
      </c>
      <c r="FF52" s="3">
        <v>2184</v>
      </c>
      <c r="FG52" s="3">
        <v>2613</v>
      </c>
      <c r="FH52" s="3">
        <v>2868</v>
      </c>
      <c r="FI52" s="3">
        <v>2725</v>
      </c>
      <c r="FJ52" s="3">
        <v>3135</v>
      </c>
      <c r="FK52" s="3">
        <v>3088</v>
      </c>
      <c r="FL52" s="3">
        <v>2950</v>
      </c>
      <c r="FM52" s="3">
        <v>3287</v>
      </c>
      <c r="FN52" s="59">
        <v>3185</v>
      </c>
      <c r="FO52" s="59">
        <v>2736</v>
      </c>
      <c r="FP52" s="59">
        <v>2842</v>
      </c>
      <c r="FQ52" s="59">
        <v>2692</v>
      </c>
      <c r="FR52" s="59">
        <v>2599</v>
      </c>
      <c r="FS52" s="59">
        <v>2898</v>
      </c>
      <c r="FT52" s="59">
        <v>3011</v>
      </c>
      <c r="FU52" s="59">
        <v>3071</v>
      </c>
      <c r="FV52" s="59">
        <v>3441</v>
      </c>
      <c r="FW52" s="59">
        <v>3141</v>
      </c>
      <c r="FX52" s="59">
        <v>3006</v>
      </c>
      <c r="FY52" s="59">
        <v>3581</v>
      </c>
      <c r="FZ52" s="59">
        <v>2834</v>
      </c>
      <c r="GA52" s="59">
        <v>2584</v>
      </c>
      <c r="GB52" s="59">
        <v>3787</v>
      </c>
      <c r="GC52" s="59">
        <v>2373</v>
      </c>
      <c r="GD52" s="59">
        <v>2022</v>
      </c>
      <c r="GE52" s="59">
        <v>2346</v>
      </c>
      <c r="GF52" s="59">
        <v>2392</v>
      </c>
      <c r="GG52" s="59">
        <v>2489</v>
      </c>
      <c r="GH52" s="58">
        <v>2664</v>
      </c>
      <c r="GI52" s="6">
        <v>2492</v>
      </c>
      <c r="GJ52" s="6">
        <v>2493</v>
      </c>
      <c r="GK52" s="10">
        <v>2544</v>
      </c>
      <c r="GL52" s="10">
        <v>2486</v>
      </c>
      <c r="GM52" s="10">
        <v>2291</v>
      </c>
      <c r="GN52" s="10">
        <v>1975</v>
      </c>
      <c r="GO52" s="10">
        <v>2185</v>
      </c>
      <c r="GP52" s="10">
        <v>1974</v>
      </c>
      <c r="GQ52" s="10">
        <v>2101</v>
      </c>
      <c r="GR52" s="10">
        <v>2229</v>
      </c>
      <c r="GS52" s="10">
        <v>2576</v>
      </c>
      <c r="GT52" s="10">
        <v>2319</v>
      </c>
      <c r="GU52" s="6">
        <v>2513</v>
      </c>
      <c r="GV52" s="6">
        <v>2552</v>
      </c>
      <c r="GW52" s="6">
        <v>2316</v>
      </c>
      <c r="GX52" s="6">
        <v>2427</v>
      </c>
      <c r="GY52" s="6">
        <v>2078</v>
      </c>
      <c r="GZ52" s="6">
        <v>2082</v>
      </c>
      <c r="HA52" s="6">
        <v>2105</v>
      </c>
      <c r="HB52" s="6">
        <v>1569</v>
      </c>
      <c r="HC52" s="6">
        <v>2107</v>
      </c>
      <c r="HD52" s="6">
        <v>1868</v>
      </c>
      <c r="HE52" s="6">
        <v>2043</v>
      </c>
      <c r="HF52" s="6">
        <v>1878</v>
      </c>
      <c r="HG52" s="6">
        <v>2203</v>
      </c>
      <c r="HH52" s="6">
        <v>2019</v>
      </c>
      <c r="HI52" s="6">
        <v>2159</v>
      </c>
      <c r="HJ52" s="6">
        <v>2137</v>
      </c>
      <c r="HK52" s="6">
        <v>1752</v>
      </c>
      <c r="HL52" s="6">
        <v>1894</v>
      </c>
      <c r="HM52" s="6">
        <v>1886</v>
      </c>
      <c r="HN52" s="6">
        <v>1443</v>
      </c>
      <c r="HO52" s="6">
        <v>1772</v>
      </c>
      <c r="HP52" s="6">
        <v>1858</v>
      </c>
      <c r="HQ52" s="6">
        <v>1783</v>
      </c>
      <c r="HR52" s="6">
        <v>1919</v>
      </c>
      <c r="HS52" s="6">
        <v>2018</v>
      </c>
      <c r="HT52" s="6">
        <v>2148</v>
      </c>
      <c r="HU52" s="6">
        <v>1873</v>
      </c>
      <c r="HV52" s="6">
        <v>1956</v>
      </c>
      <c r="HW52" s="6">
        <v>1560</v>
      </c>
      <c r="HX52" s="6">
        <v>1652</v>
      </c>
      <c r="HY52" s="6">
        <v>1549</v>
      </c>
      <c r="HZ52" s="6">
        <v>1324</v>
      </c>
      <c r="IA52" s="6">
        <v>1502</v>
      </c>
      <c r="IB52" s="6">
        <v>1520</v>
      </c>
      <c r="IC52" s="6">
        <v>1552</v>
      </c>
      <c r="ID52" s="6">
        <v>1647</v>
      </c>
      <c r="IE52" s="6">
        <v>1774</v>
      </c>
      <c r="IF52" s="6">
        <v>1759</v>
      </c>
      <c r="IG52" s="6">
        <v>1865</v>
      </c>
      <c r="IH52" s="106">
        <v>1596</v>
      </c>
      <c r="II52" s="106">
        <v>1476</v>
      </c>
      <c r="IJ52" s="106">
        <v>1493</v>
      </c>
      <c r="IK52" s="111">
        <v>1364</v>
      </c>
      <c r="IL52" s="111">
        <v>1177</v>
      </c>
      <c r="IM52" s="111">
        <v>1395</v>
      </c>
      <c r="IN52" s="111">
        <v>1591</v>
      </c>
      <c r="IO52" s="111">
        <v>1188</v>
      </c>
      <c r="IP52" s="111">
        <v>1407</v>
      </c>
      <c r="IQ52" s="111">
        <v>1425</v>
      </c>
      <c r="IR52" s="111">
        <v>1408</v>
      </c>
      <c r="IS52" s="111">
        <v>1473</v>
      </c>
      <c r="IT52" s="111">
        <v>1608</v>
      </c>
      <c r="IU52" s="111">
        <v>1449</v>
      </c>
      <c r="IV52" s="111">
        <v>1459</v>
      </c>
    </row>
    <row r="53" spans="1:256">
      <c r="A53" s="7" t="s">
        <v>81</v>
      </c>
      <c r="B53" s="38">
        <v>146</v>
      </c>
      <c r="C53" s="38">
        <v>120</v>
      </c>
      <c r="D53" s="38">
        <v>82</v>
      </c>
      <c r="E53" s="38">
        <v>122</v>
      </c>
      <c r="F53" s="38">
        <v>104</v>
      </c>
      <c r="G53" s="38">
        <v>132</v>
      </c>
      <c r="H53" s="38">
        <v>87</v>
      </c>
      <c r="I53" s="38">
        <v>103</v>
      </c>
      <c r="J53" s="38">
        <v>94</v>
      </c>
      <c r="K53" s="38">
        <v>88</v>
      </c>
      <c r="L53" s="38">
        <v>104</v>
      </c>
      <c r="M53" s="38">
        <v>86</v>
      </c>
      <c r="N53" s="38">
        <v>101</v>
      </c>
      <c r="O53" s="38">
        <v>103</v>
      </c>
      <c r="P53" s="38">
        <v>95</v>
      </c>
      <c r="Q53" s="38">
        <v>115</v>
      </c>
      <c r="R53" s="38">
        <v>84</v>
      </c>
      <c r="S53" s="38">
        <v>103</v>
      </c>
      <c r="T53" s="38">
        <v>99</v>
      </c>
      <c r="U53" s="38">
        <v>82</v>
      </c>
      <c r="V53" s="38">
        <v>113</v>
      </c>
      <c r="W53" s="38">
        <v>128</v>
      </c>
      <c r="X53" s="38">
        <v>96</v>
      </c>
      <c r="Y53" s="38">
        <v>99</v>
      </c>
      <c r="Z53" s="38">
        <v>25</v>
      </c>
      <c r="AA53" s="38">
        <v>91</v>
      </c>
      <c r="AB53" s="38">
        <v>97</v>
      </c>
      <c r="AC53" s="38">
        <v>120</v>
      </c>
      <c r="AD53" s="38">
        <v>107</v>
      </c>
      <c r="AE53" s="38">
        <v>101</v>
      </c>
      <c r="AF53" s="38">
        <v>119</v>
      </c>
      <c r="AG53" s="38">
        <v>102</v>
      </c>
      <c r="AH53" s="38">
        <v>88</v>
      </c>
      <c r="AI53" s="38">
        <v>111</v>
      </c>
      <c r="AJ53" s="38">
        <v>120</v>
      </c>
      <c r="AK53" s="38">
        <v>118</v>
      </c>
      <c r="AL53" s="38">
        <v>103</v>
      </c>
      <c r="AM53" s="38">
        <v>90</v>
      </c>
      <c r="AN53" s="38">
        <v>109</v>
      </c>
      <c r="AO53" s="38">
        <v>113</v>
      </c>
      <c r="AP53" s="38">
        <v>63</v>
      </c>
      <c r="AQ53" s="38">
        <v>105</v>
      </c>
      <c r="AR53" s="38">
        <v>113</v>
      </c>
      <c r="AS53" s="38">
        <v>84</v>
      </c>
      <c r="AT53" s="38">
        <v>105</v>
      </c>
      <c r="AU53" s="38">
        <v>122</v>
      </c>
      <c r="AV53" s="38">
        <v>134</v>
      </c>
      <c r="AW53" s="38">
        <v>128</v>
      </c>
      <c r="AX53" s="38">
        <v>100</v>
      </c>
      <c r="AY53" s="38">
        <v>96</v>
      </c>
      <c r="AZ53" s="38">
        <v>92</v>
      </c>
      <c r="BA53" s="38">
        <v>118</v>
      </c>
      <c r="BB53" s="38">
        <v>72</v>
      </c>
      <c r="BC53" s="38">
        <v>107</v>
      </c>
      <c r="BD53" s="38">
        <v>101</v>
      </c>
      <c r="BE53" s="38">
        <v>70</v>
      </c>
      <c r="BF53" s="38">
        <v>89</v>
      </c>
      <c r="BG53" s="38">
        <v>142</v>
      </c>
      <c r="BH53" s="38">
        <v>140</v>
      </c>
      <c r="BI53" s="38">
        <v>118</v>
      </c>
      <c r="BJ53" s="38">
        <v>100</v>
      </c>
      <c r="BK53" s="38">
        <v>96</v>
      </c>
      <c r="BL53" s="38">
        <v>92</v>
      </c>
      <c r="BM53" s="38">
        <v>118</v>
      </c>
      <c r="BN53" s="38">
        <v>72</v>
      </c>
      <c r="BO53" s="38">
        <v>107</v>
      </c>
      <c r="BP53" s="38">
        <v>101</v>
      </c>
      <c r="BQ53" s="38">
        <v>70</v>
      </c>
      <c r="BR53" s="38">
        <v>89</v>
      </c>
      <c r="BS53" s="38">
        <v>142</v>
      </c>
      <c r="BT53" s="38">
        <v>140</v>
      </c>
      <c r="BU53" s="38">
        <v>118</v>
      </c>
      <c r="BV53" s="38">
        <v>82</v>
      </c>
      <c r="BW53" s="38">
        <v>100</v>
      </c>
      <c r="BX53" s="38">
        <v>72</v>
      </c>
      <c r="BY53" s="38">
        <v>81</v>
      </c>
      <c r="BZ53" s="38">
        <v>115</v>
      </c>
      <c r="CA53" s="38">
        <v>91</v>
      </c>
      <c r="CB53" s="38">
        <v>81</v>
      </c>
      <c r="CC53" s="38">
        <v>115</v>
      </c>
      <c r="CD53" s="38">
        <v>91</v>
      </c>
      <c r="CE53" s="38">
        <v>66</v>
      </c>
      <c r="CF53" s="38">
        <v>104</v>
      </c>
      <c r="CG53" s="38">
        <v>74</v>
      </c>
      <c r="CH53" s="38">
        <v>66</v>
      </c>
      <c r="CI53" s="38">
        <v>104</v>
      </c>
      <c r="CJ53" s="38">
        <v>74</v>
      </c>
      <c r="CK53" s="38">
        <v>104</v>
      </c>
      <c r="CL53" s="38">
        <v>75</v>
      </c>
      <c r="CM53" s="38">
        <v>83</v>
      </c>
      <c r="CN53" s="38">
        <v>74</v>
      </c>
      <c r="CO53" s="38">
        <v>72</v>
      </c>
      <c r="CP53" s="38">
        <v>88</v>
      </c>
      <c r="CQ53" s="38">
        <v>86</v>
      </c>
      <c r="CR53" s="38">
        <v>98</v>
      </c>
      <c r="CS53" s="38">
        <v>90</v>
      </c>
      <c r="CT53" s="38">
        <v>112</v>
      </c>
      <c r="CU53" s="38">
        <v>87</v>
      </c>
      <c r="CV53" s="38">
        <v>73</v>
      </c>
      <c r="CW53" s="38">
        <v>109</v>
      </c>
      <c r="CX53" s="38">
        <v>81</v>
      </c>
      <c r="CY53" s="38">
        <v>84</v>
      </c>
      <c r="CZ53" s="38">
        <v>79</v>
      </c>
      <c r="DA53" s="38">
        <v>98</v>
      </c>
      <c r="DB53" s="38">
        <v>97</v>
      </c>
      <c r="DC53" s="38">
        <v>98</v>
      </c>
      <c r="DD53" s="38">
        <v>97</v>
      </c>
      <c r="DE53" s="38">
        <v>95</v>
      </c>
      <c r="DF53" s="38">
        <v>95</v>
      </c>
      <c r="DG53" s="38">
        <v>109</v>
      </c>
      <c r="DH53" s="38">
        <v>119</v>
      </c>
      <c r="DI53" s="38">
        <v>88</v>
      </c>
      <c r="DJ53" s="38">
        <v>95</v>
      </c>
      <c r="DK53" s="38">
        <v>100</v>
      </c>
      <c r="DL53" s="38">
        <v>89</v>
      </c>
      <c r="DM53" s="38">
        <v>126</v>
      </c>
      <c r="DN53" s="38">
        <v>150</v>
      </c>
      <c r="DO53" s="38">
        <v>106</v>
      </c>
      <c r="DP53" s="38">
        <v>134</v>
      </c>
      <c r="DQ53" s="38">
        <v>118</v>
      </c>
      <c r="DR53" s="90">
        <v>140</v>
      </c>
      <c r="DS53" s="90">
        <v>168</v>
      </c>
      <c r="DT53" s="90">
        <v>153</v>
      </c>
      <c r="DU53" s="90">
        <v>111</v>
      </c>
      <c r="DV53" s="90">
        <v>143</v>
      </c>
      <c r="DW53" s="90">
        <v>85</v>
      </c>
      <c r="DX53" s="90">
        <v>85</v>
      </c>
      <c r="DY53" s="90">
        <v>142</v>
      </c>
      <c r="DZ53" s="90">
        <v>123</v>
      </c>
      <c r="EA53" s="90">
        <v>88</v>
      </c>
      <c r="EB53" s="90">
        <v>133</v>
      </c>
      <c r="EC53" s="90">
        <v>131</v>
      </c>
      <c r="ED53" s="90">
        <v>128</v>
      </c>
      <c r="EE53" s="90">
        <v>121</v>
      </c>
      <c r="EF53" s="90">
        <v>104</v>
      </c>
      <c r="EG53" s="90">
        <v>127</v>
      </c>
      <c r="EH53" s="90">
        <v>84</v>
      </c>
      <c r="EI53" s="90">
        <v>102</v>
      </c>
      <c r="EJ53" s="90">
        <v>102</v>
      </c>
      <c r="EK53" s="90">
        <v>109</v>
      </c>
      <c r="EL53" s="90">
        <v>96</v>
      </c>
      <c r="EM53" s="90">
        <v>132</v>
      </c>
      <c r="EN53" s="90">
        <v>99</v>
      </c>
      <c r="EO53" s="90">
        <v>133</v>
      </c>
      <c r="EP53" s="91">
        <v>86</v>
      </c>
      <c r="EQ53" s="91">
        <v>86</v>
      </c>
      <c r="ER53" s="91">
        <v>86</v>
      </c>
      <c r="ES53" s="91">
        <v>103</v>
      </c>
      <c r="ET53" s="91">
        <v>88</v>
      </c>
      <c r="EU53" s="91">
        <v>114</v>
      </c>
      <c r="EV53" s="91">
        <v>92</v>
      </c>
      <c r="EW53" s="91">
        <v>88</v>
      </c>
      <c r="EX53" s="91">
        <v>77</v>
      </c>
      <c r="EY53" s="91">
        <v>106</v>
      </c>
      <c r="EZ53" s="91">
        <v>146</v>
      </c>
      <c r="FA53" s="92">
        <v>119</v>
      </c>
      <c r="FB53" s="91">
        <v>122</v>
      </c>
      <c r="FC53" s="91">
        <v>103</v>
      </c>
      <c r="FD53" s="91">
        <v>98</v>
      </c>
      <c r="FE53" s="91">
        <v>114</v>
      </c>
      <c r="FF53" s="91">
        <v>89</v>
      </c>
      <c r="FG53" s="91">
        <v>107</v>
      </c>
      <c r="FH53" s="91">
        <v>90</v>
      </c>
      <c r="FI53" s="91">
        <v>102</v>
      </c>
      <c r="FJ53" s="91">
        <v>101</v>
      </c>
      <c r="FK53" s="91">
        <v>106</v>
      </c>
      <c r="FL53" s="91">
        <v>136</v>
      </c>
      <c r="FM53" s="91">
        <v>121</v>
      </c>
      <c r="FN53" s="59">
        <v>100</v>
      </c>
      <c r="FO53" s="59">
        <v>83</v>
      </c>
      <c r="FP53" s="59">
        <v>115</v>
      </c>
      <c r="FQ53" s="59">
        <v>129</v>
      </c>
      <c r="FR53" s="59">
        <v>104</v>
      </c>
      <c r="FS53" s="59">
        <v>126</v>
      </c>
      <c r="FT53" s="59">
        <v>122</v>
      </c>
      <c r="FU53" s="59">
        <v>101</v>
      </c>
      <c r="FV53" s="59">
        <v>97</v>
      </c>
      <c r="FW53" s="59">
        <v>115</v>
      </c>
      <c r="FX53" s="59">
        <v>101</v>
      </c>
      <c r="FY53" s="59">
        <v>140</v>
      </c>
      <c r="FZ53" s="59">
        <v>147</v>
      </c>
      <c r="GA53" s="59">
        <v>96</v>
      </c>
      <c r="GB53" s="59">
        <v>108</v>
      </c>
      <c r="GC53" s="59">
        <v>121</v>
      </c>
      <c r="GD53" s="59">
        <v>111</v>
      </c>
      <c r="GE53" s="59">
        <v>97</v>
      </c>
      <c r="GF53" s="59">
        <v>116</v>
      </c>
      <c r="GG53" s="59">
        <v>105</v>
      </c>
      <c r="GH53" s="58">
        <v>118</v>
      </c>
      <c r="GI53" s="6">
        <v>143</v>
      </c>
      <c r="GJ53" s="6">
        <v>153</v>
      </c>
      <c r="GK53" s="10">
        <v>162</v>
      </c>
      <c r="GL53" s="10">
        <v>153</v>
      </c>
      <c r="GM53" s="10">
        <v>134</v>
      </c>
      <c r="GN53" s="10">
        <v>132</v>
      </c>
      <c r="GO53" s="10">
        <v>152</v>
      </c>
      <c r="GP53" s="10">
        <v>139</v>
      </c>
      <c r="GQ53" s="10">
        <v>151</v>
      </c>
      <c r="GR53" s="10">
        <v>166</v>
      </c>
      <c r="GS53" s="10">
        <v>126</v>
      </c>
      <c r="GT53" s="10">
        <v>313</v>
      </c>
      <c r="GU53" s="10">
        <v>196</v>
      </c>
      <c r="GV53" s="10">
        <v>229</v>
      </c>
      <c r="GW53" s="10">
        <v>231</v>
      </c>
      <c r="GX53" s="10">
        <v>201</v>
      </c>
      <c r="GY53" s="10">
        <v>209</v>
      </c>
      <c r="GZ53" s="10">
        <v>203</v>
      </c>
      <c r="HA53" s="10">
        <v>239</v>
      </c>
      <c r="HB53" s="10">
        <v>202</v>
      </c>
      <c r="HC53" s="10">
        <v>262</v>
      </c>
      <c r="HD53" s="10">
        <v>205</v>
      </c>
      <c r="HE53" s="10">
        <v>236</v>
      </c>
      <c r="HF53" s="10">
        <v>230</v>
      </c>
      <c r="HG53" s="10">
        <v>209</v>
      </c>
      <c r="HH53" s="10">
        <v>273</v>
      </c>
      <c r="HI53" s="10">
        <v>238</v>
      </c>
      <c r="HJ53" s="10">
        <v>205</v>
      </c>
      <c r="HK53" s="10">
        <v>200</v>
      </c>
      <c r="HL53" s="10">
        <v>228</v>
      </c>
      <c r="HM53" s="10">
        <v>214</v>
      </c>
      <c r="HN53" s="10">
        <v>214</v>
      </c>
      <c r="HO53" s="10">
        <v>218</v>
      </c>
      <c r="HP53" s="10">
        <v>225</v>
      </c>
      <c r="HQ53" s="10">
        <v>223</v>
      </c>
      <c r="HR53" s="10">
        <v>224</v>
      </c>
      <c r="HS53" s="10">
        <v>194</v>
      </c>
      <c r="HT53" s="10">
        <v>214</v>
      </c>
      <c r="HU53" s="10">
        <v>173</v>
      </c>
      <c r="HV53" s="10">
        <v>189</v>
      </c>
      <c r="HW53" s="10">
        <v>189</v>
      </c>
      <c r="HX53" s="10">
        <v>187</v>
      </c>
      <c r="HY53" s="10">
        <v>190</v>
      </c>
      <c r="HZ53" s="10">
        <v>167</v>
      </c>
      <c r="IA53" s="10">
        <v>181</v>
      </c>
      <c r="IB53" s="10">
        <v>190</v>
      </c>
      <c r="IC53" s="10">
        <v>207</v>
      </c>
      <c r="ID53" s="10">
        <v>191</v>
      </c>
      <c r="IE53" s="10">
        <v>199</v>
      </c>
      <c r="IF53" s="10">
        <v>218</v>
      </c>
      <c r="IG53" s="10">
        <v>164</v>
      </c>
      <c r="IH53" s="107">
        <v>157</v>
      </c>
      <c r="II53" s="107">
        <v>151</v>
      </c>
      <c r="IJ53" s="107">
        <v>190</v>
      </c>
      <c r="IK53" s="112">
        <v>192</v>
      </c>
      <c r="IL53" s="112">
        <v>176</v>
      </c>
      <c r="IM53" s="112">
        <v>183</v>
      </c>
      <c r="IN53" s="112">
        <v>186</v>
      </c>
      <c r="IO53" s="112">
        <v>148</v>
      </c>
      <c r="IP53" s="112">
        <v>214</v>
      </c>
      <c r="IQ53" s="112">
        <v>182</v>
      </c>
      <c r="IR53" s="112">
        <v>192</v>
      </c>
      <c r="IS53" s="112">
        <v>196</v>
      </c>
      <c r="IT53" s="112">
        <v>178</v>
      </c>
      <c r="IU53" s="112">
        <v>184</v>
      </c>
      <c r="IV53" s="112">
        <v>246</v>
      </c>
    </row>
    <row r="54" spans="1:256">
      <c r="IQ54" s="106"/>
      <c r="IR54" s="106"/>
      <c r="IS54" s="106"/>
    </row>
    <row r="55" spans="1:256">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D55" s="12"/>
      <c r="DE55" s="12"/>
      <c r="DF55" s="12"/>
      <c r="DG55" s="12"/>
      <c r="DH55" s="12"/>
      <c r="DI55" s="12"/>
      <c r="DJ55" s="12"/>
      <c r="DK55" s="12"/>
      <c r="DL55" s="12"/>
      <c r="DM55" s="12"/>
      <c r="DN55" s="12"/>
      <c r="DO55" s="12"/>
      <c r="DP55" s="12"/>
      <c r="DQ55" s="12"/>
      <c r="DR55" s="12"/>
      <c r="IQ55" s="106"/>
      <c r="IR55" s="106"/>
      <c r="IS55" s="106"/>
    </row>
    <row r="56" spans="1:2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D56" s="12"/>
      <c r="DE56" s="12"/>
      <c r="DF56" s="12"/>
      <c r="DG56" s="12"/>
      <c r="DH56" s="12"/>
      <c r="DI56" s="12"/>
      <c r="DJ56" s="12"/>
      <c r="DK56" s="12"/>
      <c r="DL56" s="12"/>
      <c r="DM56" s="12"/>
      <c r="DN56" s="12"/>
      <c r="DO56" s="12"/>
      <c r="DP56" s="12"/>
      <c r="DQ56" s="12"/>
      <c r="DR56" s="12"/>
      <c r="EG56" s="12"/>
      <c r="IQ56" s="107"/>
      <c r="IR56" s="107"/>
      <c r="IS56" s="107"/>
    </row>
    <row r="57" spans="1:256">
      <c r="A57" s="8"/>
      <c r="B57" s="8"/>
      <c r="C57" s="8"/>
      <c r="D57" s="8"/>
      <c r="E57" s="8"/>
      <c r="F57" s="8"/>
      <c r="G57" s="8"/>
      <c r="H57" s="8"/>
      <c r="I57" s="8"/>
      <c r="J57" s="8"/>
      <c r="K57" s="8"/>
      <c r="L57" s="8"/>
      <c r="M57" s="8"/>
      <c r="N57" s="8"/>
      <c r="O57" s="8"/>
      <c r="P57" s="8"/>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D57" s="12"/>
      <c r="DE57" s="12"/>
      <c r="DF57" s="12"/>
      <c r="DG57" s="12"/>
      <c r="DH57" s="12"/>
      <c r="DI57" s="12"/>
      <c r="DJ57" s="12"/>
      <c r="DK57" s="12"/>
      <c r="DL57" s="12"/>
      <c r="DM57" s="12"/>
      <c r="DN57" s="12"/>
      <c r="DO57" s="12"/>
      <c r="DP57" s="12"/>
      <c r="DQ57" s="12"/>
      <c r="DR57" s="12"/>
      <c r="DS57" s="14"/>
      <c r="DT57" s="14"/>
      <c r="DU57" s="14"/>
      <c r="DV57" s="14"/>
      <c r="DW57" s="14"/>
      <c r="DX57" s="14"/>
      <c r="DY57" s="14"/>
      <c r="DZ57" s="14"/>
      <c r="EA57" s="14"/>
      <c r="EB57" s="14"/>
      <c r="EC57" s="14"/>
      <c r="ED57" s="14"/>
    </row>
    <row r="58" spans="1:256">
      <c r="DS58" s="14"/>
      <c r="DT58" s="14"/>
      <c r="DU58" s="14"/>
      <c r="DV58" s="14"/>
      <c r="DW58" s="14"/>
      <c r="DX58" s="14"/>
      <c r="DY58" s="14"/>
      <c r="DZ58" s="14"/>
      <c r="EA58" s="14"/>
      <c r="EB58" s="14"/>
      <c r="EC58" s="14"/>
      <c r="ED58" s="14"/>
    </row>
    <row r="59" spans="1:256">
      <c r="EE59" s="10"/>
    </row>
    <row r="61" spans="1:256">
      <c r="CF61" s="14"/>
      <c r="CG61" s="14"/>
      <c r="CH61" s="14"/>
      <c r="CI61" s="14"/>
      <c r="CJ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row>
    <row r="62" spans="1:256">
      <c r="CF62" s="14"/>
      <c r="CG62" s="14"/>
      <c r="CH62" s="14"/>
      <c r="CI62" s="14"/>
      <c r="CJ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EE62" s="10"/>
    </row>
    <row r="63" spans="1:256">
      <c r="DS63" s="6"/>
      <c r="DT63" s="6"/>
      <c r="DU63" s="6"/>
      <c r="DV63" s="6"/>
      <c r="DW63" s="6"/>
      <c r="DX63" s="6"/>
      <c r="DY63" s="6"/>
      <c r="DZ63" s="6"/>
      <c r="EA63" s="6"/>
      <c r="EB63" s="6"/>
      <c r="EC63" s="6"/>
      <c r="ED63" s="6"/>
      <c r="EE63" s="6"/>
    </row>
    <row r="64" spans="1:256">
      <c r="DS64" s="6"/>
      <c r="DT64" s="6"/>
      <c r="DU64" s="6"/>
      <c r="DV64" s="6"/>
      <c r="DW64" s="6"/>
      <c r="DX64" s="6"/>
      <c r="DY64" s="6"/>
      <c r="DZ64" s="6"/>
      <c r="EA64" s="6"/>
      <c r="EB64" s="6"/>
      <c r="EC64" s="6"/>
      <c r="ED64" s="6"/>
      <c r="EE64" s="6"/>
    </row>
    <row r="66" spans="17:170">
      <c r="DS66" s="7"/>
      <c r="DT66" s="7"/>
      <c r="DU66" s="7"/>
      <c r="DV66" s="7"/>
      <c r="DW66" s="7"/>
      <c r="DX66" s="7"/>
      <c r="DY66" s="7"/>
      <c r="DZ66" s="7"/>
      <c r="EA66" s="7"/>
      <c r="EB66" s="7"/>
      <c r="EC66" s="7"/>
      <c r="ED66" s="7"/>
      <c r="EE66" s="15"/>
      <c r="EF66" s="7"/>
      <c r="EG66" s="7"/>
      <c r="EH66" s="7"/>
      <c r="EI66" s="7"/>
      <c r="EJ66" s="7"/>
      <c r="EK66" s="7"/>
      <c r="EL66" s="7"/>
      <c r="EM66" s="7"/>
      <c r="EN66" s="7"/>
      <c r="EO66" s="7"/>
      <c r="EP66" s="7"/>
      <c r="EQ66" s="7"/>
      <c r="ER66" s="7"/>
      <c r="ES66" s="7"/>
    </row>
    <row r="67" spans="17:170">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FN67" s="7"/>
    </row>
    <row r="68" spans="17:170">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row>
    <row r="69" spans="17:170">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row>
    <row r="70" spans="17:170" s="7" customFormat="1">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DS70" s="10"/>
      <c r="DT70" s="10"/>
      <c r="DU70" s="10"/>
      <c r="DV70" s="10"/>
      <c r="DW70" s="10"/>
      <c r="DX70" s="10"/>
      <c r="DY70" s="10"/>
      <c r="DZ70" s="10"/>
      <c r="EA70" s="10"/>
      <c r="EB70" s="10"/>
      <c r="EC70" s="10"/>
      <c r="ED70" s="10"/>
      <c r="EE70" s="13"/>
      <c r="EF70" s="10"/>
      <c r="EG70" s="10"/>
      <c r="EH70" s="10"/>
      <c r="EI70" s="10"/>
      <c r="EJ70" s="10"/>
      <c r="EK70" s="10"/>
      <c r="EL70" s="10"/>
      <c r="EM70" s="10"/>
      <c r="EN70" s="10"/>
      <c r="EO70" s="10"/>
      <c r="EP70" s="10"/>
      <c r="EQ70" s="10"/>
      <c r="ER70" s="10"/>
      <c r="ES70" s="10"/>
      <c r="FN70" s="10"/>
    </row>
    <row r="71" spans="17:170">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row>
    <row r="72" spans="17:170">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row>
  </sheetData>
  <printOptions headings="1" gridLines="1"/>
  <pageMargins left="0.7" right="0.7" top="0.75" bottom="0.75" header="0.3" footer="0.3"/>
  <pageSetup orientation="portrait" r:id="rId1"/>
  <headerFooter>
    <oddHeader>&amp;A</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71"/>
  <sheetViews>
    <sheetView zoomScale="82" workbookViewId="0">
      <pane xSplit="1" ySplit="1" topLeftCell="IC2" activePane="bottomRight" state="frozen"/>
      <selection pane="bottomRight" activeCell="IW1" sqref="IW1:JB56"/>
      <selection pane="bottomLeft" activeCell="B17" sqref="B17"/>
      <selection pane="topRight" activeCell="B17" sqref="B17"/>
    </sheetView>
  </sheetViews>
  <sheetFormatPr defaultColWidth="8.85546875" defaultRowHeight="14.1"/>
  <cols>
    <col min="1" max="1" width="17.140625" style="10" customWidth="1"/>
    <col min="2" max="134" width="9.28515625" style="10" customWidth="1"/>
    <col min="135" max="135" width="9.28515625" style="13" customWidth="1"/>
    <col min="136" max="148" width="9.28515625" style="10" customWidth="1"/>
    <col min="149" max="16384" width="8.85546875" style="10"/>
  </cols>
  <sheetData>
    <row r="1" spans="1:256" s="7" customFormat="1">
      <c r="A1" s="7" t="s">
        <v>182</v>
      </c>
      <c r="B1" s="24">
        <v>36434</v>
      </c>
      <c r="C1" s="24">
        <v>36465</v>
      </c>
      <c r="D1" s="24">
        <v>36495</v>
      </c>
      <c r="E1" s="7" t="s">
        <v>183</v>
      </c>
      <c r="F1" s="7" t="s">
        <v>184</v>
      </c>
      <c r="G1" s="7" t="s">
        <v>185</v>
      </c>
      <c r="H1" s="7" t="s">
        <v>186</v>
      </c>
      <c r="I1" s="7" t="s">
        <v>187</v>
      </c>
      <c r="J1" s="7" t="s">
        <v>188</v>
      </c>
      <c r="K1" s="7" t="s">
        <v>189</v>
      </c>
      <c r="L1" s="7" t="s">
        <v>190</v>
      </c>
      <c r="M1" s="40" t="s">
        <v>191</v>
      </c>
      <c r="N1" s="7" t="s">
        <v>192</v>
      </c>
      <c r="O1" s="7" t="s">
        <v>193</v>
      </c>
      <c r="P1" s="7" t="s">
        <v>194</v>
      </c>
      <c r="Q1" s="7" t="s">
        <v>195</v>
      </c>
      <c r="R1" s="7" t="s">
        <v>196</v>
      </c>
      <c r="S1" s="7" t="s">
        <v>197</v>
      </c>
      <c r="T1" s="7" t="s">
        <v>198</v>
      </c>
      <c r="U1" s="7" t="s">
        <v>199</v>
      </c>
      <c r="V1" s="7" t="s">
        <v>200</v>
      </c>
      <c r="W1" s="7" t="s">
        <v>201</v>
      </c>
      <c r="X1" s="7" t="s">
        <v>202</v>
      </c>
      <c r="Y1" s="7" t="s">
        <v>203</v>
      </c>
      <c r="Z1" s="7" t="s">
        <v>204</v>
      </c>
      <c r="AA1" s="7" t="s">
        <v>205</v>
      </c>
      <c r="AB1" s="7" t="s">
        <v>206</v>
      </c>
      <c r="AC1" s="7" t="s">
        <v>207</v>
      </c>
      <c r="AD1" s="7" t="s">
        <v>208</v>
      </c>
      <c r="AE1" s="7" t="s">
        <v>209</v>
      </c>
      <c r="AF1" s="7" t="s">
        <v>210</v>
      </c>
      <c r="AG1" s="7" t="s">
        <v>211</v>
      </c>
      <c r="AH1" s="7" t="s">
        <v>212</v>
      </c>
      <c r="AI1" s="7" t="s">
        <v>213</v>
      </c>
      <c r="AJ1" s="7" t="s">
        <v>214</v>
      </c>
      <c r="AK1" s="7" t="s">
        <v>215</v>
      </c>
      <c r="AL1" s="7" t="s">
        <v>216</v>
      </c>
      <c r="AM1" s="7" t="s">
        <v>217</v>
      </c>
      <c r="AN1" s="7" t="s">
        <v>218</v>
      </c>
      <c r="AO1" s="7" t="s">
        <v>219</v>
      </c>
      <c r="AP1" s="7" t="s">
        <v>220</v>
      </c>
      <c r="AQ1" s="7" t="s">
        <v>221</v>
      </c>
      <c r="AR1" s="7" t="s">
        <v>222</v>
      </c>
      <c r="AS1" s="7" t="s">
        <v>223</v>
      </c>
      <c r="AT1" s="7" t="s">
        <v>224</v>
      </c>
      <c r="AU1" s="7" t="s">
        <v>225</v>
      </c>
      <c r="AV1" s="7" t="s">
        <v>226</v>
      </c>
      <c r="AW1" s="7" t="s">
        <v>227</v>
      </c>
      <c r="AX1" s="7" t="s">
        <v>228</v>
      </c>
      <c r="AY1" s="7" t="s">
        <v>229</v>
      </c>
      <c r="AZ1" s="7" t="s">
        <v>230</v>
      </c>
      <c r="BA1" s="7" t="s">
        <v>231</v>
      </c>
      <c r="BB1" s="7" t="s">
        <v>232</v>
      </c>
      <c r="BC1" s="7" t="s">
        <v>233</v>
      </c>
      <c r="BD1" s="7" t="s">
        <v>234</v>
      </c>
      <c r="BE1" s="7" t="s">
        <v>235</v>
      </c>
      <c r="BF1" s="7" t="s">
        <v>236</v>
      </c>
      <c r="BG1" s="7" t="s">
        <v>237</v>
      </c>
      <c r="BH1" s="7" t="s">
        <v>238</v>
      </c>
      <c r="BI1" s="7" t="s">
        <v>239</v>
      </c>
      <c r="BJ1" s="7" t="s">
        <v>240</v>
      </c>
      <c r="BK1" s="7" t="s">
        <v>241</v>
      </c>
      <c r="BL1" s="7" t="s">
        <v>242</v>
      </c>
      <c r="BM1" s="7" t="s">
        <v>243</v>
      </c>
      <c r="BN1" s="7" t="s">
        <v>244</v>
      </c>
      <c r="BO1" s="7" t="s">
        <v>245</v>
      </c>
      <c r="BP1" s="7" t="s">
        <v>246</v>
      </c>
      <c r="BQ1" s="7" t="s">
        <v>247</v>
      </c>
      <c r="BR1" s="7" t="s">
        <v>248</v>
      </c>
      <c r="BS1" s="7" t="s">
        <v>249</v>
      </c>
      <c r="BT1" s="7" t="s">
        <v>250</v>
      </c>
      <c r="BU1" s="7" t="s">
        <v>251</v>
      </c>
      <c r="BV1" s="7" t="s">
        <v>252</v>
      </c>
      <c r="BW1" s="7" t="s">
        <v>253</v>
      </c>
      <c r="BX1" s="7" t="s">
        <v>254</v>
      </c>
      <c r="BY1" s="7" t="s">
        <v>255</v>
      </c>
      <c r="BZ1" s="7" t="s">
        <v>256</v>
      </c>
      <c r="CA1" s="7" t="s">
        <v>257</v>
      </c>
      <c r="CB1" s="7" t="s">
        <v>258</v>
      </c>
      <c r="CC1" s="7" t="s">
        <v>259</v>
      </c>
      <c r="CD1" s="7" t="s">
        <v>260</v>
      </c>
      <c r="CE1" s="7" t="s">
        <v>261</v>
      </c>
      <c r="CF1" s="8" t="s">
        <v>262</v>
      </c>
      <c r="CG1" s="8" t="s">
        <v>263</v>
      </c>
      <c r="CH1" s="8" t="s">
        <v>264</v>
      </c>
      <c r="CI1" s="8" t="s">
        <v>265</v>
      </c>
      <c r="CJ1" s="8" t="s">
        <v>266</v>
      </c>
      <c r="CK1" s="8" t="s">
        <v>267</v>
      </c>
      <c r="CL1" s="8" t="s">
        <v>268</v>
      </c>
      <c r="CM1" s="8" t="s">
        <v>269</v>
      </c>
      <c r="CN1" s="8" t="s">
        <v>270</v>
      </c>
      <c r="CO1" s="8" t="s">
        <v>271</v>
      </c>
      <c r="CP1" s="8" t="s">
        <v>272</v>
      </c>
      <c r="CQ1" s="8" t="s">
        <v>273</v>
      </c>
      <c r="CR1" s="8" t="s">
        <v>274</v>
      </c>
      <c r="CS1" s="8" t="s">
        <v>275</v>
      </c>
      <c r="CT1" s="8" t="s">
        <v>276</v>
      </c>
      <c r="CU1" s="8" t="s">
        <v>277</v>
      </c>
      <c r="CV1" s="8" t="s">
        <v>278</v>
      </c>
      <c r="CW1" s="8" t="s">
        <v>279</v>
      </c>
      <c r="CX1" s="8" t="s">
        <v>280</v>
      </c>
      <c r="CY1" s="8" t="s">
        <v>281</v>
      </c>
      <c r="CZ1" s="8" t="s">
        <v>282</v>
      </c>
      <c r="DA1" s="8" t="s">
        <v>283</v>
      </c>
      <c r="DB1" s="8" t="s">
        <v>284</v>
      </c>
      <c r="DC1" s="8" t="s">
        <v>285</v>
      </c>
      <c r="DD1" s="8" t="s">
        <v>286</v>
      </c>
      <c r="DE1" s="8" t="s">
        <v>287</v>
      </c>
      <c r="DF1" s="8" t="s">
        <v>288</v>
      </c>
      <c r="DG1" s="8" t="s">
        <v>289</v>
      </c>
      <c r="DH1" s="8" t="s">
        <v>290</v>
      </c>
      <c r="DI1" s="8" t="s">
        <v>291</v>
      </c>
      <c r="DJ1" s="8" t="s">
        <v>292</v>
      </c>
      <c r="DK1" s="8" t="s">
        <v>293</v>
      </c>
      <c r="DL1" s="8" t="s">
        <v>294</v>
      </c>
      <c r="DM1" s="8" t="s">
        <v>295</v>
      </c>
      <c r="DN1" s="8" t="s">
        <v>296</v>
      </c>
      <c r="DO1" s="8" t="s">
        <v>297</v>
      </c>
      <c r="DP1" s="8" t="s">
        <v>298</v>
      </c>
      <c r="DQ1" s="8" t="s">
        <v>299</v>
      </c>
      <c r="DR1" s="8" t="s">
        <v>300</v>
      </c>
      <c r="DS1" s="8" t="s">
        <v>301</v>
      </c>
      <c r="DT1" s="8" t="s">
        <v>302</v>
      </c>
      <c r="DU1" s="8" t="s">
        <v>303</v>
      </c>
      <c r="DV1" s="8" t="s">
        <v>304</v>
      </c>
      <c r="DW1" s="8">
        <v>40268</v>
      </c>
      <c r="DX1" s="8">
        <v>40269</v>
      </c>
      <c r="DY1" s="8">
        <v>40299</v>
      </c>
      <c r="DZ1" s="8">
        <v>40330</v>
      </c>
      <c r="EA1" s="8">
        <v>40360</v>
      </c>
      <c r="EB1" s="8">
        <v>40391</v>
      </c>
      <c r="EC1" s="8">
        <v>40422</v>
      </c>
      <c r="ED1" s="8">
        <v>40452</v>
      </c>
      <c r="EE1" s="8">
        <v>40483</v>
      </c>
      <c r="EF1" s="8">
        <v>40513</v>
      </c>
      <c r="EG1" s="9">
        <v>40544</v>
      </c>
      <c r="EH1" s="9">
        <v>40575</v>
      </c>
      <c r="EI1" s="9">
        <v>40603</v>
      </c>
      <c r="EJ1" s="9">
        <v>40634</v>
      </c>
      <c r="EK1" s="9">
        <v>40664</v>
      </c>
      <c r="EL1" s="9">
        <v>40695</v>
      </c>
      <c r="EM1" s="9">
        <v>40725</v>
      </c>
      <c r="EN1" s="9">
        <v>40756</v>
      </c>
      <c r="EO1" s="9">
        <v>40787</v>
      </c>
      <c r="EP1" s="9">
        <v>40826</v>
      </c>
      <c r="EQ1" s="9">
        <v>40857</v>
      </c>
      <c r="ER1" s="9">
        <v>40887</v>
      </c>
      <c r="ES1" s="9">
        <v>40909</v>
      </c>
      <c r="ET1" s="24">
        <v>40940</v>
      </c>
      <c r="EU1" s="9">
        <v>40969</v>
      </c>
      <c r="EV1" s="24">
        <v>41000</v>
      </c>
      <c r="EW1" s="9">
        <v>41030</v>
      </c>
      <c r="EX1" s="24">
        <v>41061</v>
      </c>
      <c r="EY1" s="9">
        <v>41091</v>
      </c>
      <c r="EZ1" s="24">
        <v>41122</v>
      </c>
      <c r="FA1" s="9">
        <v>41153</v>
      </c>
      <c r="FB1" s="24">
        <v>41183</v>
      </c>
      <c r="FC1" s="9">
        <v>41214</v>
      </c>
      <c r="FD1" s="24">
        <v>41244</v>
      </c>
      <c r="FE1" s="9">
        <v>41275</v>
      </c>
      <c r="FF1" s="24">
        <v>41306</v>
      </c>
      <c r="FG1" s="9">
        <v>41334</v>
      </c>
      <c r="FH1" s="24">
        <v>41365</v>
      </c>
      <c r="FI1" s="9">
        <v>41395</v>
      </c>
      <c r="FJ1" s="24">
        <v>41426</v>
      </c>
      <c r="FK1" s="9">
        <v>41456</v>
      </c>
      <c r="FL1" s="24">
        <v>41487</v>
      </c>
      <c r="FM1" s="9">
        <v>41518</v>
      </c>
      <c r="FN1" s="24">
        <v>41548</v>
      </c>
      <c r="FO1" s="9">
        <v>41579</v>
      </c>
      <c r="FP1" s="24">
        <v>41609</v>
      </c>
      <c r="FQ1" s="24">
        <v>41640</v>
      </c>
      <c r="FR1" s="24">
        <v>41671</v>
      </c>
      <c r="FS1" s="24">
        <v>41699</v>
      </c>
      <c r="FT1" s="24">
        <v>41730</v>
      </c>
      <c r="FU1" s="24">
        <v>41760</v>
      </c>
      <c r="FV1" s="24">
        <v>41791</v>
      </c>
      <c r="FW1" s="24">
        <v>41821</v>
      </c>
      <c r="FX1" s="24">
        <v>41852</v>
      </c>
      <c r="FY1" s="24">
        <v>41883</v>
      </c>
      <c r="FZ1" s="24">
        <v>41913</v>
      </c>
      <c r="GA1" s="24">
        <v>41944</v>
      </c>
      <c r="GB1" s="24">
        <v>41974</v>
      </c>
      <c r="GC1" s="24">
        <v>42005</v>
      </c>
      <c r="GD1" s="24">
        <v>42036</v>
      </c>
      <c r="GE1" s="24">
        <v>42064</v>
      </c>
      <c r="GF1" s="24">
        <v>42095</v>
      </c>
      <c r="GG1" s="24">
        <v>42125</v>
      </c>
      <c r="GH1" s="24">
        <v>42156</v>
      </c>
      <c r="GI1" s="24">
        <v>42186</v>
      </c>
      <c r="GJ1" s="24">
        <v>42217</v>
      </c>
      <c r="GK1" s="24">
        <v>42248</v>
      </c>
      <c r="GL1" s="24">
        <v>42278</v>
      </c>
      <c r="GM1" s="24">
        <v>42309</v>
      </c>
      <c r="GN1" s="24">
        <v>42339</v>
      </c>
      <c r="GO1" s="24">
        <v>42370</v>
      </c>
      <c r="GP1" s="24">
        <v>42401</v>
      </c>
      <c r="GQ1" s="24">
        <v>42430</v>
      </c>
      <c r="GR1" s="24">
        <v>42461</v>
      </c>
      <c r="GS1" s="24">
        <v>42491</v>
      </c>
      <c r="GT1" s="24">
        <v>42522</v>
      </c>
      <c r="GU1" s="24">
        <v>42552</v>
      </c>
      <c r="GV1" s="24">
        <v>42583</v>
      </c>
      <c r="GW1" s="24">
        <v>42614</v>
      </c>
      <c r="GX1" s="24">
        <v>42644</v>
      </c>
      <c r="GY1" s="24">
        <v>42675</v>
      </c>
      <c r="GZ1" s="24">
        <v>42705</v>
      </c>
      <c r="HA1" s="24">
        <v>42736</v>
      </c>
      <c r="HB1" s="24">
        <v>42767</v>
      </c>
      <c r="HC1" s="24">
        <v>42795</v>
      </c>
      <c r="HD1" s="24">
        <v>42826</v>
      </c>
      <c r="HE1" s="24">
        <v>42856</v>
      </c>
      <c r="HF1" s="24">
        <v>42887</v>
      </c>
      <c r="HG1" s="24">
        <v>42917</v>
      </c>
      <c r="HH1" s="24">
        <v>42948</v>
      </c>
      <c r="HI1" s="24">
        <v>42979</v>
      </c>
      <c r="HJ1" s="24">
        <v>43009</v>
      </c>
      <c r="HK1" s="24">
        <v>43040</v>
      </c>
      <c r="HL1" s="24">
        <v>43070</v>
      </c>
      <c r="HM1" s="24">
        <v>43101</v>
      </c>
      <c r="HN1" s="24">
        <v>43132</v>
      </c>
      <c r="HO1" s="24">
        <v>43160</v>
      </c>
      <c r="HP1" s="24">
        <v>43191</v>
      </c>
      <c r="HQ1" s="24">
        <v>43221</v>
      </c>
      <c r="HR1" s="24">
        <v>43252</v>
      </c>
      <c r="HS1" s="24">
        <v>43282</v>
      </c>
      <c r="HT1" s="24">
        <v>43313</v>
      </c>
      <c r="HU1" s="24">
        <v>43344</v>
      </c>
      <c r="HV1" s="24">
        <v>43374</v>
      </c>
      <c r="HW1" s="24">
        <v>43405</v>
      </c>
      <c r="HX1" s="24">
        <v>43435</v>
      </c>
      <c r="HY1" s="24">
        <v>43466</v>
      </c>
      <c r="HZ1" s="24">
        <v>43497</v>
      </c>
      <c r="IA1" s="24">
        <v>43525</v>
      </c>
      <c r="IB1" s="24">
        <v>43556</v>
      </c>
      <c r="IC1" s="24">
        <v>43586</v>
      </c>
      <c r="ID1" s="24">
        <v>43617</v>
      </c>
      <c r="IE1" s="24">
        <v>43647</v>
      </c>
      <c r="IF1" s="24">
        <v>43678</v>
      </c>
      <c r="IG1" s="24">
        <v>43709</v>
      </c>
      <c r="IH1" s="24">
        <v>43739</v>
      </c>
      <c r="II1" s="24">
        <v>43770</v>
      </c>
      <c r="IJ1" s="24">
        <v>43800</v>
      </c>
      <c r="IK1" s="105">
        <v>43831</v>
      </c>
      <c r="IL1" s="105">
        <v>43862</v>
      </c>
      <c r="IM1" s="105">
        <v>43891</v>
      </c>
      <c r="IN1" s="105">
        <v>43922</v>
      </c>
      <c r="IO1" s="105">
        <v>43952</v>
      </c>
      <c r="IP1" s="105">
        <v>43983</v>
      </c>
      <c r="IQ1" s="105">
        <v>44013</v>
      </c>
      <c r="IR1" s="105">
        <v>44044</v>
      </c>
      <c r="IS1" s="105">
        <v>44075</v>
      </c>
      <c r="IT1" s="113">
        <v>44105</v>
      </c>
      <c r="IU1" s="113">
        <v>44136</v>
      </c>
      <c r="IV1" s="113">
        <v>44166</v>
      </c>
    </row>
    <row r="2" spans="1:256">
      <c r="A2" s="10" t="s">
        <v>84</v>
      </c>
      <c r="B2" s="11">
        <f t="shared" ref="B2:BM2" si="0">SUM(B3:B53)</f>
        <v>151274</v>
      </c>
      <c r="C2" s="11">
        <f t="shared" si="0"/>
        <v>143320</v>
      </c>
      <c r="D2" s="11">
        <f t="shared" si="0"/>
        <v>148350</v>
      </c>
      <c r="E2" s="11">
        <f t="shared" si="0"/>
        <v>136279</v>
      </c>
      <c r="F2" s="11">
        <f t="shared" si="0"/>
        <v>137001</v>
      </c>
      <c r="G2" s="11">
        <f t="shared" si="0"/>
        <v>148733</v>
      </c>
      <c r="H2" s="11">
        <f t="shared" si="0"/>
        <v>128334</v>
      </c>
      <c r="I2" s="11">
        <f t="shared" si="0"/>
        <v>139819</v>
      </c>
      <c r="J2" s="11">
        <f t="shared" si="0"/>
        <v>149924</v>
      </c>
      <c r="K2" s="11">
        <f t="shared" si="0"/>
        <v>149482</v>
      </c>
      <c r="L2" s="11">
        <f t="shared" si="0"/>
        <v>170245</v>
      </c>
      <c r="M2" s="11">
        <f t="shared" si="0"/>
        <v>155792</v>
      </c>
      <c r="N2" s="11">
        <f t="shared" si="0"/>
        <v>165951</v>
      </c>
      <c r="O2" s="11">
        <f t="shared" si="0"/>
        <v>156236</v>
      </c>
      <c r="P2" s="11">
        <f t="shared" si="0"/>
        <v>149184</v>
      </c>
      <c r="Q2" s="11">
        <f t="shared" si="0"/>
        <v>154778</v>
      </c>
      <c r="R2" s="11">
        <f t="shared" si="0"/>
        <v>141247</v>
      </c>
      <c r="S2" s="11">
        <f t="shared" si="0"/>
        <v>154374</v>
      </c>
      <c r="T2" s="11">
        <f t="shared" si="0"/>
        <v>149165</v>
      </c>
      <c r="U2" s="11">
        <f t="shared" si="0"/>
        <v>156283</v>
      </c>
      <c r="V2" s="11">
        <f t="shared" si="0"/>
        <v>154839</v>
      </c>
      <c r="W2" s="11">
        <f t="shared" si="0"/>
        <v>162764</v>
      </c>
      <c r="X2" s="11">
        <f t="shared" si="0"/>
        <v>180845</v>
      </c>
      <c r="Y2" s="11">
        <f t="shared" si="0"/>
        <v>158392</v>
      </c>
      <c r="Z2" s="11">
        <f t="shared" si="0"/>
        <v>180195</v>
      </c>
      <c r="AA2" s="11">
        <f t="shared" si="0"/>
        <v>161650</v>
      </c>
      <c r="AB2" s="11">
        <f t="shared" si="0"/>
        <v>155391</v>
      </c>
      <c r="AC2" s="11">
        <f t="shared" si="0"/>
        <v>164869</v>
      </c>
      <c r="AD2" s="11">
        <f t="shared" si="0"/>
        <v>141482</v>
      </c>
      <c r="AE2" s="11">
        <f t="shared" si="0"/>
        <v>146340</v>
      </c>
      <c r="AF2" s="11">
        <f t="shared" si="0"/>
        <v>152079</v>
      </c>
      <c r="AG2" s="11">
        <f t="shared" si="0"/>
        <v>150919</v>
      </c>
      <c r="AH2" s="11">
        <f t="shared" si="0"/>
        <v>142762</v>
      </c>
      <c r="AI2" s="11">
        <f t="shared" si="0"/>
        <v>161877</v>
      </c>
      <c r="AJ2" s="11">
        <f t="shared" si="0"/>
        <v>172240</v>
      </c>
      <c r="AK2" s="11">
        <f t="shared" si="0"/>
        <v>165675</v>
      </c>
      <c r="AL2" s="11">
        <f t="shared" si="0"/>
        <v>179437</v>
      </c>
      <c r="AM2" s="11">
        <f t="shared" si="0"/>
        <v>154555</v>
      </c>
      <c r="AN2" s="11">
        <f t="shared" si="0"/>
        <v>158554</v>
      </c>
      <c r="AO2" s="11">
        <f t="shared" si="0"/>
        <v>158309</v>
      </c>
      <c r="AP2" s="11">
        <f t="shared" si="0"/>
        <v>137465</v>
      </c>
      <c r="AQ2" s="11">
        <f t="shared" si="0"/>
        <v>150262</v>
      </c>
      <c r="AR2" s="11">
        <f t="shared" si="0"/>
        <v>158817</v>
      </c>
      <c r="AS2" s="11">
        <f t="shared" si="0"/>
        <v>153295</v>
      </c>
      <c r="AT2" s="11">
        <f t="shared" si="0"/>
        <v>155773</v>
      </c>
      <c r="AU2" s="11">
        <f t="shared" si="0"/>
        <v>173014</v>
      </c>
      <c r="AV2" s="11">
        <f t="shared" si="0"/>
        <v>164946</v>
      </c>
      <c r="AW2" s="11">
        <f t="shared" si="0"/>
        <v>173688</v>
      </c>
      <c r="AX2" s="11">
        <f t="shared" si="0"/>
        <v>176350</v>
      </c>
      <c r="AY2" s="11">
        <f t="shared" si="0"/>
        <v>140754</v>
      </c>
      <c r="AZ2" s="11">
        <f t="shared" si="0"/>
        <v>160159</v>
      </c>
      <c r="BA2" s="11">
        <f t="shared" si="0"/>
        <v>143847</v>
      </c>
      <c r="BB2" s="11">
        <f t="shared" si="0"/>
        <v>135860</v>
      </c>
      <c r="BC2" s="11">
        <f t="shared" si="0"/>
        <v>158801</v>
      </c>
      <c r="BD2" s="11">
        <f t="shared" si="0"/>
        <v>152865</v>
      </c>
      <c r="BE2" s="11">
        <f t="shared" si="0"/>
        <v>142472</v>
      </c>
      <c r="BF2" s="11">
        <f t="shared" si="0"/>
        <v>155464</v>
      </c>
      <c r="BG2" s="11">
        <f t="shared" si="0"/>
        <v>159032</v>
      </c>
      <c r="BH2" s="11">
        <f t="shared" si="0"/>
        <v>170411</v>
      </c>
      <c r="BI2" s="11">
        <f t="shared" si="0"/>
        <v>163212</v>
      </c>
      <c r="BJ2" s="11">
        <f t="shared" si="0"/>
        <v>153230</v>
      </c>
      <c r="BK2" s="11">
        <f t="shared" si="0"/>
        <v>146249</v>
      </c>
      <c r="BL2" s="11">
        <f t="shared" si="0"/>
        <v>149701</v>
      </c>
      <c r="BM2" s="11">
        <f t="shared" si="0"/>
        <v>122153</v>
      </c>
      <c r="BN2" s="11">
        <f t="shared" ref="BN2:DY2" si="1">SUM(BN3:BN53)</f>
        <v>113465</v>
      </c>
      <c r="BO2" s="11">
        <f t="shared" si="1"/>
        <v>130079</v>
      </c>
      <c r="BP2" s="11">
        <f t="shared" si="1"/>
        <v>139367</v>
      </c>
      <c r="BQ2" s="11">
        <f t="shared" si="1"/>
        <v>146379</v>
      </c>
      <c r="BR2" s="11">
        <f t="shared" si="1"/>
        <v>161089</v>
      </c>
      <c r="BS2" s="11">
        <f t="shared" si="1"/>
        <v>138407</v>
      </c>
      <c r="BT2" s="11">
        <f t="shared" si="1"/>
        <v>154732</v>
      </c>
      <c r="BU2" s="11">
        <f t="shared" si="1"/>
        <v>156940</v>
      </c>
      <c r="BV2" s="11">
        <f t="shared" si="1"/>
        <v>125384</v>
      </c>
      <c r="BW2" s="11">
        <f t="shared" si="1"/>
        <v>114066</v>
      </c>
      <c r="BX2" s="11">
        <f t="shared" si="1"/>
        <v>133301</v>
      </c>
      <c r="BY2" s="11">
        <f t="shared" si="1"/>
        <v>121119</v>
      </c>
      <c r="BZ2" s="11">
        <f t="shared" si="1"/>
        <v>133429</v>
      </c>
      <c r="CA2" s="11">
        <f t="shared" si="1"/>
        <v>138544</v>
      </c>
      <c r="CB2" s="11">
        <f t="shared" si="1"/>
        <v>132167</v>
      </c>
      <c r="CC2" s="11">
        <f t="shared" si="1"/>
        <v>151214</v>
      </c>
      <c r="CD2" s="11">
        <f t="shared" si="1"/>
        <v>140036</v>
      </c>
      <c r="CE2" s="11">
        <f t="shared" si="1"/>
        <v>149003</v>
      </c>
      <c r="CF2" s="11">
        <f t="shared" si="1"/>
        <v>138646</v>
      </c>
      <c r="CG2" s="11">
        <f t="shared" si="1"/>
        <v>136305</v>
      </c>
      <c r="CH2" s="11">
        <f t="shared" si="1"/>
        <v>149003</v>
      </c>
      <c r="CI2" s="11">
        <f t="shared" si="1"/>
        <v>138646</v>
      </c>
      <c r="CJ2" s="11">
        <f t="shared" si="1"/>
        <v>136305</v>
      </c>
      <c r="CK2" s="11">
        <f t="shared" si="1"/>
        <v>134259</v>
      </c>
      <c r="CL2" s="11">
        <f t="shared" si="1"/>
        <v>117853</v>
      </c>
      <c r="CM2" s="11">
        <f t="shared" si="1"/>
        <v>134240</v>
      </c>
      <c r="CN2" s="11">
        <f t="shared" si="1"/>
        <v>129751</v>
      </c>
      <c r="CO2" s="11">
        <f t="shared" si="1"/>
        <v>139590</v>
      </c>
      <c r="CP2" s="11">
        <f t="shared" si="1"/>
        <v>138570</v>
      </c>
      <c r="CQ2" s="11">
        <f t="shared" si="1"/>
        <v>138144</v>
      </c>
      <c r="CR2" s="11">
        <f t="shared" si="1"/>
        <v>152364</v>
      </c>
      <c r="CS2" s="11">
        <f t="shared" si="1"/>
        <v>138362</v>
      </c>
      <c r="CT2" s="11">
        <f t="shared" si="1"/>
        <v>146227</v>
      </c>
      <c r="CU2" s="11">
        <f t="shared" si="1"/>
        <v>137013</v>
      </c>
      <c r="CV2" s="11">
        <f t="shared" si="1"/>
        <v>132757</v>
      </c>
      <c r="CW2" s="11">
        <f t="shared" si="1"/>
        <v>135219</v>
      </c>
      <c r="CX2" s="11">
        <f t="shared" si="1"/>
        <v>123561</v>
      </c>
      <c r="CY2" s="11">
        <f t="shared" si="1"/>
        <v>127654</v>
      </c>
      <c r="CZ2" s="11">
        <f t="shared" si="1"/>
        <v>138868</v>
      </c>
      <c r="DA2" s="11">
        <f t="shared" si="1"/>
        <v>131613</v>
      </c>
      <c r="DB2" s="11">
        <f t="shared" si="1"/>
        <v>131936</v>
      </c>
      <c r="DC2" s="11">
        <f t="shared" si="1"/>
        <v>134887</v>
      </c>
      <c r="DD2" s="11">
        <f t="shared" si="1"/>
        <v>144641</v>
      </c>
      <c r="DE2" s="11">
        <f t="shared" si="1"/>
        <v>140186</v>
      </c>
      <c r="DF2" s="11">
        <f t="shared" si="1"/>
        <v>173724</v>
      </c>
      <c r="DG2" s="11">
        <f t="shared" si="1"/>
        <v>133321</v>
      </c>
      <c r="DH2" s="11">
        <f t="shared" si="1"/>
        <v>152950</v>
      </c>
      <c r="DI2" s="11">
        <f t="shared" si="1"/>
        <v>136981</v>
      </c>
      <c r="DJ2" s="11">
        <f t="shared" si="1"/>
        <v>129326</v>
      </c>
      <c r="DK2" s="11">
        <f t="shared" si="1"/>
        <v>144570</v>
      </c>
      <c r="DL2" s="11">
        <f t="shared" si="1"/>
        <v>146346</v>
      </c>
      <c r="DM2" s="11">
        <f t="shared" si="1"/>
        <v>137546</v>
      </c>
      <c r="DN2" s="11">
        <f t="shared" si="1"/>
        <v>147814</v>
      </c>
      <c r="DO2" s="11">
        <f t="shared" si="1"/>
        <v>155145</v>
      </c>
      <c r="DP2" s="11">
        <f t="shared" si="1"/>
        <v>150148</v>
      </c>
      <c r="DQ2" s="11">
        <f t="shared" si="1"/>
        <v>162896</v>
      </c>
      <c r="DR2" s="11">
        <f t="shared" si="1"/>
        <v>155404</v>
      </c>
      <c r="DS2" s="11">
        <f t="shared" si="1"/>
        <v>142143</v>
      </c>
      <c r="DT2" s="11">
        <f t="shared" si="1"/>
        <v>150012</v>
      </c>
      <c r="DU2" s="11">
        <f t="shared" si="1"/>
        <v>128616</v>
      </c>
      <c r="DV2" s="11">
        <f t="shared" si="1"/>
        <v>119673</v>
      </c>
      <c r="DW2" s="11">
        <f t="shared" si="1"/>
        <v>137357</v>
      </c>
      <c r="DX2" s="11">
        <f t="shared" si="1"/>
        <v>135477</v>
      </c>
      <c r="DY2" s="11">
        <f t="shared" si="1"/>
        <v>129420</v>
      </c>
      <c r="DZ2" s="11">
        <f t="shared" ref="DZ2:GK2" si="2">SUM(DZ3:DZ53)</f>
        <v>143200</v>
      </c>
      <c r="EA2" s="11">
        <f t="shared" si="2"/>
        <v>152863</v>
      </c>
      <c r="EB2" s="11">
        <f t="shared" si="2"/>
        <v>156239</v>
      </c>
      <c r="EC2" s="11">
        <f t="shared" si="2"/>
        <v>157579</v>
      </c>
      <c r="ED2" s="11">
        <f t="shared" si="2"/>
        <v>152483</v>
      </c>
      <c r="EE2" s="11">
        <f t="shared" si="2"/>
        <v>144295</v>
      </c>
      <c r="EF2" s="11">
        <f t="shared" si="2"/>
        <v>147864</v>
      </c>
      <c r="EG2" s="11">
        <f t="shared" si="2"/>
        <v>134884</v>
      </c>
      <c r="EH2" s="11">
        <f t="shared" si="2"/>
        <v>120121</v>
      </c>
      <c r="EI2" s="11">
        <f t="shared" si="2"/>
        <v>138187</v>
      </c>
      <c r="EJ2" s="11">
        <f t="shared" si="2"/>
        <v>128669</v>
      </c>
      <c r="EK2" s="11">
        <f t="shared" si="2"/>
        <v>132226</v>
      </c>
      <c r="EL2" s="11">
        <f t="shared" si="2"/>
        <v>145282</v>
      </c>
      <c r="EM2" s="11">
        <f t="shared" si="2"/>
        <v>133282</v>
      </c>
      <c r="EN2" s="11">
        <f t="shared" si="2"/>
        <v>148036</v>
      </c>
      <c r="EO2" s="11">
        <f t="shared" si="2"/>
        <v>142440</v>
      </c>
      <c r="EP2" s="11">
        <f t="shared" si="2"/>
        <v>132582</v>
      </c>
      <c r="EQ2" s="11">
        <f t="shared" si="2"/>
        <v>125926</v>
      </c>
      <c r="ER2" s="11">
        <f t="shared" si="2"/>
        <v>132418</v>
      </c>
      <c r="ES2" s="11">
        <f t="shared" si="2"/>
        <v>115891</v>
      </c>
      <c r="ET2" s="11">
        <f t="shared" si="2"/>
        <v>105388</v>
      </c>
      <c r="EU2" s="11">
        <f t="shared" si="2"/>
        <v>112861</v>
      </c>
      <c r="EV2" s="11">
        <f t="shared" si="2"/>
        <v>112616</v>
      </c>
      <c r="EW2" s="11">
        <f t="shared" si="2"/>
        <v>121792</v>
      </c>
      <c r="EX2" s="11">
        <f t="shared" si="2"/>
        <v>122096</v>
      </c>
      <c r="EY2" s="11">
        <f t="shared" si="2"/>
        <v>123824</v>
      </c>
      <c r="EZ2" s="11">
        <f t="shared" si="2"/>
        <v>137953</v>
      </c>
      <c r="FA2" s="11">
        <f t="shared" si="2"/>
        <v>117554</v>
      </c>
      <c r="FB2" s="11">
        <f t="shared" si="2"/>
        <v>130893</v>
      </c>
      <c r="FC2" s="11">
        <f t="shared" si="2"/>
        <v>116729</v>
      </c>
      <c r="FD2" s="11">
        <f t="shared" si="2"/>
        <v>109860</v>
      </c>
      <c r="FE2" s="11">
        <f t="shared" si="2"/>
        <v>111723</v>
      </c>
      <c r="FF2" s="11">
        <f t="shared" si="2"/>
        <v>96621</v>
      </c>
      <c r="FG2" s="11">
        <f t="shared" si="2"/>
        <v>97757</v>
      </c>
      <c r="FH2" s="11">
        <f t="shared" si="2"/>
        <v>106290</v>
      </c>
      <c r="FI2" s="11">
        <f t="shared" si="2"/>
        <v>109758</v>
      </c>
      <c r="FJ2" s="11">
        <f t="shared" si="2"/>
        <v>103502</v>
      </c>
      <c r="FK2" s="11">
        <f t="shared" si="2"/>
        <v>112327</v>
      </c>
      <c r="FL2" s="11">
        <f t="shared" si="2"/>
        <v>116254</v>
      </c>
      <c r="FM2" s="60">
        <f t="shared" si="2"/>
        <v>109700</v>
      </c>
      <c r="FN2" s="60">
        <f t="shared" si="2"/>
        <v>121603</v>
      </c>
      <c r="FO2" s="60">
        <f t="shared" si="2"/>
        <v>104469</v>
      </c>
      <c r="FP2" s="60">
        <f t="shared" si="2"/>
        <v>104817</v>
      </c>
      <c r="FQ2" s="60">
        <f t="shared" si="2"/>
        <v>105193</v>
      </c>
      <c r="FR2" s="60">
        <f t="shared" si="2"/>
        <v>92522</v>
      </c>
      <c r="FS2" s="60">
        <f t="shared" si="2"/>
        <v>96663</v>
      </c>
      <c r="FT2" s="60">
        <f t="shared" si="2"/>
        <v>101548</v>
      </c>
      <c r="FU2" s="60">
        <f t="shared" si="2"/>
        <v>102154</v>
      </c>
      <c r="FV2" s="60">
        <f t="shared" si="2"/>
        <v>102767</v>
      </c>
      <c r="FW2" s="60">
        <f t="shared" si="2"/>
        <v>109250</v>
      </c>
      <c r="FX2" s="60">
        <f t="shared" si="2"/>
        <v>105607</v>
      </c>
      <c r="FY2" s="60">
        <f t="shared" si="2"/>
        <v>111110</v>
      </c>
      <c r="FZ2" s="60">
        <f t="shared" si="2"/>
        <v>112844</v>
      </c>
      <c r="GA2" s="60">
        <f t="shared" si="2"/>
        <v>93599</v>
      </c>
      <c r="GB2" s="60">
        <f t="shared" si="2"/>
        <v>101770</v>
      </c>
      <c r="GC2" s="60">
        <f t="shared" si="2"/>
        <v>91847</v>
      </c>
      <c r="GD2" s="60">
        <f t="shared" si="2"/>
        <v>79187</v>
      </c>
      <c r="GE2" s="60">
        <f t="shared" si="2"/>
        <v>88622</v>
      </c>
      <c r="GF2" s="60">
        <f t="shared" si="2"/>
        <v>96382</v>
      </c>
      <c r="GG2" s="60">
        <f t="shared" si="2"/>
        <v>90395</v>
      </c>
      <c r="GH2" s="60">
        <f t="shared" si="2"/>
        <v>95085</v>
      </c>
      <c r="GI2" s="60">
        <f t="shared" si="2"/>
        <v>100381</v>
      </c>
      <c r="GJ2" s="60">
        <f t="shared" si="2"/>
        <v>97331</v>
      </c>
      <c r="GK2" s="60">
        <f t="shared" si="2"/>
        <v>98308</v>
      </c>
      <c r="GL2" s="60">
        <f t="shared" ref="GL2:IJ2" si="3">SUM(GL3:GL53)</f>
        <v>97787</v>
      </c>
      <c r="GM2" s="60">
        <f t="shared" si="3"/>
        <v>86013</v>
      </c>
      <c r="GN2" s="60">
        <f t="shared" si="3"/>
        <v>90566</v>
      </c>
      <c r="GO2" s="60">
        <f t="shared" si="3"/>
        <v>79151</v>
      </c>
      <c r="GP2" s="60">
        <f t="shared" si="3"/>
        <v>76435</v>
      </c>
      <c r="GQ2" s="60">
        <f t="shared" si="3"/>
        <v>79996</v>
      </c>
      <c r="GR2" s="60">
        <f t="shared" si="3"/>
        <v>80745</v>
      </c>
      <c r="GS2" s="60">
        <f t="shared" si="3"/>
        <v>82323</v>
      </c>
      <c r="GT2" s="60">
        <f t="shared" si="3"/>
        <v>88336</v>
      </c>
      <c r="GU2" s="60">
        <f t="shared" si="3"/>
        <v>85751</v>
      </c>
      <c r="GV2" s="60">
        <f t="shared" si="3"/>
        <v>97873</v>
      </c>
      <c r="GW2" s="60">
        <f t="shared" si="3"/>
        <v>93054</v>
      </c>
      <c r="GX2" s="60">
        <f t="shared" si="3"/>
        <v>84926</v>
      </c>
      <c r="GY2" s="60">
        <f t="shared" si="3"/>
        <v>83310</v>
      </c>
      <c r="GZ2" s="60">
        <f t="shared" si="3"/>
        <v>79229</v>
      </c>
      <c r="HA2" s="60">
        <f t="shared" si="3"/>
        <v>77794</v>
      </c>
      <c r="HB2" s="60">
        <f t="shared" si="3"/>
        <v>70565</v>
      </c>
      <c r="HC2" s="60">
        <f t="shared" si="3"/>
        <v>74173</v>
      </c>
      <c r="HD2" s="60">
        <f t="shared" si="3"/>
        <v>70019</v>
      </c>
      <c r="HE2" s="60">
        <f t="shared" si="3"/>
        <v>78865</v>
      </c>
      <c r="HF2" s="60">
        <f t="shared" si="3"/>
        <v>81266</v>
      </c>
      <c r="HG2" s="60">
        <f t="shared" si="3"/>
        <v>78047</v>
      </c>
      <c r="HH2" s="60">
        <f t="shared" si="3"/>
        <v>89161</v>
      </c>
      <c r="HI2" s="60">
        <f t="shared" si="3"/>
        <v>81041</v>
      </c>
      <c r="HJ2" s="60">
        <f t="shared" si="3"/>
        <v>106046</v>
      </c>
      <c r="HK2" s="60">
        <f t="shared" si="3"/>
        <v>90371</v>
      </c>
      <c r="HL2" s="60">
        <f t="shared" si="3"/>
        <v>82976</v>
      </c>
      <c r="HM2" s="60">
        <f t="shared" si="3"/>
        <v>75116</v>
      </c>
      <c r="HN2" s="60">
        <f t="shared" si="3"/>
        <v>65772</v>
      </c>
      <c r="HO2" s="60">
        <f t="shared" si="3"/>
        <v>72221</v>
      </c>
      <c r="HP2" s="60">
        <f t="shared" si="3"/>
        <v>68054</v>
      </c>
      <c r="HQ2" s="60">
        <f t="shared" si="3"/>
        <v>71532</v>
      </c>
      <c r="HR2" s="60">
        <f t="shared" si="3"/>
        <v>70396</v>
      </c>
      <c r="HS2" s="60">
        <f t="shared" si="3"/>
        <v>75136</v>
      </c>
      <c r="HT2" s="60">
        <f t="shared" si="3"/>
        <v>77457</v>
      </c>
      <c r="HU2" s="60">
        <f t="shared" si="3"/>
        <v>69511</v>
      </c>
      <c r="HV2" s="60">
        <f t="shared" si="3"/>
        <v>77247</v>
      </c>
      <c r="HW2" s="60">
        <f t="shared" si="3"/>
        <v>68373</v>
      </c>
      <c r="HX2" s="60">
        <f t="shared" si="3"/>
        <v>64104</v>
      </c>
      <c r="HY2" s="60">
        <f t="shared" si="3"/>
        <v>66214</v>
      </c>
      <c r="HZ2" s="60">
        <f t="shared" si="3"/>
        <v>52705</v>
      </c>
      <c r="IA2" s="60">
        <f t="shared" si="3"/>
        <v>58123</v>
      </c>
      <c r="IB2" s="60">
        <f t="shared" si="3"/>
        <v>63387</v>
      </c>
      <c r="IC2" s="60">
        <f t="shared" si="3"/>
        <v>66171</v>
      </c>
      <c r="ID2" s="60">
        <f t="shared" si="3"/>
        <v>62629</v>
      </c>
      <c r="IE2" s="60">
        <f t="shared" si="3"/>
        <v>70593</v>
      </c>
      <c r="IF2" s="60">
        <f t="shared" si="3"/>
        <v>71513</v>
      </c>
      <c r="IG2" s="60">
        <f t="shared" si="3"/>
        <v>66796</v>
      </c>
      <c r="IH2" s="60">
        <f t="shared" si="3"/>
        <v>70050</v>
      </c>
      <c r="II2" s="60">
        <f t="shared" si="3"/>
        <v>54973</v>
      </c>
      <c r="IJ2" s="60">
        <f t="shared" si="3"/>
        <v>60120</v>
      </c>
      <c r="IK2" s="114">
        <f t="shared" ref="IK2:IV2" si="4">SUM(IK3:IK53)</f>
        <v>61797</v>
      </c>
      <c r="IL2" s="114">
        <f t="shared" si="4"/>
        <v>52664</v>
      </c>
      <c r="IM2" s="114">
        <f t="shared" si="4"/>
        <v>57076</v>
      </c>
      <c r="IN2" s="114">
        <f t="shared" si="4"/>
        <v>79858</v>
      </c>
      <c r="IO2" s="114">
        <f t="shared" si="4"/>
        <v>62670</v>
      </c>
      <c r="IP2" s="114">
        <f t="shared" si="4"/>
        <v>51344</v>
      </c>
      <c r="IQ2" s="114">
        <f t="shared" si="4"/>
        <v>41183</v>
      </c>
      <c r="IR2" s="114">
        <f t="shared" si="4"/>
        <v>40261</v>
      </c>
      <c r="IS2" s="114">
        <f t="shared" si="4"/>
        <v>43902</v>
      </c>
      <c r="IT2" s="114">
        <f t="shared" si="4"/>
        <v>48977</v>
      </c>
      <c r="IU2" s="114">
        <f t="shared" si="4"/>
        <v>46383</v>
      </c>
      <c r="IV2" s="114">
        <f t="shared" si="4"/>
        <v>58155</v>
      </c>
    </row>
    <row r="3" spans="1:256">
      <c r="A3" s="7" t="s">
        <v>3</v>
      </c>
      <c r="B3" s="37">
        <v>2073</v>
      </c>
      <c r="C3" s="37">
        <v>1620</v>
      </c>
      <c r="D3" s="37">
        <v>1510</v>
      </c>
      <c r="E3" s="37">
        <v>1333</v>
      </c>
      <c r="F3" s="37">
        <v>1294</v>
      </c>
      <c r="G3" s="37">
        <v>1422</v>
      </c>
      <c r="H3" s="37">
        <v>1241</v>
      </c>
      <c r="I3" s="37">
        <v>1513</v>
      </c>
      <c r="J3" s="37">
        <v>3440</v>
      </c>
      <c r="K3" s="37">
        <v>3421</v>
      </c>
      <c r="L3" s="37">
        <v>3893</v>
      </c>
      <c r="M3" s="37">
        <v>3801</v>
      </c>
      <c r="N3" s="37">
        <v>3873</v>
      </c>
      <c r="O3" s="37">
        <v>3857</v>
      </c>
      <c r="P3" s="37">
        <v>3599</v>
      </c>
      <c r="Q3" s="37">
        <v>3462</v>
      </c>
      <c r="R3" s="37">
        <v>3352</v>
      </c>
      <c r="S3" s="37">
        <v>3476</v>
      </c>
      <c r="T3" s="37">
        <v>3453</v>
      </c>
      <c r="U3" s="37">
        <v>3629</v>
      </c>
      <c r="V3" s="37">
        <v>1444</v>
      </c>
      <c r="W3" s="37">
        <v>1611</v>
      </c>
      <c r="X3" s="37">
        <v>1755</v>
      </c>
      <c r="Y3" s="37">
        <v>1316</v>
      </c>
      <c r="Z3" s="37">
        <v>1902</v>
      </c>
      <c r="AA3" s="37">
        <v>1759</v>
      </c>
      <c r="AB3" s="37">
        <v>1501</v>
      </c>
      <c r="AC3" s="37">
        <v>1651</v>
      </c>
      <c r="AD3" s="37">
        <v>1192</v>
      </c>
      <c r="AE3" s="37">
        <v>1308</v>
      </c>
      <c r="AF3" s="37">
        <v>1358</v>
      </c>
      <c r="AG3" s="37">
        <v>1541</v>
      </c>
      <c r="AH3" s="37">
        <v>1372</v>
      </c>
      <c r="AI3" s="37">
        <v>1634</v>
      </c>
      <c r="AJ3" s="37">
        <v>1835</v>
      </c>
      <c r="AK3" s="37">
        <v>1916</v>
      </c>
      <c r="AL3" s="37">
        <v>1954</v>
      </c>
      <c r="AM3" s="37">
        <v>1679</v>
      </c>
      <c r="AN3" s="37">
        <v>1880</v>
      </c>
      <c r="AO3" s="37">
        <v>1644</v>
      </c>
      <c r="AP3" s="37">
        <v>1847</v>
      </c>
      <c r="AQ3" s="37">
        <v>1616</v>
      </c>
      <c r="AR3" s="37">
        <v>1728</v>
      </c>
      <c r="AS3" s="37">
        <v>1779</v>
      </c>
      <c r="AT3" s="37">
        <v>2328</v>
      </c>
      <c r="AU3" s="37">
        <v>2002</v>
      </c>
      <c r="AV3" s="37">
        <v>1848</v>
      </c>
      <c r="AW3" s="37">
        <v>2816</v>
      </c>
      <c r="AX3" s="37">
        <v>1985</v>
      </c>
      <c r="AY3" s="37">
        <v>1690</v>
      </c>
      <c r="AZ3" s="37">
        <v>1873</v>
      </c>
      <c r="BA3" s="37">
        <v>1513</v>
      </c>
      <c r="BB3" s="37">
        <v>1482</v>
      </c>
      <c r="BC3" s="37">
        <v>1794</v>
      </c>
      <c r="BD3" s="37">
        <v>1613</v>
      </c>
      <c r="BE3" s="37">
        <v>1504</v>
      </c>
      <c r="BF3" s="37">
        <v>1775</v>
      </c>
      <c r="BG3" s="37">
        <v>1711</v>
      </c>
      <c r="BH3" s="37">
        <v>2313</v>
      </c>
      <c r="BI3" s="37">
        <v>2307</v>
      </c>
      <c r="BJ3" s="37">
        <v>1963</v>
      </c>
      <c r="BK3" s="37">
        <v>2099</v>
      </c>
      <c r="BL3" s="37">
        <v>1758</v>
      </c>
      <c r="BM3" s="37">
        <v>1738</v>
      </c>
      <c r="BN3" s="37">
        <v>1543</v>
      </c>
      <c r="BO3" s="37">
        <v>1662</v>
      </c>
      <c r="BP3" s="37">
        <v>1460</v>
      </c>
      <c r="BQ3" s="37">
        <v>1794</v>
      </c>
      <c r="BR3" s="37">
        <v>1814</v>
      </c>
      <c r="BS3" s="37">
        <v>2368</v>
      </c>
      <c r="BT3" s="37">
        <v>2100</v>
      </c>
      <c r="BU3" s="37">
        <v>1897</v>
      </c>
      <c r="BV3" s="37">
        <v>1513</v>
      </c>
      <c r="BW3" s="37">
        <v>1417</v>
      </c>
      <c r="BX3" s="37">
        <v>1452</v>
      </c>
      <c r="BY3" s="37">
        <v>1498</v>
      </c>
      <c r="BZ3" s="37">
        <v>1786</v>
      </c>
      <c r="CA3" s="37">
        <v>1648</v>
      </c>
      <c r="CB3" s="37">
        <v>1921</v>
      </c>
      <c r="CC3" s="37">
        <v>2220</v>
      </c>
      <c r="CD3" s="37">
        <v>1761</v>
      </c>
      <c r="CE3" s="37">
        <v>2135</v>
      </c>
      <c r="CF3" s="37">
        <v>1925</v>
      </c>
      <c r="CG3" s="37">
        <v>1475</v>
      </c>
      <c r="CH3" s="37">
        <v>2135</v>
      </c>
      <c r="CI3" s="37">
        <v>1925</v>
      </c>
      <c r="CJ3" s="37">
        <v>1475</v>
      </c>
      <c r="CK3" s="37">
        <v>1392</v>
      </c>
      <c r="CL3" s="37">
        <v>1221</v>
      </c>
      <c r="CM3" s="37">
        <v>1394</v>
      </c>
      <c r="CN3" s="37">
        <v>1534</v>
      </c>
      <c r="CO3" s="37">
        <v>1764</v>
      </c>
      <c r="CP3" s="37">
        <v>1500</v>
      </c>
      <c r="CQ3" s="37">
        <v>1783</v>
      </c>
      <c r="CR3" s="37">
        <v>1995</v>
      </c>
      <c r="CS3" s="37">
        <v>1624</v>
      </c>
      <c r="CT3" s="37">
        <v>1976</v>
      </c>
      <c r="CU3" s="37">
        <v>1737</v>
      </c>
      <c r="CV3" s="37">
        <v>1687</v>
      </c>
      <c r="CW3" s="37">
        <v>1391</v>
      </c>
      <c r="CX3" s="37">
        <v>1230</v>
      </c>
      <c r="CY3" s="37">
        <v>1643</v>
      </c>
      <c r="CZ3" s="37">
        <v>1736</v>
      </c>
      <c r="DA3" s="37">
        <v>1561</v>
      </c>
      <c r="DB3" s="37">
        <v>1602</v>
      </c>
      <c r="DC3" s="37">
        <v>1841</v>
      </c>
      <c r="DD3" s="37">
        <v>1863</v>
      </c>
      <c r="DE3" s="37">
        <v>2089</v>
      </c>
      <c r="DF3" s="37">
        <v>2005</v>
      </c>
      <c r="DG3" s="37">
        <v>1686</v>
      </c>
      <c r="DH3" s="37">
        <v>1978</v>
      </c>
      <c r="DI3" s="37">
        <v>1524</v>
      </c>
      <c r="DJ3" s="37">
        <v>1345</v>
      </c>
      <c r="DK3" s="37">
        <v>1866</v>
      </c>
      <c r="DL3" s="37">
        <v>1886</v>
      </c>
      <c r="DM3" s="37">
        <v>1768</v>
      </c>
      <c r="DN3" s="37">
        <v>2195</v>
      </c>
      <c r="DO3" s="37">
        <v>2070</v>
      </c>
      <c r="DP3" s="37">
        <v>2199</v>
      </c>
      <c r="DQ3" s="66">
        <v>2310</v>
      </c>
      <c r="DR3" s="67">
        <v>2105</v>
      </c>
      <c r="DS3" s="67">
        <v>2171</v>
      </c>
      <c r="DT3" s="67">
        <v>1926</v>
      </c>
      <c r="DU3" s="67">
        <v>1455</v>
      </c>
      <c r="DV3" s="67">
        <v>1385</v>
      </c>
      <c r="DW3" s="67">
        <v>1793</v>
      </c>
      <c r="DX3" s="67">
        <v>1840</v>
      </c>
      <c r="DY3" s="67">
        <v>1800</v>
      </c>
      <c r="DZ3" s="67">
        <v>2073</v>
      </c>
      <c r="EA3" s="67">
        <v>2017</v>
      </c>
      <c r="EB3" s="67">
        <v>2837</v>
      </c>
      <c r="EC3" s="67">
        <v>2721</v>
      </c>
      <c r="ED3" s="67">
        <v>2282</v>
      </c>
      <c r="EE3" s="67">
        <v>2523</v>
      </c>
      <c r="EF3" s="67">
        <v>2308</v>
      </c>
      <c r="EG3" s="67">
        <v>1713</v>
      </c>
      <c r="EH3" s="67">
        <v>1549</v>
      </c>
      <c r="EI3" s="67">
        <v>1772</v>
      </c>
      <c r="EJ3" s="67">
        <v>1786</v>
      </c>
      <c r="EK3" s="67">
        <v>1862</v>
      </c>
      <c r="EL3" s="67">
        <v>2143</v>
      </c>
      <c r="EM3" s="67">
        <v>1941</v>
      </c>
      <c r="EN3" s="67">
        <v>2663</v>
      </c>
      <c r="EO3" s="67">
        <v>2084</v>
      </c>
      <c r="EP3" s="68">
        <v>2293</v>
      </c>
      <c r="EQ3" s="68">
        <v>2092</v>
      </c>
      <c r="ER3" s="68">
        <v>1704</v>
      </c>
      <c r="ES3" s="68">
        <v>1576</v>
      </c>
      <c r="ET3" s="68">
        <v>1298</v>
      </c>
      <c r="EU3" s="68">
        <v>1463</v>
      </c>
      <c r="EV3" s="68">
        <v>1860</v>
      </c>
      <c r="EW3" s="68">
        <v>1921</v>
      </c>
      <c r="EX3" s="68">
        <v>1725</v>
      </c>
      <c r="EY3" s="68">
        <v>1884</v>
      </c>
      <c r="EZ3" s="68">
        <v>1983</v>
      </c>
      <c r="FA3" s="68">
        <v>1714</v>
      </c>
      <c r="FB3" s="68">
        <v>2119</v>
      </c>
      <c r="FC3" s="68">
        <v>1774</v>
      </c>
      <c r="FD3" s="68">
        <v>1398</v>
      </c>
      <c r="FE3" s="68">
        <v>1446</v>
      </c>
      <c r="FF3" s="68">
        <v>1317</v>
      </c>
      <c r="FG3" s="68">
        <v>1149</v>
      </c>
      <c r="FH3" s="68">
        <v>1641</v>
      </c>
      <c r="FI3" s="68">
        <v>1615</v>
      </c>
      <c r="FJ3" s="68">
        <v>1291</v>
      </c>
      <c r="FK3" s="68">
        <v>1666</v>
      </c>
      <c r="FL3" s="68">
        <v>1695</v>
      </c>
      <c r="FM3" s="68">
        <v>1901</v>
      </c>
      <c r="FN3" s="72">
        <v>1729</v>
      </c>
      <c r="FO3" s="72">
        <v>1326</v>
      </c>
      <c r="FP3" s="72">
        <v>1311</v>
      </c>
      <c r="FQ3" s="72">
        <v>1220</v>
      </c>
      <c r="FR3" s="72">
        <v>1042</v>
      </c>
      <c r="FS3" s="72">
        <v>1089</v>
      </c>
      <c r="FT3" s="72">
        <v>1257</v>
      </c>
      <c r="FU3" s="72">
        <v>1128</v>
      </c>
      <c r="FV3" s="72">
        <v>985</v>
      </c>
      <c r="FW3" s="72">
        <v>1172</v>
      </c>
      <c r="FX3" s="72">
        <v>1190</v>
      </c>
      <c r="FY3" s="72">
        <v>1043</v>
      </c>
      <c r="FZ3" s="72">
        <v>1211</v>
      </c>
      <c r="GA3" s="72">
        <v>920</v>
      </c>
      <c r="GB3" s="72">
        <v>1063</v>
      </c>
      <c r="GC3" s="72">
        <v>837</v>
      </c>
      <c r="GD3" s="72">
        <v>697</v>
      </c>
      <c r="GE3" s="72">
        <v>755</v>
      </c>
      <c r="GF3" s="72">
        <v>866</v>
      </c>
      <c r="GG3" s="72">
        <v>927</v>
      </c>
      <c r="GH3" s="72">
        <v>970</v>
      </c>
      <c r="GI3" s="10">
        <v>989</v>
      </c>
      <c r="GJ3" s="10">
        <v>960</v>
      </c>
      <c r="GK3" s="10">
        <v>1000</v>
      </c>
      <c r="GL3" s="10">
        <v>1028</v>
      </c>
      <c r="GM3" s="10">
        <v>802</v>
      </c>
      <c r="GN3" s="10">
        <v>826</v>
      </c>
      <c r="GO3" s="10">
        <v>568</v>
      </c>
      <c r="GP3" s="10">
        <v>614</v>
      </c>
      <c r="GQ3" s="10">
        <v>635</v>
      </c>
      <c r="GR3" s="10">
        <v>663</v>
      </c>
      <c r="GS3" s="10">
        <v>660</v>
      </c>
      <c r="GT3" s="10">
        <v>746</v>
      </c>
      <c r="GU3" s="10">
        <v>834</v>
      </c>
      <c r="GV3" s="10">
        <v>915</v>
      </c>
      <c r="GW3" s="10">
        <v>889</v>
      </c>
      <c r="GX3" s="10">
        <v>797</v>
      </c>
      <c r="GY3" s="10">
        <v>761</v>
      </c>
      <c r="GZ3" s="10">
        <v>693</v>
      </c>
      <c r="HA3" s="10">
        <v>558</v>
      </c>
      <c r="HB3" s="10">
        <v>550</v>
      </c>
      <c r="HC3" s="10">
        <v>464</v>
      </c>
      <c r="HD3" s="10">
        <v>487</v>
      </c>
      <c r="HE3" s="10">
        <v>616</v>
      </c>
      <c r="HF3" s="10">
        <v>664</v>
      </c>
      <c r="HG3" s="10">
        <v>666</v>
      </c>
      <c r="HH3" s="10">
        <v>842</v>
      </c>
      <c r="HI3" s="10">
        <v>675</v>
      </c>
      <c r="HJ3" s="10">
        <v>718</v>
      </c>
      <c r="HK3" s="10">
        <v>622</v>
      </c>
      <c r="HL3" s="10">
        <v>580</v>
      </c>
      <c r="HM3" s="10">
        <v>434</v>
      </c>
      <c r="HN3" s="10">
        <v>493</v>
      </c>
      <c r="HO3" s="10">
        <v>439</v>
      </c>
      <c r="HP3" s="10">
        <v>499</v>
      </c>
      <c r="HQ3" s="10">
        <v>573</v>
      </c>
      <c r="HR3" s="10">
        <v>554</v>
      </c>
      <c r="HS3" s="10">
        <v>679</v>
      </c>
      <c r="HT3" s="10">
        <v>681</v>
      </c>
      <c r="HU3" s="10">
        <v>600</v>
      </c>
      <c r="HV3" s="10">
        <v>682</v>
      </c>
      <c r="HW3" s="10">
        <v>524</v>
      </c>
      <c r="HX3" s="10">
        <v>487</v>
      </c>
      <c r="HY3" s="10">
        <v>426</v>
      </c>
      <c r="HZ3" s="10">
        <v>395</v>
      </c>
      <c r="IA3" s="10">
        <v>335</v>
      </c>
      <c r="IB3" s="10">
        <v>443</v>
      </c>
      <c r="IC3" s="10">
        <v>511</v>
      </c>
      <c r="ID3" s="10">
        <v>455</v>
      </c>
      <c r="IE3" s="10">
        <v>622</v>
      </c>
      <c r="IF3" s="10">
        <v>672</v>
      </c>
      <c r="IG3" s="10">
        <v>806</v>
      </c>
      <c r="IH3" s="106">
        <v>610</v>
      </c>
      <c r="II3" s="106">
        <v>522</v>
      </c>
      <c r="IJ3" s="106">
        <v>581</v>
      </c>
      <c r="IK3" s="111">
        <v>407</v>
      </c>
      <c r="IL3" s="111">
        <v>350</v>
      </c>
      <c r="IM3" s="111">
        <v>369</v>
      </c>
      <c r="IN3" s="111">
        <v>520</v>
      </c>
      <c r="IO3" s="111">
        <v>331</v>
      </c>
      <c r="IP3" s="111">
        <v>387</v>
      </c>
      <c r="IQ3" s="111">
        <v>388</v>
      </c>
      <c r="IR3" s="111">
        <v>420</v>
      </c>
      <c r="IS3" s="111">
        <v>391</v>
      </c>
      <c r="IT3" s="111">
        <v>497</v>
      </c>
      <c r="IU3" s="111">
        <v>403</v>
      </c>
      <c r="IV3" s="115">
        <v>420</v>
      </c>
    </row>
    <row r="4" spans="1:256">
      <c r="A4" s="7" t="s">
        <v>5</v>
      </c>
      <c r="B4" s="38">
        <v>477</v>
      </c>
      <c r="C4" s="38">
        <v>537</v>
      </c>
      <c r="D4" s="38">
        <v>824</v>
      </c>
      <c r="E4" s="38">
        <v>648</v>
      </c>
      <c r="F4" s="38">
        <v>741</v>
      </c>
      <c r="G4" s="38">
        <v>640</v>
      </c>
      <c r="H4" s="38">
        <v>585</v>
      </c>
      <c r="I4" s="38">
        <v>575</v>
      </c>
      <c r="J4" s="38">
        <v>552</v>
      </c>
      <c r="K4" s="38">
        <v>527</v>
      </c>
      <c r="L4" s="38">
        <v>626</v>
      </c>
      <c r="M4" s="38">
        <v>571</v>
      </c>
      <c r="N4" s="38">
        <v>372</v>
      </c>
      <c r="O4" s="38">
        <v>447</v>
      </c>
      <c r="P4" s="38">
        <v>576</v>
      </c>
      <c r="Q4" s="38">
        <v>696</v>
      </c>
      <c r="R4" s="38">
        <v>631</v>
      </c>
      <c r="S4" s="38">
        <v>532</v>
      </c>
      <c r="T4" s="38">
        <v>517</v>
      </c>
      <c r="U4" s="38">
        <v>468</v>
      </c>
      <c r="V4" s="38">
        <v>424</v>
      </c>
      <c r="W4" s="38">
        <v>464</v>
      </c>
      <c r="X4" s="38">
        <v>525</v>
      </c>
      <c r="Y4" s="38">
        <v>455</v>
      </c>
      <c r="Z4" s="38">
        <v>534</v>
      </c>
      <c r="AA4" s="38">
        <v>450</v>
      </c>
      <c r="AB4" s="38">
        <v>595</v>
      </c>
      <c r="AC4" s="38">
        <v>672</v>
      </c>
      <c r="AD4" s="38">
        <v>493</v>
      </c>
      <c r="AE4" s="38">
        <v>447</v>
      </c>
      <c r="AF4" s="38">
        <v>481</v>
      </c>
      <c r="AG4" s="38">
        <v>497</v>
      </c>
      <c r="AH4" s="38">
        <v>431</v>
      </c>
      <c r="AI4" s="38">
        <v>465</v>
      </c>
      <c r="AJ4" s="38">
        <v>502</v>
      </c>
      <c r="AK4" s="38">
        <v>470</v>
      </c>
      <c r="AL4" s="38">
        <v>423</v>
      </c>
      <c r="AM4" s="38">
        <v>359</v>
      </c>
      <c r="AN4" s="38">
        <v>558</v>
      </c>
      <c r="AO4" s="38">
        <v>587</v>
      </c>
      <c r="AP4" s="38">
        <v>511</v>
      </c>
      <c r="AQ4" s="38">
        <v>437</v>
      </c>
      <c r="AR4" s="38">
        <v>520</v>
      </c>
      <c r="AS4" s="38">
        <v>449</v>
      </c>
      <c r="AT4" s="38">
        <v>435</v>
      </c>
      <c r="AU4" s="38">
        <v>434</v>
      </c>
      <c r="AV4" s="38">
        <v>444</v>
      </c>
      <c r="AW4" s="38">
        <v>449</v>
      </c>
      <c r="AX4" s="38">
        <v>412</v>
      </c>
      <c r="AY4" s="38">
        <v>418</v>
      </c>
      <c r="AZ4" s="38">
        <v>669</v>
      </c>
      <c r="BA4" s="38">
        <v>574</v>
      </c>
      <c r="BB4" s="38">
        <v>533</v>
      </c>
      <c r="BC4" s="38">
        <v>537</v>
      </c>
      <c r="BD4" s="38">
        <v>511</v>
      </c>
      <c r="BE4" s="38">
        <v>397</v>
      </c>
      <c r="BF4" s="38">
        <v>417</v>
      </c>
      <c r="BG4" s="38">
        <v>440</v>
      </c>
      <c r="BH4" s="38">
        <v>465</v>
      </c>
      <c r="BI4" s="38">
        <v>485</v>
      </c>
      <c r="BJ4" s="38">
        <v>456</v>
      </c>
      <c r="BK4" s="38">
        <v>432</v>
      </c>
      <c r="BL4" s="38">
        <v>531</v>
      </c>
      <c r="BM4" s="38">
        <v>601</v>
      </c>
      <c r="BN4" s="38">
        <v>468</v>
      </c>
      <c r="BO4" s="38">
        <v>506</v>
      </c>
      <c r="BP4" s="38">
        <v>441</v>
      </c>
      <c r="BQ4" s="38">
        <v>356</v>
      </c>
      <c r="BR4" s="38">
        <v>436</v>
      </c>
      <c r="BS4" s="38">
        <v>379</v>
      </c>
      <c r="BT4" s="38">
        <v>389</v>
      </c>
      <c r="BU4" s="38">
        <v>436</v>
      </c>
      <c r="BV4" s="38">
        <v>456</v>
      </c>
      <c r="BW4" s="38">
        <v>392</v>
      </c>
      <c r="BX4" s="38">
        <v>427</v>
      </c>
      <c r="BY4" s="38">
        <v>293</v>
      </c>
      <c r="BZ4" s="38">
        <v>364</v>
      </c>
      <c r="CA4" s="38">
        <v>329</v>
      </c>
      <c r="CB4" s="38">
        <v>298</v>
      </c>
      <c r="CC4" s="38">
        <v>316</v>
      </c>
      <c r="CD4" s="38">
        <v>325</v>
      </c>
      <c r="CE4" s="38">
        <v>312</v>
      </c>
      <c r="CF4" s="38">
        <v>296</v>
      </c>
      <c r="CG4" s="38">
        <v>349</v>
      </c>
      <c r="CH4" s="38">
        <v>312</v>
      </c>
      <c r="CI4" s="38">
        <v>296</v>
      </c>
      <c r="CJ4" s="38">
        <v>349</v>
      </c>
      <c r="CK4" s="38">
        <v>353</v>
      </c>
      <c r="CL4" s="38">
        <v>341</v>
      </c>
      <c r="CM4" s="38">
        <v>368</v>
      </c>
      <c r="CN4" s="38">
        <v>339</v>
      </c>
      <c r="CO4" s="38">
        <v>352</v>
      </c>
      <c r="CP4" s="38">
        <v>270</v>
      </c>
      <c r="CQ4" s="38">
        <v>276</v>
      </c>
      <c r="CR4" s="38">
        <v>340</v>
      </c>
      <c r="CS4" s="38">
        <v>315</v>
      </c>
      <c r="CT4" s="38">
        <v>290</v>
      </c>
      <c r="CU4" s="38">
        <v>278</v>
      </c>
      <c r="CV4" s="38">
        <v>291</v>
      </c>
      <c r="CW4" s="38">
        <v>355</v>
      </c>
      <c r="CX4" s="38">
        <v>354</v>
      </c>
      <c r="CY4" s="38">
        <v>346</v>
      </c>
      <c r="CZ4" s="38">
        <v>352</v>
      </c>
      <c r="DA4" s="38">
        <v>307</v>
      </c>
      <c r="DB4" s="38">
        <v>255</v>
      </c>
      <c r="DC4" s="38">
        <v>286</v>
      </c>
      <c r="DD4" s="38">
        <v>284</v>
      </c>
      <c r="DE4" s="38">
        <v>294</v>
      </c>
      <c r="DF4" s="38">
        <v>259</v>
      </c>
      <c r="DG4" s="38">
        <v>265</v>
      </c>
      <c r="DH4" s="38">
        <v>323</v>
      </c>
      <c r="DI4" s="38">
        <v>337</v>
      </c>
      <c r="DJ4" s="38">
        <v>331</v>
      </c>
      <c r="DK4" s="38">
        <v>378</v>
      </c>
      <c r="DL4" s="38">
        <v>347</v>
      </c>
      <c r="DM4" s="38">
        <v>305</v>
      </c>
      <c r="DN4" s="38">
        <v>371</v>
      </c>
      <c r="DO4" s="38">
        <v>264</v>
      </c>
      <c r="DP4" s="38">
        <v>271</v>
      </c>
      <c r="DQ4" s="65">
        <v>356</v>
      </c>
      <c r="DR4" s="67">
        <v>305</v>
      </c>
      <c r="DS4" s="67">
        <v>231</v>
      </c>
      <c r="DT4" s="67">
        <v>320</v>
      </c>
      <c r="DU4" s="67">
        <v>358</v>
      </c>
      <c r="DV4" s="67">
        <v>325</v>
      </c>
      <c r="DW4" s="67">
        <v>356</v>
      </c>
      <c r="DX4" s="67">
        <v>347</v>
      </c>
      <c r="DY4" s="67">
        <v>333</v>
      </c>
      <c r="DZ4" s="67">
        <v>394</v>
      </c>
      <c r="EA4" s="67">
        <v>375</v>
      </c>
      <c r="EB4" s="67">
        <v>366</v>
      </c>
      <c r="EC4" s="67">
        <v>353</v>
      </c>
      <c r="ED4" s="67">
        <v>274</v>
      </c>
      <c r="EE4" s="67">
        <v>329</v>
      </c>
      <c r="EF4" s="67">
        <v>453</v>
      </c>
      <c r="EG4" s="67">
        <v>401</v>
      </c>
      <c r="EH4" s="67">
        <v>373</v>
      </c>
      <c r="EI4" s="67">
        <v>391</v>
      </c>
      <c r="EJ4" s="67">
        <v>361</v>
      </c>
      <c r="EK4" s="67">
        <v>409</v>
      </c>
      <c r="EL4" s="67">
        <v>391</v>
      </c>
      <c r="EM4" s="67">
        <v>387</v>
      </c>
      <c r="EN4" s="67">
        <v>409</v>
      </c>
      <c r="EO4" s="67">
        <v>381</v>
      </c>
      <c r="EP4" s="68">
        <v>298</v>
      </c>
      <c r="EQ4" s="68">
        <v>441</v>
      </c>
      <c r="ER4" s="68">
        <v>434</v>
      </c>
      <c r="ES4" s="68">
        <v>411</v>
      </c>
      <c r="ET4" s="68">
        <v>371</v>
      </c>
      <c r="EU4" s="68">
        <v>362</v>
      </c>
      <c r="EV4" s="68">
        <v>387</v>
      </c>
      <c r="EW4" s="68">
        <v>364</v>
      </c>
      <c r="EX4" s="68">
        <v>370</v>
      </c>
      <c r="EY4" s="68">
        <v>368</v>
      </c>
      <c r="EZ4" s="68">
        <v>417</v>
      </c>
      <c r="FA4" s="68">
        <v>328</v>
      </c>
      <c r="FB4" s="68">
        <v>349</v>
      </c>
      <c r="FC4" s="68">
        <v>346</v>
      </c>
      <c r="FD4" s="68">
        <v>391</v>
      </c>
      <c r="FE4" s="68">
        <v>427</v>
      </c>
      <c r="FF4" s="68">
        <v>331</v>
      </c>
      <c r="FG4" s="68">
        <v>331</v>
      </c>
      <c r="FH4" s="68">
        <v>362</v>
      </c>
      <c r="FI4" s="68">
        <v>347</v>
      </c>
      <c r="FJ4" s="68">
        <v>276</v>
      </c>
      <c r="FK4" s="68">
        <v>378</v>
      </c>
      <c r="FL4" s="68">
        <v>330</v>
      </c>
      <c r="FM4" s="68">
        <v>334</v>
      </c>
      <c r="FN4" s="72">
        <v>351</v>
      </c>
      <c r="FO4" s="72">
        <v>323</v>
      </c>
      <c r="FP4" s="72">
        <v>396</v>
      </c>
      <c r="FQ4" s="72">
        <v>432</v>
      </c>
      <c r="FR4" s="72">
        <v>355</v>
      </c>
      <c r="FS4" s="72">
        <v>445</v>
      </c>
      <c r="FT4" s="72">
        <v>412</v>
      </c>
      <c r="FU4" s="72">
        <v>348</v>
      </c>
      <c r="FV4" s="72">
        <v>326</v>
      </c>
      <c r="FW4" s="72">
        <v>249</v>
      </c>
      <c r="FX4" s="72">
        <v>312</v>
      </c>
      <c r="FY4" s="72">
        <v>279</v>
      </c>
      <c r="FZ4" s="72">
        <v>241</v>
      </c>
      <c r="GA4" s="72">
        <v>254</v>
      </c>
      <c r="GB4" s="72">
        <v>297</v>
      </c>
      <c r="GC4" s="72">
        <v>363</v>
      </c>
      <c r="GD4" s="72">
        <v>318</v>
      </c>
      <c r="GE4" s="72">
        <v>284</v>
      </c>
      <c r="GF4" s="72">
        <v>317</v>
      </c>
      <c r="GG4" s="72">
        <v>326</v>
      </c>
      <c r="GH4" s="72">
        <v>309</v>
      </c>
      <c r="GI4" s="10">
        <v>283</v>
      </c>
      <c r="GJ4" s="10">
        <v>289</v>
      </c>
      <c r="GK4" s="10">
        <v>289</v>
      </c>
      <c r="GL4" s="10">
        <v>249</v>
      </c>
      <c r="GM4" s="10">
        <v>312</v>
      </c>
      <c r="GN4" s="10">
        <v>326</v>
      </c>
      <c r="GO4" s="10">
        <v>283</v>
      </c>
      <c r="GP4" s="10">
        <v>281</v>
      </c>
      <c r="GQ4" s="10">
        <v>311</v>
      </c>
      <c r="GR4" s="10">
        <v>309</v>
      </c>
      <c r="GS4" s="10">
        <v>307</v>
      </c>
      <c r="GT4" s="10">
        <v>286</v>
      </c>
      <c r="GU4" s="10">
        <v>309</v>
      </c>
      <c r="GV4" s="10">
        <v>320</v>
      </c>
      <c r="GW4" s="10">
        <v>334</v>
      </c>
      <c r="GX4" s="10">
        <v>259</v>
      </c>
      <c r="GY4" s="10">
        <v>322</v>
      </c>
      <c r="GZ4" s="10">
        <v>326</v>
      </c>
      <c r="HA4" s="10">
        <v>327</v>
      </c>
      <c r="HB4" s="10">
        <v>294</v>
      </c>
      <c r="HC4" s="10">
        <v>261</v>
      </c>
      <c r="HD4" s="10">
        <v>293</v>
      </c>
      <c r="HE4" s="10">
        <v>338</v>
      </c>
      <c r="HF4" s="10">
        <v>342</v>
      </c>
      <c r="HG4" s="10">
        <v>275</v>
      </c>
      <c r="HH4" s="10">
        <v>284</v>
      </c>
      <c r="HI4" s="10">
        <v>270</v>
      </c>
      <c r="HJ4" s="10">
        <v>224</v>
      </c>
      <c r="HK4" s="10">
        <v>266</v>
      </c>
      <c r="HL4" s="10">
        <v>264</v>
      </c>
      <c r="HM4" s="10">
        <v>321</v>
      </c>
      <c r="HN4" s="10">
        <v>265</v>
      </c>
      <c r="HO4" s="10">
        <v>256</v>
      </c>
      <c r="HP4" s="10">
        <v>289</v>
      </c>
      <c r="HQ4" s="10">
        <v>272</v>
      </c>
      <c r="HR4" s="10">
        <v>287</v>
      </c>
      <c r="HS4" s="10">
        <v>227</v>
      </c>
      <c r="HT4" s="10">
        <v>307</v>
      </c>
      <c r="HU4" s="10">
        <v>217</v>
      </c>
      <c r="HV4" s="10">
        <v>248</v>
      </c>
      <c r="HW4" s="10">
        <v>240</v>
      </c>
      <c r="HX4" s="10">
        <v>236</v>
      </c>
      <c r="HY4" s="10">
        <v>293</v>
      </c>
      <c r="HZ4" s="10">
        <v>239</v>
      </c>
      <c r="IA4" s="10">
        <v>228</v>
      </c>
      <c r="IB4" s="10">
        <v>260</v>
      </c>
      <c r="IC4" s="10">
        <v>254</v>
      </c>
      <c r="ID4" s="10">
        <v>225</v>
      </c>
      <c r="IE4" s="10">
        <v>234</v>
      </c>
      <c r="IF4" s="10">
        <v>276</v>
      </c>
      <c r="IG4" s="10">
        <v>187</v>
      </c>
      <c r="IH4" s="106">
        <v>192</v>
      </c>
      <c r="II4" s="106">
        <v>239</v>
      </c>
      <c r="IJ4" s="106">
        <v>269</v>
      </c>
      <c r="IK4" s="111">
        <v>252</v>
      </c>
      <c r="IL4" s="111">
        <v>231</v>
      </c>
      <c r="IM4" s="111">
        <v>196</v>
      </c>
      <c r="IN4" s="111">
        <v>318</v>
      </c>
      <c r="IO4" s="111">
        <v>109</v>
      </c>
      <c r="IP4" s="111">
        <v>101</v>
      </c>
      <c r="IQ4" s="111">
        <v>79</v>
      </c>
      <c r="IR4" s="111">
        <v>116</v>
      </c>
      <c r="IS4" s="111">
        <v>135</v>
      </c>
      <c r="IT4" s="111">
        <v>150</v>
      </c>
      <c r="IU4" s="111">
        <v>157</v>
      </c>
      <c r="IV4" s="115">
        <v>122</v>
      </c>
    </row>
    <row r="5" spans="1:256">
      <c r="A5" s="7" t="s">
        <v>6</v>
      </c>
      <c r="B5" s="37">
        <v>2961</v>
      </c>
      <c r="C5" s="37">
        <v>2817</v>
      </c>
      <c r="D5" s="37">
        <v>2902</v>
      </c>
      <c r="E5" s="37">
        <v>2736</v>
      </c>
      <c r="F5" s="37">
        <v>2434</v>
      </c>
      <c r="G5" s="37">
        <v>2636</v>
      </c>
      <c r="H5" s="37">
        <v>2579</v>
      </c>
      <c r="I5" s="37">
        <v>2605</v>
      </c>
      <c r="J5" s="37">
        <v>2966</v>
      </c>
      <c r="K5" s="37">
        <v>2966</v>
      </c>
      <c r="L5" s="37">
        <v>3100</v>
      </c>
      <c r="M5" s="37">
        <v>2842</v>
      </c>
      <c r="N5" s="37">
        <v>2533</v>
      </c>
      <c r="O5" s="37">
        <v>2345</v>
      </c>
      <c r="P5" s="37">
        <v>2241</v>
      </c>
      <c r="Q5" s="37">
        <v>2505</v>
      </c>
      <c r="R5" s="37">
        <v>2185</v>
      </c>
      <c r="S5" s="37">
        <v>2580</v>
      </c>
      <c r="T5" s="37">
        <v>2604</v>
      </c>
      <c r="U5" s="37">
        <v>2846</v>
      </c>
      <c r="V5" s="37">
        <v>2799</v>
      </c>
      <c r="W5" s="37">
        <v>2961</v>
      </c>
      <c r="X5" s="37">
        <v>3242</v>
      </c>
      <c r="Y5" s="37">
        <v>2856</v>
      </c>
      <c r="Z5" s="37">
        <v>3051</v>
      </c>
      <c r="AA5" s="37">
        <v>2788</v>
      </c>
      <c r="AB5" s="37">
        <v>2598</v>
      </c>
      <c r="AC5" s="37">
        <v>2978</v>
      </c>
      <c r="AD5" s="37">
        <v>2357</v>
      </c>
      <c r="AE5" s="37">
        <v>2633</v>
      </c>
      <c r="AF5" s="37">
        <v>3691</v>
      </c>
      <c r="AG5" s="37">
        <v>3700</v>
      </c>
      <c r="AH5" s="37">
        <v>3740</v>
      </c>
      <c r="AI5" s="37">
        <v>3379</v>
      </c>
      <c r="AJ5" s="37">
        <v>3500</v>
      </c>
      <c r="AK5" s="37">
        <v>3204</v>
      </c>
      <c r="AL5" s="37">
        <v>5275</v>
      </c>
      <c r="AM5" s="37">
        <v>4537</v>
      </c>
      <c r="AN5" s="37">
        <v>4256</v>
      </c>
      <c r="AO5" s="37">
        <v>4489</v>
      </c>
      <c r="AP5" s="37">
        <v>3950</v>
      </c>
      <c r="AQ5" s="37">
        <v>4059</v>
      </c>
      <c r="AR5" s="37">
        <v>3507</v>
      </c>
      <c r="AS5" s="37">
        <v>3428</v>
      </c>
      <c r="AT5" s="37">
        <v>3380</v>
      </c>
      <c r="AU5" s="37">
        <v>5061</v>
      </c>
      <c r="AV5" s="37">
        <v>4939</v>
      </c>
      <c r="AW5" s="37">
        <v>4679</v>
      </c>
      <c r="AX5" s="37">
        <v>3403</v>
      </c>
      <c r="AY5" s="37">
        <v>2649</v>
      </c>
      <c r="AZ5" s="37">
        <v>2688</v>
      </c>
      <c r="BA5" s="37">
        <v>2894</v>
      </c>
      <c r="BB5" s="37">
        <v>2355</v>
      </c>
      <c r="BC5" s="37">
        <v>2568</v>
      </c>
      <c r="BD5" s="37">
        <v>3833</v>
      </c>
      <c r="BE5" s="37">
        <v>3349</v>
      </c>
      <c r="BF5" s="37">
        <v>4318</v>
      </c>
      <c r="BG5" s="37">
        <v>4051</v>
      </c>
      <c r="BH5" s="37">
        <v>3962</v>
      </c>
      <c r="BI5" s="37">
        <v>3484</v>
      </c>
      <c r="BJ5" s="37">
        <v>2311</v>
      </c>
      <c r="BK5" s="37">
        <v>2056</v>
      </c>
      <c r="BL5" s="37">
        <v>2217</v>
      </c>
      <c r="BM5" s="37">
        <v>1924</v>
      </c>
      <c r="BN5" s="37">
        <v>1608</v>
      </c>
      <c r="BO5" s="37">
        <v>1894</v>
      </c>
      <c r="BP5" s="37">
        <v>2039</v>
      </c>
      <c r="BQ5" s="37">
        <v>1895</v>
      </c>
      <c r="BR5" s="37">
        <v>2028</v>
      </c>
      <c r="BS5" s="37">
        <v>2006</v>
      </c>
      <c r="BT5" s="37">
        <v>2072</v>
      </c>
      <c r="BU5" s="37">
        <v>2241</v>
      </c>
      <c r="BV5" s="37">
        <v>1636</v>
      </c>
      <c r="BW5" s="37">
        <v>1286</v>
      </c>
      <c r="BX5" s="37">
        <v>1612</v>
      </c>
      <c r="BY5" s="37">
        <v>1581</v>
      </c>
      <c r="BZ5" s="37">
        <v>1466</v>
      </c>
      <c r="CA5" s="37">
        <v>1606</v>
      </c>
      <c r="CB5" s="37">
        <v>1528</v>
      </c>
      <c r="CC5" s="37">
        <v>1840</v>
      </c>
      <c r="CD5" s="37">
        <v>1661</v>
      </c>
      <c r="CE5" s="37">
        <v>1552</v>
      </c>
      <c r="CF5" s="37">
        <v>1371</v>
      </c>
      <c r="CG5" s="37">
        <v>1381</v>
      </c>
      <c r="CH5" s="37">
        <v>1552</v>
      </c>
      <c r="CI5" s="37">
        <v>1371</v>
      </c>
      <c r="CJ5" s="37">
        <v>1381</v>
      </c>
      <c r="CK5" s="37">
        <v>1398</v>
      </c>
      <c r="CL5" s="37">
        <v>1082</v>
      </c>
      <c r="CM5" s="37">
        <v>1290</v>
      </c>
      <c r="CN5" s="37">
        <v>1168</v>
      </c>
      <c r="CO5" s="37">
        <v>1393</v>
      </c>
      <c r="CP5" s="37">
        <v>1432</v>
      </c>
      <c r="CQ5" s="37">
        <v>1582</v>
      </c>
      <c r="CR5" s="37">
        <v>1650</v>
      </c>
      <c r="CS5" s="37">
        <v>1451</v>
      </c>
      <c r="CT5" s="37">
        <v>1505</v>
      </c>
      <c r="CU5" s="37">
        <v>1377</v>
      </c>
      <c r="CV5" s="37">
        <v>1356</v>
      </c>
      <c r="CW5" s="37">
        <v>1426</v>
      </c>
      <c r="CX5" s="37">
        <v>1063</v>
      </c>
      <c r="CY5" s="37">
        <v>1204</v>
      </c>
      <c r="CZ5" s="37">
        <v>1422</v>
      </c>
      <c r="DA5" s="37">
        <v>1445</v>
      </c>
      <c r="DB5" s="37">
        <v>1358</v>
      </c>
      <c r="DC5" s="37">
        <v>1584</v>
      </c>
      <c r="DD5" s="37">
        <v>1612</v>
      </c>
      <c r="DE5" s="37">
        <v>1498</v>
      </c>
      <c r="DF5" s="37">
        <v>1639</v>
      </c>
      <c r="DG5" s="37">
        <v>1502</v>
      </c>
      <c r="DH5" s="37">
        <v>1571</v>
      </c>
      <c r="DI5" s="37">
        <v>1495</v>
      </c>
      <c r="DJ5" s="37">
        <v>1265</v>
      </c>
      <c r="DK5" s="37">
        <v>1261</v>
      </c>
      <c r="DL5" s="37">
        <v>1425</v>
      </c>
      <c r="DM5" s="37">
        <v>1288</v>
      </c>
      <c r="DN5" s="37">
        <v>1330</v>
      </c>
      <c r="DO5" s="37">
        <v>1471</v>
      </c>
      <c r="DP5" s="37">
        <v>1345</v>
      </c>
      <c r="DQ5" s="66">
        <v>1201</v>
      </c>
      <c r="DR5" s="67">
        <v>1283</v>
      </c>
      <c r="DS5" s="67">
        <v>1073</v>
      </c>
      <c r="DT5" s="67">
        <v>1055</v>
      </c>
      <c r="DU5" s="67">
        <v>903</v>
      </c>
      <c r="DV5" s="67">
        <v>755</v>
      </c>
      <c r="DW5" s="67">
        <v>924</v>
      </c>
      <c r="DX5" s="67">
        <v>827</v>
      </c>
      <c r="DY5" s="67">
        <v>719</v>
      </c>
      <c r="DZ5" s="67">
        <v>705</v>
      </c>
      <c r="EA5" s="67">
        <v>713</v>
      </c>
      <c r="EB5" s="67">
        <v>642</v>
      </c>
      <c r="EC5" s="67">
        <v>802</v>
      </c>
      <c r="ED5" s="67">
        <v>609</v>
      </c>
      <c r="EE5" s="67">
        <v>512</v>
      </c>
      <c r="EF5" s="67">
        <v>537</v>
      </c>
      <c r="EG5" s="67">
        <v>547</v>
      </c>
      <c r="EH5" s="67">
        <v>407</v>
      </c>
      <c r="EI5" s="67">
        <v>572</v>
      </c>
      <c r="EJ5" s="67">
        <v>710</v>
      </c>
      <c r="EK5" s="67">
        <v>840</v>
      </c>
      <c r="EL5" s="67">
        <v>887</v>
      </c>
      <c r="EM5" s="67">
        <v>1060</v>
      </c>
      <c r="EN5" s="67">
        <v>1201</v>
      </c>
      <c r="EO5" s="67">
        <v>1085</v>
      </c>
      <c r="EP5" s="68">
        <v>1131</v>
      </c>
      <c r="EQ5" s="68">
        <v>1028</v>
      </c>
      <c r="ER5" s="68">
        <v>1238</v>
      </c>
      <c r="ES5" s="68">
        <v>1229</v>
      </c>
      <c r="ET5" s="68">
        <v>938</v>
      </c>
      <c r="EU5" s="68">
        <v>1041</v>
      </c>
      <c r="EV5" s="68">
        <v>1206</v>
      </c>
      <c r="EW5" s="68">
        <v>1157</v>
      </c>
      <c r="EX5" s="68">
        <v>1264</v>
      </c>
      <c r="EY5" s="68">
        <v>1430</v>
      </c>
      <c r="EZ5" s="68">
        <v>1633</v>
      </c>
      <c r="FA5" s="68">
        <v>1086</v>
      </c>
      <c r="FB5" s="68">
        <v>1111</v>
      </c>
      <c r="FC5" s="68">
        <v>917</v>
      </c>
      <c r="FD5" s="68">
        <v>933</v>
      </c>
      <c r="FE5" s="68">
        <v>1186</v>
      </c>
      <c r="FF5" s="68">
        <v>806</v>
      </c>
      <c r="FG5" s="68">
        <v>920</v>
      </c>
      <c r="FH5" s="68">
        <v>1152</v>
      </c>
      <c r="FI5" s="68">
        <v>962</v>
      </c>
      <c r="FJ5" s="68">
        <v>1064</v>
      </c>
      <c r="FK5" s="68">
        <v>1154</v>
      </c>
      <c r="FL5" s="68">
        <v>1195</v>
      </c>
      <c r="FM5" s="68">
        <v>987</v>
      </c>
      <c r="FN5" s="72">
        <v>735</v>
      </c>
      <c r="FO5" s="72">
        <v>764</v>
      </c>
      <c r="FP5" s="72">
        <v>753</v>
      </c>
      <c r="FQ5" s="72">
        <v>806</v>
      </c>
      <c r="FR5" s="72">
        <v>581</v>
      </c>
      <c r="FS5" s="72">
        <v>650</v>
      </c>
      <c r="FT5" s="72">
        <v>841</v>
      </c>
      <c r="FU5" s="72">
        <v>845</v>
      </c>
      <c r="FV5" s="72">
        <v>918</v>
      </c>
      <c r="FW5" s="72">
        <v>981</v>
      </c>
      <c r="FX5" s="72">
        <v>919</v>
      </c>
      <c r="FY5" s="72">
        <v>858</v>
      </c>
      <c r="FZ5" s="72">
        <v>881</v>
      </c>
      <c r="GA5" s="72">
        <v>730</v>
      </c>
      <c r="GB5" s="72">
        <v>686</v>
      </c>
      <c r="GC5" s="72">
        <v>643</v>
      </c>
      <c r="GD5" s="72">
        <v>507</v>
      </c>
      <c r="GE5" s="72">
        <v>604</v>
      </c>
      <c r="GF5" s="72">
        <v>832</v>
      </c>
      <c r="GG5" s="72">
        <v>827</v>
      </c>
      <c r="GH5" s="72">
        <v>736</v>
      </c>
      <c r="GI5" s="10">
        <v>882</v>
      </c>
      <c r="GJ5" s="10">
        <v>887</v>
      </c>
      <c r="GK5" s="10">
        <v>872</v>
      </c>
      <c r="GL5" s="10">
        <v>824</v>
      </c>
      <c r="GM5" s="10">
        <v>733</v>
      </c>
      <c r="GN5" s="10">
        <v>664</v>
      </c>
      <c r="GO5" s="10">
        <v>682</v>
      </c>
      <c r="GP5" s="10">
        <v>597</v>
      </c>
      <c r="GQ5" s="10">
        <v>609</v>
      </c>
      <c r="GR5" s="10">
        <v>734</v>
      </c>
      <c r="GS5" s="10">
        <v>682</v>
      </c>
      <c r="GT5" s="10">
        <v>804</v>
      </c>
      <c r="GU5" s="10">
        <v>851</v>
      </c>
      <c r="GV5" s="10">
        <v>903</v>
      </c>
      <c r="GW5" s="10">
        <v>724</v>
      </c>
      <c r="GX5" s="10">
        <v>766</v>
      </c>
      <c r="GY5" s="10">
        <v>673</v>
      </c>
      <c r="GZ5" s="10">
        <v>581</v>
      </c>
      <c r="HA5" s="10">
        <v>676</v>
      </c>
      <c r="HB5" s="10">
        <v>552</v>
      </c>
      <c r="HC5" s="10">
        <v>542</v>
      </c>
      <c r="HD5" s="10">
        <v>723</v>
      </c>
      <c r="HE5" s="10">
        <v>662</v>
      </c>
      <c r="HF5" s="10">
        <v>636</v>
      </c>
      <c r="HG5" s="10">
        <v>624</v>
      </c>
      <c r="HH5" s="10">
        <v>710</v>
      </c>
      <c r="HI5" s="10">
        <v>600</v>
      </c>
      <c r="HJ5" s="10">
        <v>613</v>
      </c>
      <c r="HK5" s="10">
        <v>584</v>
      </c>
      <c r="HL5" s="10">
        <v>501</v>
      </c>
      <c r="HM5" s="10">
        <v>574</v>
      </c>
      <c r="HN5" s="10">
        <v>427</v>
      </c>
      <c r="HO5" s="10">
        <v>510</v>
      </c>
      <c r="HP5" s="10">
        <v>571</v>
      </c>
      <c r="HQ5" s="10">
        <v>548</v>
      </c>
      <c r="HR5" s="10">
        <v>573</v>
      </c>
      <c r="HS5" s="10">
        <v>606</v>
      </c>
      <c r="HT5" s="10">
        <v>645</v>
      </c>
      <c r="HU5" s="10">
        <v>549</v>
      </c>
      <c r="HV5" s="10">
        <v>615</v>
      </c>
      <c r="HW5" s="10">
        <v>499</v>
      </c>
      <c r="HX5" s="10">
        <v>403</v>
      </c>
      <c r="HY5" s="10">
        <v>585</v>
      </c>
      <c r="HZ5" s="10">
        <v>455</v>
      </c>
      <c r="IA5" s="10">
        <v>513</v>
      </c>
      <c r="IB5" s="10">
        <v>551</v>
      </c>
      <c r="IC5" s="10">
        <v>625</v>
      </c>
      <c r="ID5" s="10">
        <v>615</v>
      </c>
      <c r="IE5" s="10">
        <v>639</v>
      </c>
      <c r="IF5" s="10">
        <v>724</v>
      </c>
      <c r="IG5" s="10">
        <v>557</v>
      </c>
      <c r="IH5" s="106">
        <v>592</v>
      </c>
      <c r="II5" s="106">
        <v>539</v>
      </c>
      <c r="IJ5" s="106">
        <v>504</v>
      </c>
      <c r="IK5" s="111">
        <v>583</v>
      </c>
      <c r="IL5" s="111">
        <v>462</v>
      </c>
      <c r="IM5" s="111">
        <v>412</v>
      </c>
      <c r="IN5" s="111">
        <v>1053</v>
      </c>
      <c r="IO5" s="111">
        <v>749</v>
      </c>
      <c r="IP5" s="111">
        <v>591</v>
      </c>
      <c r="IQ5" s="111">
        <v>441</v>
      </c>
      <c r="IR5" s="111">
        <v>426</v>
      </c>
      <c r="IS5" s="111">
        <v>463</v>
      </c>
      <c r="IT5" s="111">
        <v>504</v>
      </c>
      <c r="IU5" s="111">
        <v>470</v>
      </c>
      <c r="IV5" s="115">
        <v>426</v>
      </c>
    </row>
    <row r="6" spans="1:256">
      <c r="A6" s="7" t="s">
        <v>8</v>
      </c>
      <c r="B6" s="37">
        <v>3461</v>
      </c>
      <c r="C6" s="37">
        <v>3835</v>
      </c>
      <c r="D6" s="37">
        <v>6200</v>
      </c>
      <c r="E6" s="37">
        <v>3772</v>
      </c>
      <c r="F6" s="37">
        <v>2258</v>
      </c>
      <c r="G6" s="37">
        <v>2115</v>
      </c>
      <c r="H6" s="38">
        <v>906</v>
      </c>
      <c r="I6" s="37">
        <v>1121</v>
      </c>
      <c r="J6" s="38">
        <v>982</v>
      </c>
      <c r="K6" s="37">
        <v>1010</v>
      </c>
      <c r="L6" s="37">
        <v>1459</v>
      </c>
      <c r="M6" s="37">
        <v>1276</v>
      </c>
      <c r="N6" s="37">
        <v>1301</v>
      </c>
      <c r="O6" s="37">
        <v>1108</v>
      </c>
      <c r="P6" s="38">
        <v>988</v>
      </c>
      <c r="Q6" s="38">
        <v>971</v>
      </c>
      <c r="R6" s="38">
        <v>965</v>
      </c>
      <c r="S6" s="37">
        <v>1105</v>
      </c>
      <c r="T6" s="37">
        <v>1003</v>
      </c>
      <c r="U6" s="37">
        <v>1138</v>
      </c>
      <c r="V6" s="37">
        <v>1189</v>
      </c>
      <c r="W6" s="37">
        <v>1258</v>
      </c>
      <c r="X6" s="37">
        <v>1330</v>
      </c>
      <c r="Y6" s="37">
        <v>1240</v>
      </c>
      <c r="Z6" s="37">
        <v>1374</v>
      </c>
      <c r="AA6" s="37">
        <v>1190</v>
      </c>
      <c r="AB6" s="37">
        <v>1082</v>
      </c>
      <c r="AC6" s="37">
        <v>1156</v>
      </c>
      <c r="AD6" s="37">
        <v>1025</v>
      </c>
      <c r="AE6" s="38">
        <v>942</v>
      </c>
      <c r="AF6" s="37">
        <v>1123</v>
      </c>
      <c r="AG6" s="37">
        <v>1142</v>
      </c>
      <c r="AH6" s="38">
        <v>951</v>
      </c>
      <c r="AI6" s="37">
        <v>1170</v>
      </c>
      <c r="AJ6" s="37">
        <v>1227</v>
      </c>
      <c r="AK6" s="37">
        <v>1245</v>
      </c>
      <c r="AL6" s="37">
        <v>1346</v>
      </c>
      <c r="AM6" s="37">
        <v>1010</v>
      </c>
      <c r="AN6" s="37">
        <v>1068</v>
      </c>
      <c r="AO6" s="37">
        <v>1019</v>
      </c>
      <c r="AP6" s="38">
        <v>854</v>
      </c>
      <c r="AQ6" s="38">
        <v>921</v>
      </c>
      <c r="AR6" s="37">
        <v>1072</v>
      </c>
      <c r="AS6" s="37">
        <v>1036</v>
      </c>
      <c r="AT6" s="37">
        <v>1003</v>
      </c>
      <c r="AU6" s="37">
        <v>1090</v>
      </c>
      <c r="AV6" s="37">
        <v>1143</v>
      </c>
      <c r="AW6" s="37">
        <v>1122</v>
      </c>
      <c r="AX6" s="37">
        <v>1162</v>
      </c>
      <c r="AY6" s="38">
        <v>939</v>
      </c>
      <c r="AZ6" s="37">
        <v>1020</v>
      </c>
      <c r="BA6" s="38">
        <v>867</v>
      </c>
      <c r="BB6" s="38">
        <v>781</v>
      </c>
      <c r="BC6" s="38">
        <v>915</v>
      </c>
      <c r="BD6" s="38">
        <v>916</v>
      </c>
      <c r="BE6" s="38">
        <v>818</v>
      </c>
      <c r="BF6" s="37">
        <v>1003</v>
      </c>
      <c r="BG6" s="37">
        <v>1005</v>
      </c>
      <c r="BH6" s="37">
        <v>1054</v>
      </c>
      <c r="BI6" s="38">
        <v>965</v>
      </c>
      <c r="BJ6" s="38">
        <v>924</v>
      </c>
      <c r="BK6" s="38">
        <v>853</v>
      </c>
      <c r="BL6" s="38">
        <v>870</v>
      </c>
      <c r="BM6" s="38">
        <v>700</v>
      </c>
      <c r="BN6" s="38">
        <v>646</v>
      </c>
      <c r="BO6" s="38">
        <v>762</v>
      </c>
      <c r="BP6" s="38">
        <v>715</v>
      </c>
      <c r="BQ6" s="38">
        <v>725</v>
      </c>
      <c r="BR6" s="38">
        <v>763</v>
      </c>
      <c r="BS6" s="38">
        <v>732</v>
      </c>
      <c r="BT6" s="38">
        <v>896</v>
      </c>
      <c r="BU6" s="37">
        <v>1272</v>
      </c>
      <c r="BV6" s="38">
        <v>686</v>
      </c>
      <c r="BW6" s="38">
        <v>653</v>
      </c>
      <c r="BX6" s="38">
        <v>798</v>
      </c>
      <c r="BY6" s="38">
        <v>751</v>
      </c>
      <c r="BZ6" s="38">
        <v>799</v>
      </c>
      <c r="CA6" s="38">
        <v>912</v>
      </c>
      <c r="CB6" s="38">
        <v>798</v>
      </c>
      <c r="CC6" s="37">
        <v>1046</v>
      </c>
      <c r="CD6" s="38">
        <v>952</v>
      </c>
      <c r="CE6" s="38">
        <v>904</v>
      </c>
      <c r="CF6" s="38">
        <v>844</v>
      </c>
      <c r="CG6" s="38">
        <v>757</v>
      </c>
      <c r="CH6" s="38">
        <v>904</v>
      </c>
      <c r="CI6" s="38">
        <v>844</v>
      </c>
      <c r="CJ6" s="38">
        <v>757</v>
      </c>
      <c r="CK6" s="38">
        <v>948</v>
      </c>
      <c r="CL6" s="38">
        <v>724</v>
      </c>
      <c r="CM6" s="38">
        <v>861</v>
      </c>
      <c r="CN6" s="38">
        <v>742</v>
      </c>
      <c r="CO6" s="38">
        <v>799</v>
      </c>
      <c r="CP6" s="38">
        <v>885</v>
      </c>
      <c r="CQ6" s="38">
        <v>819</v>
      </c>
      <c r="CR6" s="38">
        <v>988</v>
      </c>
      <c r="CS6" s="38">
        <v>810</v>
      </c>
      <c r="CT6" s="38">
        <v>949</v>
      </c>
      <c r="CU6" s="38">
        <v>803</v>
      </c>
      <c r="CV6" s="38">
        <v>764</v>
      </c>
      <c r="CW6" s="38">
        <v>722</v>
      </c>
      <c r="CX6" s="38">
        <v>695</v>
      </c>
      <c r="CY6" s="38">
        <v>613</v>
      </c>
      <c r="CZ6" s="38">
        <v>785</v>
      </c>
      <c r="DA6" s="38">
        <v>715</v>
      </c>
      <c r="DB6" s="38">
        <v>682</v>
      </c>
      <c r="DC6" s="38">
        <v>838</v>
      </c>
      <c r="DD6" s="38">
        <v>893</v>
      </c>
      <c r="DE6" s="38">
        <v>894</v>
      </c>
      <c r="DF6" s="37">
        <v>1004</v>
      </c>
      <c r="DG6" s="38">
        <v>802</v>
      </c>
      <c r="DH6" s="38">
        <v>869</v>
      </c>
      <c r="DI6" s="38">
        <v>678</v>
      </c>
      <c r="DJ6" s="38">
        <v>693</v>
      </c>
      <c r="DK6" s="38">
        <v>722</v>
      </c>
      <c r="DL6" s="38">
        <v>834</v>
      </c>
      <c r="DM6" s="38">
        <v>830</v>
      </c>
      <c r="DN6" s="38">
        <v>850</v>
      </c>
      <c r="DO6" s="38">
        <v>894</v>
      </c>
      <c r="DP6" s="38">
        <v>873</v>
      </c>
      <c r="DQ6" s="65">
        <v>965</v>
      </c>
      <c r="DR6" s="67">
        <v>950</v>
      </c>
      <c r="DS6" s="67">
        <v>892</v>
      </c>
      <c r="DT6" s="67">
        <v>849</v>
      </c>
      <c r="DU6" s="67">
        <v>632</v>
      </c>
      <c r="DV6" s="67">
        <v>602</v>
      </c>
      <c r="DW6" s="67">
        <v>740</v>
      </c>
      <c r="DX6" s="67">
        <v>755</v>
      </c>
      <c r="DY6" s="67">
        <v>733</v>
      </c>
      <c r="DZ6" s="67">
        <v>825</v>
      </c>
      <c r="EA6" s="67">
        <v>842</v>
      </c>
      <c r="EB6" s="67">
        <v>802</v>
      </c>
      <c r="EC6" s="67">
        <v>940</v>
      </c>
      <c r="ED6" s="67">
        <v>915</v>
      </c>
      <c r="EE6" s="67">
        <v>826</v>
      </c>
      <c r="EF6" s="67">
        <v>818</v>
      </c>
      <c r="EG6" s="67">
        <v>681</v>
      </c>
      <c r="EH6" s="67">
        <v>596</v>
      </c>
      <c r="EI6" s="67">
        <v>801</v>
      </c>
      <c r="EJ6" s="67">
        <v>673</v>
      </c>
      <c r="EK6" s="67">
        <v>803</v>
      </c>
      <c r="EL6" s="67">
        <v>831</v>
      </c>
      <c r="EM6" s="67">
        <v>772</v>
      </c>
      <c r="EN6" s="67">
        <v>870</v>
      </c>
      <c r="EO6" s="67">
        <v>890</v>
      </c>
      <c r="EP6" s="68">
        <v>875</v>
      </c>
      <c r="EQ6" s="68">
        <v>841</v>
      </c>
      <c r="ER6" s="68">
        <v>667</v>
      </c>
      <c r="ES6" s="68">
        <v>695</v>
      </c>
      <c r="ET6" s="68">
        <v>619</v>
      </c>
      <c r="EU6" s="68">
        <v>576</v>
      </c>
      <c r="EV6" s="68">
        <v>618</v>
      </c>
      <c r="EW6" s="68">
        <v>708</v>
      </c>
      <c r="EX6" s="68">
        <v>629</v>
      </c>
      <c r="EY6" s="68">
        <v>795</v>
      </c>
      <c r="EZ6" s="68">
        <v>939</v>
      </c>
      <c r="FA6" s="68">
        <v>795</v>
      </c>
      <c r="FB6" s="68">
        <v>918</v>
      </c>
      <c r="FC6" s="68">
        <v>783</v>
      </c>
      <c r="FD6" s="68">
        <v>705</v>
      </c>
      <c r="FE6" s="68">
        <v>660</v>
      </c>
      <c r="FF6" s="68">
        <v>622</v>
      </c>
      <c r="FG6" s="68">
        <v>601</v>
      </c>
      <c r="FH6" s="68">
        <v>735</v>
      </c>
      <c r="FI6" s="68">
        <v>769</v>
      </c>
      <c r="FJ6" s="68">
        <v>698</v>
      </c>
      <c r="FK6" s="68">
        <v>735</v>
      </c>
      <c r="FL6" s="68">
        <v>805</v>
      </c>
      <c r="FM6" s="68">
        <v>735</v>
      </c>
      <c r="FN6" s="72">
        <v>742</v>
      </c>
      <c r="FO6" s="72">
        <v>591</v>
      </c>
      <c r="FP6" s="72">
        <v>568</v>
      </c>
      <c r="FQ6" s="72">
        <v>622</v>
      </c>
      <c r="FR6" s="72">
        <v>523</v>
      </c>
      <c r="FS6" s="72">
        <v>422</v>
      </c>
      <c r="FT6" s="72">
        <v>580</v>
      </c>
      <c r="FU6" s="72">
        <v>557</v>
      </c>
      <c r="FV6" s="72">
        <v>564</v>
      </c>
      <c r="FW6" s="72">
        <v>606</v>
      </c>
      <c r="FX6" s="72">
        <v>626</v>
      </c>
      <c r="FY6" s="72">
        <v>627</v>
      </c>
      <c r="FZ6" s="72">
        <v>640</v>
      </c>
      <c r="GA6" s="72">
        <v>520</v>
      </c>
      <c r="GB6" s="72">
        <v>508</v>
      </c>
      <c r="GC6" s="72">
        <v>463</v>
      </c>
      <c r="GD6" s="72">
        <v>344</v>
      </c>
      <c r="GE6" s="72">
        <v>390</v>
      </c>
      <c r="GF6" s="72">
        <v>497</v>
      </c>
      <c r="GG6" s="72">
        <v>456</v>
      </c>
      <c r="GH6" s="72">
        <v>447</v>
      </c>
      <c r="GI6" s="10">
        <v>511</v>
      </c>
      <c r="GJ6" s="10">
        <v>437</v>
      </c>
      <c r="GK6" s="10">
        <v>518</v>
      </c>
      <c r="GL6" s="10">
        <v>476</v>
      </c>
      <c r="GM6" s="10">
        <v>418</v>
      </c>
      <c r="GN6" s="10">
        <v>428</v>
      </c>
      <c r="GO6" s="10">
        <v>343</v>
      </c>
      <c r="GP6" s="10">
        <v>312</v>
      </c>
      <c r="GQ6" s="10">
        <v>326</v>
      </c>
      <c r="GR6" s="10">
        <v>306</v>
      </c>
      <c r="GS6" s="10">
        <v>321</v>
      </c>
      <c r="GT6" s="10">
        <v>368</v>
      </c>
      <c r="GU6" s="10">
        <v>340</v>
      </c>
      <c r="GV6" s="10">
        <v>418</v>
      </c>
      <c r="GW6" s="10">
        <v>401</v>
      </c>
      <c r="GX6" s="10">
        <v>315</v>
      </c>
      <c r="GY6" s="10">
        <v>352</v>
      </c>
      <c r="GZ6" s="10">
        <v>333</v>
      </c>
      <c r="HA6" s="10">
        <v>306</v>
      </c>
      <c r="HB6" s="10">
        <v>270</v>
      </c>
      <c r="HC6" s="10">
        <v>245</v>
      </c>
      <c r="HD6" s="10">
        <v>297</v>
      </c>
      <c r="HE6" s="10">
        <v>331</v>
      </c>
      <c r="HF6" s="10">
        <v>345</v>
      </c>
      <c r="HG6" s="10">
        <v>306</v>
      </c>
      <c r="HH6" s="10">
        <v>376</v>
      </c>
      <c r="HI6" s="10">
        <v>367</v>
      </c>
      <c r="HJ6" s="10">
        <v>327</v>
      </c>
      <c r="HK6" s="10">
        <v>343</v>
      </c>
      <c r="HL6" s="10">
        <v>296</v>
      </c>
      <c r="HM6" s="10">
        <v>249</v>
      </c>
      <c r="HN6" s="10">
        <v>233</v>
      </c>
      <c r="HO6" s="10">
        <v>260</v>
      </c>
      <c r="HP6" s="10">
        <v>243</v>
      </c>
      <c r="HQ6" s="10">
        <v>262</v>
      </c>
      <c r="HR6" s="10">
        <v>284</v>
      </c>
      <c r="HS6" s="10">
        <v>278</v>
      </c>
      <c r="HT6" s="10">
        <v>333</v>
      </c>
      <c r="HU6" s="10">
        <v>316</v>
      </c>
      <c r="HV6" s="10">
        <v>280</v>
      </c>
      <c r="HW6" s="10">
        <v>259</v>
      </c>
      <c r="HX6" s="10">
        <v>251</v>
      </c>
      <c r="HY6" s="10">
        <v>207</v>
      </c>
      <c r="HZ6" s="10">
        <v>169</v>
      </c>
      <c r="IA6" s="10">
        <v>177</v>
      </c>
      <c r="IB6" s="10">
        <v>219</v>
      </c>
      <c r="IC6" s="10">
        <v>245</v>
      </c>
      <c r="ID6" s="10">
        <v>224</v>
      </c>
      <c r="IE6" s="10">
        <v>259</v>
      </c>
      <c r="IF6" s="10">
        <v>270</v>
      </c>
      <c r="IG6" s="10">
        <v>273</v>
      </c>
      <c r="IH6" s="106">
        <v>296</v>
      </c>
      <c r="II6" s="106">
        <v>223</v>
      </c>
      <c r="IJ6" s="106">
        <v>181</v>
      </c>
      <c r="IK6" s="111">
        <v>208</v>
      </c>
      <c r="IL6" s="111">
        <v>217</v>
      </c>
      <c r="IM6" s="111">
        <v>162</v>
      </c>
      <c r="IN6" s="111">
        <v>176</v>
      </c>
      <c r="IO6" s="111">
        <v>133</v>
      </c>
      <c r="IP6" s="111">
        <v>127</v>
      </c>
      <c r="IQ6" s="111">
        <v>123</v>
      </c>
      <c r="IR6" s="111">
        <v>129</v>
      </c>
      <c r="IS6" s="111">
        <v>147</v>
      </c>
      <c r="IT6" s="111">
        <v>142</v>
      </c>
      <c r="IU6" s="111">
        <v>112</v>
      </c>
      <c r="IV6" s="115">
        <v>147</v>
      </c>
    </row>
    <row r="7" spans="1:256">
      <c r="A7" s="7" t="s">
        <v>10</v>
      </c>
      <c r="B7" s="37">
        <v>16736</v>
      </c>
      <c r="C7" s="37">
        <v>15430</v>
      </c>
      <c r="D7" s="37">
        <v>17036</v>
      </c>
      <c r="E7" s="37">
        <v>15369</v>
      </c>
      <c r="F7" s="37">
        <v>15944</v>
      </c>
      <c r="G7" s="37">
        <v>17139</v>
      </c>
      <c r="H7" s="37">
        <v>13965</v>
      </c>
      <c r="I7" s="37">
        <v>15240</v>
      </c>
      <c r="J7" s="37">
        <v>16240</v>
      </c>
      <c r="K7" s="37">
        <v>15638</v>
      </c>
      <c r="L7" s="37">
        <v>18883</v>
      </c>
      <c r="M7" s="37">
        <v>16832</v>
      </c>
      <c r="N7" s="37">
        <v>16488</v>
      </c>
      <c r="O7" s="37">
        <v>15627</v>
      </c>
      <c r="P7" s="37">
        <v>16894</v>
      </c>
      <c r="Q7" s="37">
        <v>16926</v>
      </c>
      <c r="R7" s="37">
        <v>15700</v>
      </c>
      <c r="S7" s="37">
        <v>17810</v>
      </c>
      <c r="T7" s="37">
        <v>16402</v>
      </c>
      <c r="U7" s="37">
        <v>17584</v>
      </c>
      <c r="V7" s="37">
        <v>17630</v>
      </c>
      <c r="W7" s="37">
        <v>18222</v>
      </c>
      <c r="X7" s="37">
        <v>21022</v>
      </c>
      <c r="Y7" s="37">
        <v>17685</v>
      </c>
      <c r="Z7" s="37">
        <v>21074</v>
      </c>
      <c r="AA7" s="37">
        <v>18779</v>
      </c>
      <c r="AB7" s="37">
        <v>18733</v>
      </c>
      <c r="AC7" s="37">
        <v>20023</v>
      </c>
      <c r="AD7" s="37">
        <v>16861</v>
      </c>
      <c r="AE7" s="37">
        <v>18540</v>
      </c>
      <c r="AF7" s="37">
        <v>17045</v>
      </c>
      <c r="AG7" s="37">
        <v>17110</v>
      </c>
      <c r="AH7" s="37">
        <v>16015</v>
      </c>
      <c r="AI7" s="37">
        <v>18229</v>
      </c>
      <c r="AJ7" s="37">
        <v>18845</v>
      </c>
      <c r="AK7" s="37">
        <v>17840</v>
      </c>
      <c r="AL7" s="37">
        <v>20810</v>
      </c>
      <c r="AM7" s="37">
        <v>17658</v>
      </c>
      <c r="AN7" s="37">
        <v>19771</v>
      </c>
      <c r="AO7" s="37">
        <v>19093</v>
      </c>
      <c r="AP7" s="37">
        <v>16392</v>
      </c>
      <c r="AQ7" s="37">
        <v>18146</v>
      </c>
      <c r="AR7" s="37">
        <v>18201</v>
      </c>
      <c r="AS7" s="37">
        <v>18328</v>
      </c>
      <c r="AT7" s="37">
        <v>17781</v>
      </c>
      <c r="AU7" s="37">
        <v>20547</v>
      </c>
      <c r="AV7" s="37">
        <v>19577</v>
      </c>
      <c r="AW7" s="37">
        <v>20018</v>
      </c>
      <c r="AX7" s="37">
        <v>21732</v>
      </c>
      <c r="AY7" s="37">
        <v>17282</v>
      </c>
      <c r="AZ7" s="37">
        <v>22014</v>
      </c>
      <c r="BA7" s="37">
        <v>18648</v>
      </c>
      <c r="BB7" s="37">
        <v>17384</v>
      </c>
      <c r="BC7" s="37">
        <v>20768</v>
      </c>
      <c r="BD7" s="37">
        <v>19209</v>
      </c>
      <c r="BE7" s="37">
        <v>17331</v>
      </c>
      <c r="BF7" s="37">
        <v>19177</v>
      </c>
      <c r="BG7" s="37">
        <v>19580</v>
      </c>
      <c r="BH7" s="37">
        <v>23558</v>
      </c>
      <c r="BI7" s="37">
        <v>19864</v>
      </c>
      <c r="BJ7" s="37">
        <v>18764</v>
      </c>
      <c r="BK7" s="37">
        <v>17949</v>
      </c>
      <c r="BL7" s="37">
        <v>19786</v>
      </c>
      <c r="BM7" s="37">
        <v>16750</v>
      </c>
      <c r="BN7" s="37">
        <v>16404</v>
      </c>
      <c r="BO7" s="37">
        <v>18306</v>
      </c>
      <c r="BP7" s="37">
        <v>16975</v>
      </c>
      <c r="BQ7" s="37">
        <v>22076</v>
      </c>
      <c r="BR7" s="37">
        <v>25374</v>
      </c>
      <c r="BS7" s="37">
        <v>18105</v>
      </c>
      <c r="BT7" s="37">
        <v>19056</v>
      </c>
      <c r="BU7" s="37">
        <v>19032</v>
      </c>
      <c r="BV7" s="37">
        <v>17949</v>
      </c>
      <c r="BW7" s="37">
        <v>15845</v>
      </c>
      <c r="BX7" s="37">
        <v>19056</v>
      </c>
      <c r="BY7" s="37">
        <v>15920</v>
      </c>
      <c r="BZ7" s="37">
        <v>18060</v>
      </c>
      <c r="CA7" s="37">
        <v>18023</v>
      </c>
      <c r="CB7" s="37">
        <v>16812</v>
      </c>
      <c r="CC7" s="37">
        <v>20478</v>
      </c>
      <c r="CD7" s="37">
        <v>18152</v>
      </c>
      <c r="CE7" s="37">
        <v>19836</v>
      </c>
      <c r="CF7" s="37">
        <v>18431</v>
      </c>
      <c r="CG7" s="37">
        <v>18874</v>
      </c>
      <c r="CH7" s="37">
        <v>19836</v>
      </c>
      <c r="CI7" s="37">
        <v>18431</v>
      </c>
      <c r="CJ7" s="37">
        <v>18874</v>
      </c>
      <c r="CK7" s="37">
        <v>18647</v>
      </c>
      <c r="CL7" s="37">
        <v>16618</v>
      </c>
      <c r="CM7" s="37">
        <v>18895</v>
      </c>
      <c r="CN7" s="37">
        <v>17670</v>
      </c>
      <c r="CO7" s="37">
        <v>19328</v>
      </c>
      <c r="CP7" s="37">
        <v>18479</v>
      </c>
      <c r="CQ7" s="37">
        <v>19483</v>
      </c>
      <c r="CR7" s="37">
        <v>22461</v>
      </c>
      <c r="CS7" s="37">
        <v>19217</v>
      </c>
      <c r="CT7" s="37">
        <v>22072</v>
      </c>
      <c r="CU7" s="37">
        <v>20081</v>
      </c>
      <c r="CV7" s="37">
        <v>20885</v>
      </c>
      <c r="CW7" s="37">
        <v>21585</v>
      </c>
      <c r="CX7" s="37">
        <v>20238</v>
      </c>
      <c r="CY7" s="37">
        <v>19340</v>
      </c>
      <c r="CZ7" s="37">
        <v>21343</v>
      </c>
      <c r="DA7" s="37">
        <v>19729</v>
      </c>
      <c r="DB7" s="37">
        <v>19491</v>
      </c>
      <c r="DC7" s="37">
        <v>22466</v>
      </c>
      <c r="DD7" s="37">
        <v>22034</v>
      </c>
      <c r="DE7" s="37">
        <v>22390</v>
      </c>
      <c r="DF7" s="37">
        <v>25000</v>
      </c>
      <c r="DG7" s="37">
        <v>21755</v>
      </c>
      <c r="DH7" s="37">
        <v>28047</v>
      </c>
      <c r="DI7" s="37">
        <v>23915</v>
      </c>
      <c r="DJ7" s="37">
        <v>22450</v>
      </c>
      <c r="DK7" s="37">
        <v>24464</v>
      </c>
      <c r="DL7" s="37">
        <v>23740</v>
      </c>
      <c r="DM7" s="37">
        <v>21753</v>
      </c>
      <c r="DN7" s="37">
        <v>23400</v>
      </c>
      <c r="DO7" s="37">
        <v>25086</v>
      </c>
      <c r="DP7" s="37">
        <v>22672</v>
      </c>
      <c r="DQ7" s="66">
        <v>25454</v>
      </c>
      <c r="DR7" s="67">
        <v>26455</v>
      </c>
      <c r="DS7" s="67">
        <v>22518</v>
      </c>
      <c r="DT7" s="67">
        <v>27643</v>
      </c>
      <c r="DU7" s="67">
        <v>21778</v>
      </c>
      <c r="DV7" s="67">
        <v>19917</v>
      </c>
      <c r="DW7" s="67">
        <v>22516</v>
      </c>
      <c r="DX7" s="67">
        <v>21258</v>
      </c>
      <c r="DY7" s="67">
        <v>20368</v>
      </c>
      <c r="DZ7" s="67">
        <v>22258</v>
      </c>
      <c r="EA7" s="67">
        <v>26506</v>
      </c>
      <c r="EB7" s="67">
        <v>26821</v>
      </c>
      <c r="EC7" s="67">
        <v>25875</v>
      </c>
      <c r="ED7" s="67">
        <v>24947</v>
      </c>
      <c r="EE7" s="67">
        <v>25156</v>
      </c>
      <c r="EF7" s="67">
        <v>28251</v>
      </c>
      <c r="EG7" s="67">
        <v>24690</v>
      </c>
      <c r="EH7" s="67">
        <v>21221</v>
      </c>
      <c r="EI7" s="67">
        <v>23903</v>
      </c>
      <c r="EJ7" s="67">
        <v>21898</v>
      </c>
      <c r="EK7" s="67">
        <v>21647</v>
      </c>
      <c r="EL7" s="67">
        <v>22870</v>
      </c>
      <c r="EM7" s="67">
        <v>22256</v>
      </c>
      <c r="EN7" s="67">
        <v>26119</v>
      </c>
      <c r="EO7" s="67">
        <v>25771</v>
      </c>
      <c r="EP7" s="68">
        <v>23421</v>
      </c>
      <c r="EQ7" s="68">
        <v>23390</v>
      </c>
      <c r="ER7" s="68">
        <v>25536</v>
      </c>
      <c r="ES7" s="68">
        <v>23091</v>
      </c>
      <c r="ET7" s="68">
        <v>20828</v>
      </c>
      <c r="EU7" s="68">
        <v>21305</v>
      </c>
      <c r="EV7" s="68">
        <v>20421</v>
      </c>
      <c r="EW7" s="68">
        <v>22884</v>
      </c>
      <c r="EX7" s="68">
        <v>22712</v>
      </c>
      <c r="EY7" s="68">
        <v>23640</v>
      </c>
      <c r="EZ7" s="68">
        <v>26793</v>
      </c>
      <c r="FA7" s="68">
        <v>21680</v>
      </c>
      <c r="FB7" s="68">
        <v>25362</v>
      </c>
      <c r="FC7" s="68">
        <v>21979</v>
      </c>
      <c r="FD7" s="68">
        <v>22013</v>
      </c>
      <c r="FE7" s="68">
        <v>22982</v>
      </c>
      <c r="FF7" s="68">
        <v>18667</v>
      </c>
      <c r="FG7" s="68">
        <v>18678</v>
      </c>
      <c r="FH7" s="68">
        <v>18858</v>
      </c>
      <c r="FI7" s="68">
        <v>19702</v>
      </c>
      <c r="FJ7" s="68">
        <v>18563</v>
      </c>
      <c r="FK7" s="68">
        <v>21455</v>
      </c>
      <c r="FL7" s="68">
        <v>22406</v>
      </c>
      <c r="FM7" s="68">
        <v>20186</v>
      </c>
      <c r="FN7" s="72">
        <v>22842</v>
      </c>
      <c r="FO7" s="72">
        <v>19853</v>
      </c>
      <c r="FP7" s="72">
        <v>21162</v>
      </c>
      <c r="FQ7" s="72">
        <v>21481</v>
      </c>
      <c r="FR7" s="72">
        <v>18866</v>
      </c>
      <c r="FS7" s="72">
        <v>18385</v>
      </c>
      <c r="FT7" s="72">
        <v>19100</v>
      </c>
      <c r="FU7" s="72">
        <v>19389</v>
      </c>
      <c r="FV7" s="72">
        <v>19489</v>
      </c>
      <c r="FW7" s="72">
        <v>22158</v>
      </c>
      <c r="FX7" s="72">
        <v>20297</v>
      </c>
      <c r="FY7" s="72">
        <v>20138</v>
      </c>
      <c r="FZ7" s="72">
        <v>20399</v>
      </c>
      <c r="GA7" s="72">
        <v>16169</v>
      </c>
      <c r="GB7" s="72">
        <v>20403</v>
      </c>
      <c r="GC7" s="72">
        <v>17568</v>
      </c>
      <c r="GD7" s="72">
        <v>14755</v>
      </c>
      <c r="GE7" s="72">
        <v>16413</v>
      </c>
      <c r="GF7" s="72">
        <v>20725</v>
      </c>
      <c r="GG7" s="72">
        <v>18328</v>
      </c>
      <c r="GH7" s="72">
        <v>18306</v>
      </c>
      <c r="GI7" s="10">
        <v>19313</v>
      </c>
      <c r="GJ7" s="10">
        <v>18653</v>
      </c>
      <c r="GK7" s="10">
        <v>18855</v>
      </c>
      <c r="GL7" s="10">
        <v>17981</v>
      </c>
      <c r="GM7" s="10">
        <v>15817</v>
      </c>
      <c r="GN7" s="10">
        <v>19228</v>
      </c>
      <c r="GO7" s="10">
        <v>15707</v>
      </c>
      <c r="GP7" s="10">
        <v>15536</v>
      </c>
      <c r="GQ7" s="10">
        <v>15228</v>
      </c>
      <c r="GR7" s="10">
        <v>15904</v>
      </c>
      <c r="GS7" s="10">
        <v>15787</v>
      </c>
      <c r="GT7" s="10">
        <v>17971</v>
      </c>
      <c r="GU7" s="6">
        <v>15677</v>
      </c>
      <c r="GV7" s="6">
        <v>17589</v>
      </c>
      <c r="GW7" s="6">
        <v>15924</v>
      </c>
      <c r="GX7" s="6">
        <v>14625</v>
      </c>
      <c r="GY7" s="6">
        <v>14477</v>
      </c>
      <c r="GZ7" s="6">
        <v>15280</v>
      </c>
      <c r="HA7" s="6">
        <v>14481</v>
      </c>
      <c r="HB7" s="6">
        <v>12905</v>
      </c>
      <c r="HC7" s="6">
        <v>12967</v>
      </c>
      <c r="HD7" s="6">
        <v>11670</v>
      </c>
      <c r="HE7" s="6">
        <v>13466</v>
      </c>
      <c r="HF7" s="6">
        <v>14090</v>
      </c>
      <c r="HG7" s="6">
        <v>13128</v>
      </c>
      <c r="HH7" s="6">
        <v>16151</v>
      </c>
      <c r="HI7" s="6">
        <v>13831</v>
      </c>
      <c r="HJ7" s="6">
        <v>14241</v>
      </c>
      <c r="HK7" s="6">
        <v>13215</v>
      </c>
      <c r="HL7" s="6">
        <v>13465</v>
      </c>
      <c r="HM7" s="6">
        <v>14005</v>
      </c>
      <c r="HN7" s="6">
        <v>11616</v>
      </c>
      <c r="HO7" s="6">
        <v>11565</v>
      </c>
      <c r="HP7" s="6">
        <v>11094</v>
      </c>
      <c r="HQ7" s="6">
        <v>12614</v>
      </c>
      <c r="HR7" s="6">
        <v>11954</v>
      </c>
      <c r="HS7" s="6">
        <v>12713</v>
      </c>
      <c r="HT7" s="6">
        <v>14024</v>
      </c>
      <c r="HU7" s="6">
        <v>11136</v>
      </c>
      <c r="HV7" s="6">
        <v>12735</v>
      </c>
      <c r="HW7" s="6">
        <v>10834</v>
      </c>
      <c r="HX7" s="6">
        <v>10986</v>
      </c>
      <c r="HY7" s="6">
        <v>11940</v>
      </c>
      <c r="HZ7" s="6">
        <v>9007</v>
      </c>
      <c r="IA7" s="6">
        <v>9642</v>
      </c>
      <c r="IB7" s="6">
        <v>10875</v>
      </c>
      <c r="IC7" s="6">
        <v>11120</v>
      </c>
      <c r="ID7" s="6">
        <v>9747</v>
      </c>
      <c r="IE7" s="6">
        <v>12009</v>
      </c>
      <c r="IF7" s="6">
        <v>12152</v>
      </c>
      <c r="IG7" s="6">
        <v>10284</v>
      </c>
      <c r="IH7" s="106">
        <v>11183</v>
      </c>
      <c r="II7" s="106">
        <v>9544</v>
      </c>
      <c r="IJ7" s="106">
        <v>10762</v>
      </c>
      <c r="IK7" s="111">
        <v>10718</v>
      </c>
      <c r="IL7" s="111">
        <v>9000</v>
      </c>
      <c r="IM7" s="111">
        <v>7721</v>
      </c>
      <c r="IN7" s="111">
        <v>9755</v>
      </c>
      <c r="IO7" s="111">
        <v>7359</v>
      </c>
      <c r="IP7" s="111">
        <v>5210</v>
      </c>
      <c r="IQ7" s="111">
        <v>5303</v>
      </c>
      <c r="IR7" s="111">
        <v>5448</v>
      </c>
      <c r="IS7" s="111">
        <v>5560</v>
      </c>
      <c r="IT7" s="111">
        <v>5920</v>
      </c>
      <c r="IU7" s="111">
        <v>5623</v>
      </c>
      <c r="IV7" s="115">
        <v>8172</v>
      </c>
    </row>
    <row r="8" spans="1:256">
      <c r="A8" s="7" t="s">
        <v>12</v>
      </c>
      <c r="B8" s="37">
        <v>1995</v>
      </c>
      <c r="C8" s="37">
        <v>2017</v>
      </c>
      <c r="D8" s="37">
        <v>2200</v>
      </c>
      <c r="E8" s="37">
        <v>1891</v>
      </c>
      <c r="F8" s="37">
        <v>1885</v>
      </c>
      <c r="G8" s="37">
        <v>1995</v>
      </c>
      <c r="H8" s="37">
        <v>1863</v>
      </c>
      <c r="I8" s="37">
        <v>1895</v>
      </c>
      <c r="J8" s="37">
        <v>1879</v>
      </c>
      <c r="K8" s="37">
        <v>1877</v>
      </c>
      <c r="L8" s="37">
        <v>2206</v>
      </c>
      <c r="M8" s="37">
        <v>1895</v>
      </c>
      <c r="N8" s="37">
        <v>2024</v>
      </c>
      <c r="O8" s="37">
        <v>1855</v>
      </c>
      <c r="P8" s="37">
        <v>1943</v>
      </c>
      <c r="Q8" s="37">
        <v>1913</v>
      </c>
      <c r="R8" s="37">
        <v>1762</v>
      </c>
      <c r="S8" s="37">
        <v>1883</v>
      </c>
      <c r="T8" s="37">
        <v>1727</v>
      </c>
      <c r="U8" s="37">
        <v>1851</v>
      </c>
      <c r="V8" s="37">
        <v>2021</v>
      </c>
      <c r="W8" s="37">
        <v>2228</v>
      </c>
      <c r="X8" s="37">
        <v>2312</v>
      </c>
      <c r="Y8" s="37">
        <v>2229</v>
      </c>
      <c r="Z8" s="37">
        <v>2617</v>
      </c>
      <c r="AA8" s="37">
        <v>2418</v>
      </c>
      <c r="AB8" s="37">
        <v>2446</v>
      </c>
      <c r="AC8" s="37">
        <v>2536</v>
      </c>
      <c r="AD8" s="37">
        <v>2171</v>
      </c>
      <c r="AE8" s="37">
        <v>2189</v>
      </c>
      <c r="AF8" s="37">
        <v>2300</v>
      </c>
      <c r="AG8" s="37">
        <v>2254</v>
      </c>
      <c r="AH8" s="37">
        <v>2045</v>
      </c>
      <c r="AI8" s="37">
        <v>2410</v>
      </c>
      <c r="AJ8" s="37">
        <v>2620</v>
      </c>
      <c r="AK8" s="37">
        <v>2380</v>
      </c>
      <c r="AL8" s="37">
        <v>2614</v>
      </c>
      <c r="AM8" s="37">
        <v>2269</v>
      </c>
      <c r="AN8" s="37">
        <v>2521</v>
      </c>
      <c r="AO8" s="37">
        <v>2607</v>
      </c>
      <c r="AP8" s="37">
        <v>2292</v>
      </c>
      <c r="AQ8" s="37">
        <v>2200</v>
      </c>
      <c r="AR8" s="37">
        <v>2542</v>
      </c>
      <c r="AS8" s="37">
        <v>2450</v>
      </c>
      <c r="AT8" s="37">
        <v>2631</v>
      </c>
      <c r="AU8" s="37">
        <v>2559</v>
      </c>
      <c r="AV8" s="37">
        <v>2376</v>
      </c>
      <c r="AW8" s="37">
        <v>2655</v>
      </c>
      <c r="AX8" s="37">
        <v>2679</v>
      </c>
      <c r="AY8" s="37">
        <v>2180</v>
      </c>
      <c r="AZ8" s="37">
        <v>2677</v>
      </c>
      <c r="BA8" s="37">
        <v>2357</v>
      </c>
      <c r="BB8" s="37">
        <v>2125</v>
      </c>
      <c r="BC8" s="37">
        <v>2516</v>
      </c>
      <c r="BD8" s="37">
        <v>2359</v>
      </c>
      <c r="BE8" s="37">
        <v>2155</v>
      </c>
      <c r="BF8" s="37">
        <v>2415</v>
      </c>
      <c r="BG8" s="37">
        <v>2424</v>
      </c>
      <c r="BH8" s="37">
        <v>2532</v>
      </c>
      <c r="BI8" s="38">
        <v>89</v>
      </c>
      <c r="BJ8" s="38">
        <v>363</v>
      </c>
      <c r="BK8" s="38">
        <v>333</v>
      </c>
      <c r="BL8" s="38">
        <v>374</v>
      </c>
      <c r="BM8" s="38">
        <v>520</v>
      </c>
      <c r="BN8" s="38">
        <v>402</v>
      </c>
      <c r="BO8" s="38">
        <v>552</v>
      </c>
      <c r="BP8" s="38">
        <v>515</v>
      </c>
      <c r="BQ8" s="38">
        <v>446</v>
      </c>
      <c r="BR8" s="38">
        <v>399</v>
      </c>
      <c r="BS8" s="38">
        <v>555</v>
      </c>
      <c r="BT8" s="38">
        <v>630</v>
      </c>
      <c r="BU8" s="38">
        <v>792</v>
      </c>
      <c r="BV8" s="38">
        <v>605</v>
      </c>
      <c r="BW8" s="38">
        <v>526</v>
      </c>
      <c r="BX8" s="38">
        <v>537</v>
      </c>
      <c r="BY8" s="38">
        <v>545</v>
      </c>
      <c r="BZ8" s="38">
        <v>521</v>
      </c>
      <c r="CA8" s="38">
        <v>489</v>
      </c>
      <c r="CB8" s="38">
        <v>489</v>
      </c>
      <c r="CC8" s="38">
        <v>497</v>
      </c>
      <c r="CD8" s="38">
        <v>380</v>
      </c>
      <c r="CE8" s="37">
        <v>1141</v>
      </c>
      <c r="CF8" s="37">
        <v>1081</v>
      </c>
      <c r="CG8" s="37">
        <v>1023</v>
      </c>
      <c r="CH8" s="37">
        <v>1141</v>
      </c>
      <c r="CI8" s="37">
        <v>1081</v>
      </c>
      <c r="CJ8" s="37">
        <v>1023</v>
      </c>
      <c r="CK8" s="38">
        <v>971</v>
      </c>
      <c r="CL8" s="38">
        <v>856</v>
      </c>
      <c r="CM8" s="37">
        <v>1026</v>
      </c>
      <c r="CN8" s="38">
        <v>888</v>
      </c>
      <c r="CO8" s="38">
        <v>951</v>
      </c>
      <c r="CP8" s="38">
        <v>840</v>
      </c>
      <c r="CQ8" s="38">
        <v>814</v>
      </c>
      <c r="CR8" s="38">
        <v>921</v>
      </c>
      <c r="CS8" s="38">
        <v>852</v>
      </c>
      <c r="CT8" s="37">
        <v>1039</v>
      </c>
      <c r="CU8" s="38">
        <v>864</v>
      </c>
      <c r="CV8" s="38">
        <v>814</v>
      </c>
      <c r="CW8" s="38">
        <v>966</v>
      </c>
      <c r="CX8" s="38">
        <v>796</v>
      </c>
      <c r="CY8" s="38">
        <v>818</v>
      </c>
      <c r="CZ8" s="38">
        <v>763</v>
      </c>
      <c r="DA8" s="38">
        <v>730</v>
      </c>
      <c r="DB8" s="38">
        <v>757</v>
      </c>
      <c r="DC8" s="38">
        <v>867</v>
      </c>
      <c r="DD8" s="38">
        <v>839</v>
      </c>
      <c r="DE8" s="38">
        <v>983</v>
      </c>
      <c r="DF8" s="37">
        <v>1089</v>
      </c>
      <c r="DG8" s="38">
        <v>872</v>
      </c>
      <c r="DH8" s="38">
        <v>985</v>
      </c>
      <c r="DI8" s="38">
        <v>882</v>
      </c>
      <c r="DJ8" s="38">
        <v>819</v>
      </c>
      <c r="DK8" s="38">
        <v>925</v>
      </c>
      <c r="DL8" s="38">
        <v>989</v>
      </c>
      <c r="DM8" s="38">
        <v>869</v>
      </c>
      <c r="DN8" s="38">
        <v>863</v>
      </c>
      <c r="DO8" s="38">
        <v>982</v>
      </c>
      <c r="DP8" s="38">
        <v>934</v>
      </c>
      <c r="DQ8" s="65">
        <v>984</v>
      </c>
      <c r="DR8" s="67">
        <v>945</v>
      </c>
      <c r="DS8" s="67">
        <v>1019</v>
      </c>
      <c r="DT8" s="67">
        <v>1107</v>
      </c>
      <c r="DU8" s="67">
        <v>903</v>
      </c>
      <c r="DV8" s="67">
        <v>848</v>
      </c>
      <c r="DW8" s="67">
        <v>1044</v>
      </c>
      <c r="DX8" s="67">
        <v>960</v>
      </c>
      <c r="DY8" s="67">
        <v>825</v>
      </c>
      <c r="DZ8" s="67">
        <v>930</v>
      </c>
      <c r="EA8" s="67">
        <v>910</v>
      </c>
      <c r="EB8" s="67">
        <v>1004</v>
      </c>
      <c r="EC8" s="67">
        <v>1009</v>
      </c>
      <c r="ED8" s="67">
        <v>1005</v>
      </c>
      <c r="EE8" s="67">
        <v>1060</v>
      </c>
      <c r="EF8" s="67">
        <v>623</v>
      </c>
      <c r="EG8" s="67">
        <v>1020</v>
      </c>
      <c r="EH8" s="67">
        <v>1184</v>
      </c>
      <c r="EI8" s="67">
        <v>1286</v>
      </c>
      <c r="EJ8" s="67">
        <v>1163</v>
      </c>
      <c r="EK8" s="67">
        <v>979</v>
      </c>
      <c r="EL8" s="67">
        <v>959</v>
      </c>
      <c r="EM8" s="67">
        <v>933</v>
      </c>
      <c r="EN8" s="67">
        <v>1148</v>
      </c>
      <c r="EO8" s="67">
        <v>883</v>
      </c>
      <c r="EP8" s="68">
        <v>1136</v>
      </c>
      <c r="EQ8" s="68">
        <v>1038</v>
      </c>
      <c r="ER8" s="68">
        <v>1168</v>
      </c>
      <c r="ES8" s="68">
        <v>1253</v>
      </c>
      <c r="ET8" s="68">
        <v>1184</v>
      </c>
      <c r="EU8" s="68">
        <v>1237</v>
      </c>
      <c r="EV8" s="68">
        <v>1228</v>
      </c>
      <c r="EW8" s="68">
        <v>1272</v>
      </c>
      <c r="EX8" s="68">
        <v>1347</v>
      </c>
      <c r="EY8" s="68">
        <v>1254</v>
      </c>
      <c r="EZ8" s="68">
        <v>1556</v>
      </c>
      <c r="FA8" s="68">
        <v>1323</v>
      </c>
      <c r="FB8" s="68">
        <v>1759</v>
      </c>
      <c r="FC8" s="68">
        <v>1506</v>
      </c>
      <c r="FD8" s="68">
        <v>1403</v>
      </c>
      <c r="FE8" s="68">
        <v>1508</v>
      </c>
      <c r="FF8" s="68">
        <v>1297</v>
      </c>
      <c r="FG8" s="68">
        <v>1316</v>
      </c>
      <c r="FH8" s="68">
        <v>1435</v>
      </c>
      <c r="FI8" s="68">
        <v>1584</v>
      </c>
      <c r="FJ8" s="68">
        <v>1351</v>
      </c>
      <c r="FK8" s="68">
        <v>1695</v>
      </c>
      <c r="FL8" s="68">
        <v>1880</v>
      </c>
      <c r="FM8" s="68">
        <v>1633</v>
      </c>
      <c r="FN8" s="72">
        <v>1684</v>
      </c>
      <c r="FO8" s="72">
        <v>1342</v>
      </c>
      <c r="FP8" s="72">
        <v>1320</v>
      </c>
      <c r="FQ8" s="72">
        <v>1472</v>
      </c>
      <c r="FR8" s="72">
        <v>1295</v>
      </c>
      <c r="FS8" s="72">
        <v>1324</v>
      </c>
      <c r="FT8" s="72">
        <v>1560</v>
      </c>
      <c r="FU8" s="72">
        <v>1523</v>
      </c>
      <c r="FV8" s="72">
        <v>1610</v>
      </c>
      <c r="FW8" s="72">
        <v>1710</v>
      </c>
      <c r="FX8" s="72">
        <v>1822</v>
      </c>
      <c r="FY8" s="72">
        <v>1762</v>
      </c>
      <c r="FZ8" s="72">
        <v>1796</v>
      </c>
      <c r="GA8" s="72">
        <v>1580</v>
      </c>
      <c r="GB8" s="72">
        <v>1655</v>
      </c>
      <c r="GC8" s="72">
        <v>1550</v>
      </c>
      <c r="GD8" s="72">
        <v>1258</v>
      </c>
      <c r="GE8" s="72">
        <v>1582</v>
      </c>
      <c r="GF8" s="72">
        <v>1642</v>
      </c>
      <c r="GG8" s="72">
        <v>1418</v>
      </c>
      <c r="GH8" s="72">
        <v>1475</v>
      </c>
      <c r="GI8" s="10">
        <v>1586</v>
      </c>
      <c r="GJ8" s="10">
        <v>1481</v>
      </c>
      <c r="GK8" s="10">
        <v>1527</v>
      </c>
      <c r="GL8" s="10">
        <v>1473</v>
      </c>
      <c r="GM8" s="10">
        <v>1392</v>
      </c>
      <c r="GN8" s="10">
        <v>1452</v>
      </c>
      <c r="GO8" s="10">
        <v>1479</v>
      </c>
      <c r="GP8" s="10">
        <v>1230</v>
      </c>
      <c r="GQ8" s="10">
        <v>1376</v>
      </c>
      <c r="GR8" s="10">
        <v>1401</v>
      </c>
      <c r="GS8" s="10">
        <v>1424</v>
      </c>
      <c r="GT8" s="10">
        <v>1584</v>
      </c>
      <c r="GU8" s="6">
        <v>1513</v>
      </c>
      <c r="GV8" s="6">
        <v>1832</v>
      </c>
      <c r="GW8" s="6">
        <v>1518</v>
      </c>
      <c r="GX8" s="6">
        <v>1470</v>
      </c>
      <c r="GY8" s="6">
        <v>1446</v>
      </c>
      <c r="GZ8" s="6">
        <v>1467</v>
      </c>
      <c r="HA8" s="6">
        <v>1395</v>
      </c>
      <c r="HB8" s="6">
        <v>1252</v>
      </c>
      <c r="HC8" s="6">
        <v>1357</v>
      </c>
      <c r="HD8" s="6">
        <v>1250</v>
      </c>
      <c r="HE8" s="6">
        <v>1407</v>
      </c>
      <c r="HF8" s="6">
        <v>1415</v>
      </c>
      <c r="HG8" s="6">
        <v>1407</v>
      </c>
      <c r="HH8" s="6">
        <v>1676</v>
      </c>
      <c r="HI8" s="6">
        <v>1684</v>
      </c>
      <c r="HJ8" s="6">
        <v>1471</v>
      </c>
      <c r="HK8" s="6">
        <v>1950</v>
      </c>
      <c r="HL8" s="6">
        <v>1540</v>
      </c>
      <c r="HM8" s="6">
        <v>1742</v>
      </c>
      <c r="HN8" s="6">
        <v>1447</v>
      </c>
      <c r="HO8" s="6">
        <v>1889</v>
      </c>
      <c r="HP8" s="6">
        <v>1894</v>
      </c>
      <c r="HQ8" s="6">
        <v>1904</v>
      </c>
      <c r="HR8" s="6">
        <v>1881</v>
      </c>
      <c r="HS8" s="6">
        <v>2239</v>
      </c>
      <c r="HT8" s="6">
        <v>1720</v>
      </c>
      <c r="HU8" s="6">
        <v>1570</v>
      </c>
      <c r="HV8" s="6">
        <v>1790</v>
      </c>
      <c r="HW8" s="6">
        <v>3684</v>
      </c>
      <c r="HX8" s="6">
        <v>1709</v>
      </c>
      <c r="HY8" s="6">
        <v>1872</v>
      </c>
      <c r="HZ8" s="6">
        <v>1490</v>
      </c>
      <c r="IA8" s="6">
        <v>1627</v>
      </c>
      <c r="IB8" s="6">
        <v>1978</v>
      </c>
      <c r="IC8" s="6">
        <v>2039</v>
      </c>
      <c r="ID8" s="6">
        <v>1769</v>
      </c>
      <c r="IE8" s="6">
        <v>2094</v>
      </c>
      <c r="IF8" s="6">
        <v>1575</v>
      </c>
      <c r="IG8" s="6">
        <v>1604</v>
      </c>
      <c r="IH8" s="106">
        <v>1554</v>
      </c>
      <c r="II8" s="106">
        <v>1467</v>
      </c>
      <c r="IJ8" s="106">
        <v>1656</v>
      </c>
      <c r="IK8" s="111">
        <v>1814</v>
      </c>
      <c r="IL8" s="111">
        <v>1554</v>
      </c>
      <c r="IM8" s="111">
        <v>1568</v>
      </c>
      <c r="IN8" s="111">
        <v>2166</v>
      </c>
      <c r="IO8" s="111">
        <v>1280</v>
      </c>
      <c r="IP8" s="111">
        <v>1420</v>
      </c>
      <c r="IQ8" s="111">
        <v>1121</v>
      </c>
      <c r="IR8" s="111">
        <v>1356</v>
      </c>
      <c r="IS8" s="111">
        <v>1272</v>
      </c>
      <c r="IT8" s="111">
        <v>1146</v>
      </c>
      <c r="IU8" s="111">
        <v>1160</v>
      </c>
      <c r="IV8" s="115">
        <v>1413</v>
      </c>
    </row>
    <row r="9" spans="1:256">
      <c r="A9" s="7" t="s">
        <v>15</v>
      </c>
      <c r="B9" s="37">
        <v>1896</v>
      </c>
      <c r="C9" s="37">
        <v>1570</v>
      </c>
      <c r="D9" s="37">
        <v>1583</v>
      </c>
      <c r="E9" s="37">
        <v>1588</v>
      </c>
      <c r="F9" s="37">
        <v>1419</v>
      </c>
      <c r="G9" s="37">
        <v>1723</v>
      </c>
      <c r="H9" s="37">
        <v>1392</v>
      </c>
      <c r="I9" s="37">
        <v>1296</v>
      </c>
      <c r="J9" s="37">
        <v>1511</v>
      </c>
      <c r="K9" s="37">
        <v>1730</v>
      </c>
      <c r="L9" s="37">
        <v>1615</v>
      </c>
      <c r="M9" s="37">
        <v>1643</v>
      </c>
      <c r="N9" s="37">
        <v>1711</v>
      </c>
      <c r="O9" s="37">
        <v>1580</v>
      </c>
      <c r="P9" s="37">
        <v>1559</v>
      </c>
      <c r="Q9" s="37">
        <v>1532</v>
      </c>
      <c r="R9" s="37">
        <v>1329</v>
      </c>
      <c r="S9" s="37">
        <v>1393</v>
      </c>
      <c r="T9" s="37">
        <v>1537</v>
      </c>
      <c r="U9" s="37">
        <v>1514</v>
      </c>
      <c r="V9" s="37">
        <v>1544</v>
      </c>
      <c r="W9" s="37">
        <v>1598</v>
      </c>
      <c r="X9" s="37">
        <v>1780</v>
      </c>
      <c r="Y9" s="37">
        <v>1564</v>
      </c>
      <c r="Z9" s="37">
        <v>1686</v>
      </c>
      <c r="AA9" s="37">
        <v>1452</v>
      </c>
      <c r="AB9" s="37">
        <v>1502</v>
      </c>
      <c r="AC9" s="37">
        <v>1362</v>
      </c>
      <c r="AD9" s="37">
        <v>1250</v>
      </c>
      <c r="AE9" s="37">
        <v>1404</v>
      </c>
      <c r="AF9" s="37">
        <v>1362</v>
      </c>
      <c r="AG9" s="37">
        <v>1271</v>
      </c>
      <c r="AH9" s="37">
        <v>1277</v>
      </c>
      <c r="AI9" s="37">
        <v>1441</v>
      </c>
      <c r="AJ9" s="37">
        <v>1669</v>
      </c>
      <c r="AK9" s="37">
        <v>1606</v>
      </c>
      <c r="AL9" s="37">
        <v>1529</v>
      </c>
      <c r="AM9" s="37">
        <v>1358</v>
      </c>
      <c r="AN9" s="37">
        <v>1332</v>
      </c>
      <c r="AO9" s="37">
        <v>1185</v>
      </c>
      <c r="AP9" s="38">
        <v>955</v>
      </c>
      <c r="AQ9" s="37">
        <v>1213</v>
      </c>
      <c r="AR9" s="37">
        <v>1040</v>
      </c>
      <c r="AS9" s="37">
        <v>1178</v>
      </c>
      <c r="AT9" s="37">
        <v>1182</v>
      </c>
      <c r="AU9" s="37">
        <v>1216</v>
      </c>
      <c r="AV9" s="37">
        <v>1578</v>
      </c>
      <c r="AW9" s="37">
        <v>1315</v>
      </c>
      <c r="AX9" s="37">
        <v>1327</v>
      </c>
      <c r="AY9" s="37">
        <v>1198</v>
      </c>
      <c r="AZ9" s="37">
        <v>1174</v>
      </c>
      <c r="BA9" s="37">
        <v>1032</v>
      </c>
      <c r="BB9" s="38">
        <v>992</v>
      </c>
      <c r="BC9" s="37">
        <v>1226</v>
      </c>
      <c r="BD9" s="37">
        <v>1103</v>
      </c>
      <c r="BE9" s="37">
        <v>1028</v>
      </c>
      <c r="BF9" s="37">
        <v>1157</v>
      </c>
      <c r="BG9" s="37">
        <v>1199</v>
      </c>
      <c r="BH9" s="37">
        <v>1272</v>
      </c>
      <c r="BI9" s="37">
        <v>1247</v>
      </c>
      <c r="BJ9" s="37">
        <v>1159</v>
      </c>
      <c r="BK9" s="37">
        <v>1051</v>
      </c>
      <c r="BL9" s="37">
        <v>1113</v>
      </c>
      <c r="BM9" s="37">
        <v>1077</v>
      </c>
      <c r="BN9" s="37">
        <v>1013</v>
      </c>
      <c r="BO9" s="37">
        <v>1030</v>
      </c>
      <c r="BP9" s="37">
        <v>1096</v>
      </c>
      <c r="BQ9" s="37">
        <v>1113</v>
      </c>
      <c r="BR9" s="37">
        <v>1041</v>
      </c>
      <c r="BS9" s="37">
        <v>1113</v>
      </c>
      <c r="BT9" s="37">
        <v>1091</v>
      </c>
      <c r="BU9" s="37">
        <v>1216</v>
      </c>
      <c r="BV9" s="38">
        <v>909</v>
      </c>
      <c r="BW9" s="38">
        <v>885</v>
      </c>
      <c r="BX9" s="37">
        <v>1046</v>
      </c>
      <c r="BY9" s="37">
        <v>1030</v>
      </c>
      <c r="BZ9" s="37">
        <v>1019</v>
      </c>
      <c r="CA9" s="37">
        <v>1008</v>
      </c>
      <c r="CB9" s="37">
        <v>1082</v>
      </c>
      <c r="CC9" s="37">
        <v>1129</v>
      </c>
      <c r="CD9" s="37">
        <v>1053</v>
      </c>
      <c r="CE9" s="37">
        <v>1161</v>
      </c>
      <c r="CF9" s="37">
        <v>1056</v>
      </c>
      <c r="CG9" s="38">
        <v>992</v>
      </c>
      <c r="CH9" s="37">
        <v>1161</v>
      </c>
      <c r="CI9" s="37">
        <v>1056</v>
      </c>
      <c r="CJ9" s="38">
        <v>992</v>
      </c>
      <c r="CK9" s="37">
        <v>1020</v>
      </c>
      <c r="CL9" s="38">
        <v>927</v>
      </c>
      <c r="CM9" s="37">
        <v>1049</v>
      </c>
      <c r="CN9" s="37">
        <v>1018</v>
      </c>
      <c r="CO9" s="37">
        <v>1024</v>
      </c>
      <c r="CP9" s="37">
        <v>1061</v>
      </c>
      <c r="CQ9" s="37">
        <v>1041</v>
      </c>
      <c r="CR9" s="37">
        <v>1141</v>
      </c>
      <c r="CS9" s="37">
        <v>1019</v>
      </c>
      <c r="CT9" s="37">
        <v>1349</v>
      </c>
      <c r="CU9" s="37">
        <v>1243</v>
      </c>
      <c r="CV9" s="37">
        <v>1169</v>
      </c>
      <c r="CW9" s="37">
        <v>1253</v>
      </c>
      <c r="CX9" s="37">
        <v>1099</v>
      </c>
      <c r="CY9" s="37">
        <v>1267</v>
      </c>
      <c r="CZ9" s="37">
        <v>1352</v>
      </c>
      <c r="DA9" s="37">
        <v>1225</v>
      </c>
      <c r="DB9" s="37">
        <v>1283</v>
      </c>
      <c r="DC9" s="37">
        <v>1389</v>
      </c>
      <c r="DD9" s="37">
        <v>1420</v>
      </c>
      <c r="DE9" s="37">
        <v>1424</v>
      </c>
      <c r="DF9" s="37">
        <v>1580</v>
      </c>
      <c r="DG9" s="37">
        <v>1400</v>
      </c>
      <c r="DH9" s="37">
        <v>1375</v>
      </c>
      <c r="DI9" s="37">
        <v>1255</v>
      </c>
      <c r="DJ9" s="37">
        <v>1009</v>
      </c>
      <c r="DK9" s="37">
        <v>1294</v>
      </c>
      <c r="DL9" s="37">
        <v>1211</v>
      </c>
      <c r="DM9" s="37">
        <v>1188</v>
      </c>
      <c r="DN9" s="37">
        <v>1349</v>
      </c>
      <c r="DO9" s="37">
        <v>1345</v>
      </c>
      <c r="DP9" s="37">
        <v>1568</v>
      </c>
      <c r="DQ9" s="66">
        <v>1551</v>
      </c>
      <c r="DR9" s="67">
        <v>1280</v>
      </c>
      <c r="DS9" s="67">
        <v>1259</v>
      </c>
      <c r="DT9" s="67">
        <v>1078</v>
      </c>
      <c r="DU9" s="67">
        <v>863</v>
      </c>
      <c r="DV9" s="67">
        <v>844</v>
      </c>
      <c r="DW9" s="67">
        <v>1023</v>
      </c>
      <c r="DX9" s="67">
        <v>882</v>
      </c>
      <c r="DY9" s="67">
        <v>957</v>
      </c>
      <c r="DZ9" s="67">
        <v>934</v>
      </c>
      <c r="EA9" s="67">
        <v>982</v>
      </c>
      <c r="EB9" s="67">
        <v>1051</v>
      </c>
      <c r="EC9" s="67">
        <v>1070</v>
      </c>
      <c r="ED9" s="67">
        <v>1087</v>
      </c>
      <c r="EE9" s="67">
        <v>948</v>
      </c>
      <c r="EF9" s="67">
        <v>983</v>
      </c>
      <c r="EG9" s="67">
        <v>842</v>
      </c>
      <c r="EH9" s="67">
        <v>811</v>
      </c>
      <c r="EI9" s="67">
        <v>977</v>
      </c>
      <c r="EJ9" s="67">
        <v>918</v>
      </c>
      <c r="EK9" s="67">
        <v>1031</v>
      </c>
      <c r="EL9" s="67">
        <v>938</v>
      </c>
      <c r="EM9" s="67">
        <v>922</v>
      </c>
      <c r="EN9" s="67">
        <v>922</v>
      </c>
      <c r="EO9" s="67">
        <v>985</v>
      </c>
      <c r="EP9" s="68">
        <v>980</v>
      </c>
      <c r="EQ9" s="68">
        <v>895</v>
      </c>
      <c r="ER9" s="68">
        <v>894</v>
      </c>
      <c r="ES9" s="68">
        <v>828</v>
      </c>
      <c r="ET9" s="68">
        <v>734</v>
      </c>
      <c r="EU9" s="68">
        <v>819</v>
      </c>
      <c r="EV9" s="68">
        <v>780</v>
      </c>
      <c r="EW9" s="68">
        <v>881</v>
      </c>
      <c r="EX9" s="68">
        <v>964</v>
      </c>
      <c r="EY9" s="68">
        <v>912</v>
      </c>
      <c r="EZ9" s="68">
        <v>996</v>
      </c>
      <c r="FA9" s="68">
        <v>892</v>
      </c>
      <c r="FB9" s="68">
        <v>946</v>
      </c>
      <c r="FC9" s="68">
        <v>917</v>
      </c>
      <c r="FD9" s="68">
        <v>874</v>
      </c>
      <c r="FE9" s="68">
        <v>804</v>
      </c>
      <c r="FF9" s="68">
        <v>628</v>
      </c>
      <c r="FG9" s="68">
        <v>726</v>
      </c>
      <c r="FH9" s="68">
        <v>880</v>
      </c>
      <c r="FI9" s="68">
        <v>944</v>
      </c>
      <c r="FJ9" s="68">
        <v>883</v>
      </c>
      <c r="FK9" s="68">
        <v>765</v>
      </c>
      <c r="FL9" s="68">
        <v>735</v>
      </c>
      <c r="FM9" s="68">
        <v>871</v>
      </c>
      <c r="FN9" s="72">
        <v>1049</v>
      </c>
      <c r="FO9" s="72">
        <v>893</v>
      </c>
      <c r="FP9" s="72">
        <v>694</v>
      </c>
      <c r="FQ9" s="72">
        <v>915</v>
      </c>
      <c r="FR9" s="72">
        <v>786</v>
      </c>
      <c r="FS9" s="72">
        <v>896</v>
      </c>
      <c r="FT9" s="72">
        <v>898</v>
      </c>
      <c r="FU9" s="72">
        <v>827</v>
      </c>
      <c r="FV9" s="72">
        <v>947</v>
      </c>
      <c r="FW9" s="72">
        <v>1021</v>
      </c>
      <c r="FX9" s="72">
        <v>844</v>
      </c>
      <c r="FY9" s="72">
        <v>1048</v>
      </c>
      <c r="FZ9" s="72">
        <v>863</v>
      </c>
      <c r="GA9" s="72">
        <v>812</v>
      </c>
      <c r="GB9" s="72">
        <v>834</v>
      </c>
      <c r="GC9" s="72">
        <v>736</v>
      </c>
      <c r="GD9" s="72">
        <v>617</v>
      </c>
      <c r="GE9" s="72">
        <v>791</v>
      </c>
      <c r="GF9" s="72">
        <v>803</v>
      </c>
      <c r="GG9" s="72">
        <v>764</v>
      </c>
      <c r="GH9" s="72">
        <v>859</v>
      </c>
      <c r="GI9" s="10">
        <v>862</v>
      </c>
      <c r="GJ9" s="10">
        <v>863</v>
      </c>
      <c r="GK9" s="10">
        <v>882</v>
      </c>
      <c r="GL9" s="10">
        <v>744</v>
      </c>
      <c r="GM9" s="10">
        <v>694</v>
      </c>
      <c r="GN9" s="10">
        <v>732</v>
      </c>
      <c r="GO9" s="10">
        <v>690</v>
      </c>
      <c r="GP9" s="10">
        <v>517</v>
      </c>
      <c r="GQ9" s="10">
        <v>641</v>
      </c>
      <c r="GR9" s="10">
        <v>569</v>
      </c>
      <c r="GS9" s="10">
        <v>721</v>
      </c>
      <c r="GT9" s="10">
        <v>745</v>
      </c>
      <c r="GU9" s="10">
        <v>714</v>
      </c>
      <c r="GV9" s="10">
        <v>766</v>
      </c>
      <c r="GW9" s="10">
        <v>654</v>
      </c>
      <c r="GX9" s="10">
        <v>614</v>
      </c>
      <c r="GY9" s="10">
        <v>652</v>
      </c>
      <c r="GZ9" s="10">
        <v>610</v>
      </c>
      <c r="HA9" s="10">
        <v>659</v>
      </c>
      <c r="HB9" s="10">
        <v>517</v>
      </c>
      <c r="HC9" s="10">
        <v>544</v>
      </c>
      <c r="HD9" s="10">
        <v>617</v>
      </c>
      <c r="HE9" s="10">
        <v>678</v>
      </c>
      <c r="HF9" s="10">
        <v>782</v>
      </c>
      <c r="HG9" s="10">
        <v>864</v>
      </c>
      <c r="HH9" s="6">
        <v>1022</v>
      </c>
      <c r="HI9" s="6">
        <v>1130</v>
      </c>
      <c r="HJ9" s="10">
        <v>805</v>
      </c>
      <c r="HK9" s="10">
        <v>764</v>
      </c>
      <c r="HL9" s="10">
        <v>732</v>
      </c>
      <c r="HM9" s="10">
        <v>701</v>
      </c>
      <c r="HN9" s="10">
        <v>559</v>
      </c>
      <c r="HO9" s="10">
        <v>578</v>
      </c>
      <c r="HP9" s="10">
        <v>581</v>
      </c>
      <c r="HQ9" s="10">
        <v>666</v>
      </c>
      <c r="HR9" s="10">
        <v>650</v>
      </c>
      <c r="HS9" s="10">
        <v>686</v>
      </c>
      <c r="HT9" s="10">
        <v>689</v>
      </c>
      <c r="HU9" s="10">
        <v>632</v>
      </c>
      <c r="HV9" s="10">
        <v>724</v>
      </c>
      <c r="HW9" s="10">
        <v>619</v>
      </c>
      <c r="HX9" s="10">
        <v>578</v>
      </c>
      <c r="HY9" s="10">
        <v>645</v>
      </c>
      <c r="HZ9" s="10">
        <v>423</v>
      </c>
      <c r="IA9" s="10">
        <v>463</v>
      </c>
      <c r="IB9" s="10">
        <v>563</v>
      </c>
      <c r="IC9" s="10">
        <v>641</v>
      </c>
      <c r="ID9" s="10">
        <v>576</v>
      </c>
      <c r="IE9" s="10">
        <v>639</v>
      </c>
      <c r="IF9" s="10">
        <v>665</v>
      </c>
      <c r="IG9" s="10">
        <v>613</v>
      </c>
      <c r="IH9" s="106">
        <v>637</v>
      </c>
      <c r="II9" s="106">
        <v>535</v>
      </c>
      <c r="IJ9" s="106">
        <v>518</v>
      </c>
      <c r="IK9" s="111">
        <v>591</v>
      </c>
      <c r="IL9" s="111">
        <v>501</v>
      </c>
      <c r="IM9" s="111">
        <v>397</v>
      </c>
      <c r="IN9" s="111">
        <v>399</v>
      </c>
      <c r="IO9" s="111">
        <v>253</v>
      </c>
      <c r="IP9" s="111">
        <v>189</v>
      </c>
      <c r="IQ9" s="111">
        <v>164</v>
      </c>
      <c r="IR9" s="111">
        <v>214</v>
      </c>
      <c r="IS9" s="111">
        <v>291</v>
      </c>
      <c r="IT9" s="111">
        <v>301</v>
      </c>
      <c r="IU9" s="111">
        <v>328</v>
      </c>
      <c r="IV9" s="115">
        <v>364</v>
      </c>
    </row>
    <row r="10" spans="1:256">
      <c r="A10" s="7" t="s">
        <v>16</v>
      </c>
      <c r="B10" s="38">
        <v>471</v>
      </c>
      <c r="C10" s="38">
        <v>440</v>
      </c>
      <c r="D10" s="38">
        <v>432</v>
      </c>
      <c r="E10" s="38">
        <v>420</v>
      </c>
      <c r="F10" s="38">
        <v>435</v>
      </c>
      <c r="G10" s="38">
        <v>463</v>
      </c>
      <c r="H10" s="38">
        <v>400</v>
      </c>
      <c r="I10" s="38">
        <v>421</v>
      </c>
      <c r="J10" s="38">
        <v>487</v>
      </c>
      <c r="K10" s="38">
        <v>515</v>
      </c>
      <c r="L10" s="38">
        <v>552</v>
      </c>
      <c r="M10" s="38">
        <v>483</v>
      </c>
      <c r="N10" s="38">
        <v>527</v>
      </c>
      <c r="O10" s="38">
        <v>426</v>
      </c>
      <c r="P10" s="38">
        <v>429</v>
      </c>
      <c r="Q10" s="38">
        <v>494</v>
      </c>
      <c r="R10" s="38">
        <v>449</v>
      </c>
      <c r="S10" s="38">
        <v>467</v>
      </c>
      <c r="T10" s="38">
        <v>455</v>
      </c>
      <c r="U10" s="38">
        <v>459</v>
      </c>
      <c r="V10" s="38">
        <v>472</v>
      </c>
      <c r="W10" s="38">
        <v>535</v>
      </c>
      <c r="X10" s="38">
        <v>557</v>
      </c>
      <c r="Y10" s="38">
        <v>474</v>
      </c>
      <c r="Z10" s="38">
        <v>537</v>
      </c>
      <c r="AA10" s="38">
        <v>471</v>
      </c>
      <c r="AB10" s="38">
        <v>465</v>
      </c>
      <c r="AC10" s="38">
        <v>474</v>
      </c>
      <c r="AD10" s="38">
        <v>460</v>
      </c>
      <c r="AE10" s="38">
        <v>496</v>
      </c>
      <c r="AF10" s="38">
        <v>493</v>
      </c>
      <c r="AG10" s="38">
        <v>517</v>
      </c>
      <c r="AH10" s="38">
        <v>499</v>
      </c>
      <c r="AI10" s="38">
        <v>561</v>
      </c>
      <c r="AJ10" s="38">
        <v>559</v>
      </c>
      <c r="AK10" s="38">
        <v>552</v>
      </c>
      <c r="AL10" s="38">
        <v>626</v>
      </c>
      <c r="AM10" s="38">
        <v>471</v>
      </c>
      <c r="AN10" s="38">
        <v>496</v>
      </c>
      <c r="AO10" s="38">
        <v>508</v>
      </c>
      <c r="AP10" s="38">
        <v>411</v>
      </c>
      <c r="AQ10" s="38">
        <v>576</v>
      </c>
      <c r="AR10" s="38">
        <v>564</v>
      </c>
      <c r="AS10" s="38">
        <v>567</v>
      </c>
      <c r="AT10" s="38">
        <v>546</v>
      </c>
      <c r="AU10" s="38">
        <v>576</v>
      </c>
      <c r="AV10" s="38">
        <v>555</v>
      </c>
      <c r="AW10" s="38">
        <v>586</v>
      </c>
      <c r="AX10" s="38">
        <v>545</v>
      </c>
      <c r="AY10" s="38">
        <v>484</v>
      </c>
      <c r="AZ10" s="38">
        <v>540</v>
      </c>
      <c r="BA10" s="38">
        <v>470</v>
      </c>
      <c r="BB10" s="38">
        <v>458</v>
      </c>
      <c r="BC10" s="38">
        <v>567</v>
      </c>
      <c r="BD10" s="38">
        <v>513</v>
      </c>
      <c r="BE10" s="38">
        <v>494</v>
      </c>
      <c r="BF10" s="38">
        <v>518</v>
      </c>
      <c r="BG10" s="38">
        <v>586</v>
      </c>
      <c r="BH10" s="38">
        <v>584</v>
      </c>
      <c r="BI10" s="38">
        <v>517</v>
      </c>
      <c r="BJ10" s="38">
        <v>567</v>
      </c>
      <c r="BK10" s="38">
        <v>540</v>
      </c>
      <c r="BL10" s="38">
        <v>524</v>
      </c>
      <c r="BM10" s="38">
        <v>505</v>
      </c>
      <c r="BN10" s="38">
        <v>443</v>
      </c>
      <c r="BO10" s="38">
        <v>546</v>
      </c>
      <c r="BP10" s="38">
        <v>544</v>
      </c>
      <c r="BQ10" s="38">
        <v>749</v>
      </c>
      <c r="BR10" s="38">
        <v>705</v>
      </c>
      <c r="BS10" s="38">
        <v>686</v>
      </c>
      <c r="BT10" s="38">
        <v>741</v>
      </c>
      <c r="BU10" s="38">
        <v>906</v>
      </c>
      <c r="BV10" s="38">
        <v>704</v>
      </c>
      <c r="BW10" s="38">
        <v>608</v>
      </c>
      <c r="BX10" s="38">
        <v>784</v>
      </c>
      <c r="BY10" s="38">
        <v>688</v>
      </c>
      <c r="BZ10" s="38">
        <v>702</v>
      </c>
      <c r="CA10" s="38">
        <v>665</v>
      </c>
      <c r="CB10" s="38">
        <v>687</v>
      </c>
      <c r="CC10" s="38">
        <v>708</v>
      </c>
      <c r="CD10" s="38">
        <v>753</v>
      </c>
      <c r="CE10" s="38">
        <v>751</v>
      </c>
      <c r="CF10" s="38">
        <v>545</v>
      </c>
      <c r="CG10" s="38">
        <v>477</v>
      </c>
      <c r="CH10" s="38">
        <v>751</v>
      </c>
      <c r="CI10" s="38">
        <v>545</v>
      </c>
      <c r="CJ10" s="38">
        <v>477</v>
      </c>
      <c r="CK10" s="38">
        <v>425</v>
      </c>
      <c r="CL10" s="38">
        <v>497</v>
      </c>
      <c r="CM10" s="38">
        <v>532</v>
      </c>
      <c r="CN10" s="38">
        <v>531</v>
      </c>
      <c r="CO10" s="38">
        <v>529</v>
      </c>
      <c r="CP10" s="38">
        <v>461</v>
      </c>
      <c r="CQ10" s="38">
        <v>537</v>
      </c>
      <c r="CR10" s="38">
        <v>516</v>
      </c>
      <c r="CS10" s="38">
        <v>562</v>
      </c>
      <c r="CT10" s="38">
        <v>352</v>
      </c>
      <c r="CU10" s="38">
        <v>320</v>
      </c>
      <c r="CV10" s="38">
        <v>263</v>
      </c>
      <c r="CW10" s="38">
        <v>296</v>
      </c>
      <c r="CX10" s="38">
        <v>258</v>
      </c>
      <c r="CY10" s="38">
        <v>308</v>
      </c>
      <c r="CZ10" s="38">
        <v>314</v>
      </c>
      <c r="DA10" s="38">
        <v>257</v>
      </c>
      <c r="DB10" s="38">
        <v>268</v>
      </c>
      <c r="DC10" s="38">
        <v>335</v>
      </c>
      <c r="DD10" s="38">
        <v>359</v>
      </c>
      <c r="DE10" s="38">
        <v>393</v>
      </c>
      <c r="DF10" s="38">
        <v>509</v>
      </c>
      <c r="DG10" s="38">
        <v>341</v>
      </c>
      <c r="DH10" s="38">
        <v>340</v>
      </c>
      <c r="DI10" s="38">
        <v>352</v>
      </c>
      <c r="DJ10" s="38">
        <v>321</v>
      </c>
      <c r="DK10" s="38">
        <v>357</v>
      </c>
      <c r="DL10" s="38">
        <v>356</v>
      </c>
      <c r="DM10" s="38">
        <v>375</v>
      </c>
      <c r="DN10" s="38">
        <v>377</v>
      </c>
      <c r="DO10" s="38">
        <v>396</v>
      </c>
      <c r="DP10" s="38">
        <v>411</v>
      </c>
      <c r="DQ10" s="65">
        <v>400</v>
      </c>
      <c r="DR10" s="67">
        <v>448</v>
      </c>
      <c r="DS10" s="67">
        <v>409</v>
      </c>
      <c r="DT10" s="67">
        <v>423</v>
      </c>
      <c r="DU10" s="67">
        <v>407</v>
      </c>
      <c r="DV10" s="67">
        <v>348</v>
      </c>
      <c r="DW10" s="67">
        <v>406</v>
      </c>
      <c r="DX10" s="67">
        <v>456</v>
      </c>
      <c r="DY10" s="67">
        <v>414</v>
      </c>
      <c r="DZ10" s="67">
        <v>431</v>
      </c>
      <c r="EA10" s="67">
        <v>488</v>
      </c>
      <c r="EB10" s="67">
        <v>450</v>
      </c>
      <c r="EC10" s="67">
        <v>459</v>
      </c>
      <c r="ED10" s="67">
        <v>673</v>
      </c>
      <c r="EE10" s="67">
        <v>453</v>
      </c>
      <c r="EF10" s="67">
        <v>446</v>
      </c>
      <c r="EG10" s="67">
        <v>385</v>
      </c>
      <c r="EH10" s="67">
        <v>372</v>
      </c>
      <c r="EI10" s="67">
        <v>417</v>
      </c>
      <c r="EJ10" s="67">
        <v>421</v>
      </c>
      <c r="EK10" s="67">
        <v>424</v>
      </c>
      <c r="EL10" s="67">
        <v>410</v>
      </c>
      <c r="EM10" s="67">
        <v>453</v>
      </c>
      <c r="EN10" s="67">
        <v>438</v>
      </c>
      <c r="EO10" s="67">
        <v>510</v>
      </c>
      <c r="EP10" s="68">
        <v>483</v>
      </c>
      <c r="EQ10" s="68">
        <v>458</v>
      </c>
      <c r="ER10" s="68">
        <v>415</v>
      </c>
      <c r="ES10" s="68">
        <v>372</v>
      </c>
      <c r="ET10" s="68">
        <v>347</v>
      </c>
      <c r="EU10" s="68">
        <v>380</v>
      </c>
      <c r="EV10" s="68">
        <v>401</v>
      </c>
      <c r="EW10" s="68">
        <v>400</v>
      </c>
      <c r="EX10" s="68">
        <v>399</v>
      </c>
      <c r="EY10" s="68">
        <v>399</v>
      </c>
      <c r="EZ10" s="68">
        <v>400</v>
      </c>
      <c r="FA10" s="68">
        <v>430</v>
      </c>
      <c r="FB10" s="68">
        <v>438</v>
      </c>
      <c r="FC10" s="68">
        <v>352</v>
      </c>
      <c r="FD10" s="68">
        <v>379</v>
      </c>
      <c r="FE10" s="68">
        <v>355</v>
      </c>
      <c r="FF10" s="68">
        <v>316</v>
      </c>
      <c r="FG10" s="68">
        <v>286</v>
      </c>
      <c r="FH10" s="68">
        <v>387</v>
      </c>
      <c r="FI10" s="68">
        <v>326</v>
      </c>
      <c r="FJ10" s="68">
        <v>358</v>
      </c>
      <c r="FK10" s="68">
        <v>384</v>
      </c>
      <c r="FL10" s="68">
        <v>404</v>
      </c>
      <c r="FM10" s="68">
        <v>327</v>
      </c>
      <c r="FN10" s="72">
        <v>389</v>
      </c>
      <c r="FO10" s="72">
        <v>301</v>
      </c>
      <c r="FP10" s="72">
        <v>231</v>
      </c>
      <c r="FQ10" s="72">
        <v>238</v>
      </c>
      <c r="FR10" s="72">
        <v>239</v>
      </c>
      <c r="FS10" s="72">
        <v>255</v>
      </c>
      <c r="FT10" s="72">
        <v>307</v>
      </c>
      <c r="FU10" s="72">
        <v>289</v>
      </c>
      <c r="FV10" s="72">
        <v>298</v>
      </c>
      <c r="FW10" s="72">
        <v>286</v>
      </c>
      <c r="FX10" s="72">
        <v>324</v>
      </c>
      <c r="FY10" s="72">
        <v>290</v>
      </c>
      <c r="FZ10" s="72">
        <v>311</v>
      </c>
      <c r="GA10" s="72">
        <v>264</v>
      </c>
      <c r="GB10" s="72">
        <v>260</v>
      </c>
      <c r="GC10" s="72">
        <v>281</v>
      </c>
      <c r="GD10" s="72">
        <v>221</v>
      </c>
      <c r="GE10" s="72">
        <v>230</v>
      </c>
      <c r="GF10" s="72">
        <v>255</v>
      </c>
      <c r="GG10" s="72">
        <v>238</v>
      </c>
      <c r="GH10" s="72">
        <v>259</v>
      </c>
      <c r="GI10" s="10">
        <v>242</v>
      </c>
      <c r="GJ10" s="10">
        <v>270</v>
      </c>
      <c r="GK10" s="10">
        <v>286</v>
      </c>
      <c r="GL10" s="10" t="s">
        <v>306</v>
      </c>
      <c r="GM10" s="10" t="s">
        <v>306</v>
      </c>
      <c r="GN10" s="10" t="s">
        <v>306</v>
      </c>
      <c r="GO10" s="10">
        <v>292</v>
      </c>
      <c r="GP10" s="10">
        <v>244</v>
      </c>
      <c r="GQ10" s="10">
        <v>296</v>
      </c>
      <c r="GR10" s="10">
        <v>270</v>
      </c>
      <c r="GS10" s="10">
        <v>225</v>
      </c>
      <c r="GT10" s="10">
        <v>262</v>
      </c>
      <c r="GU10" s="10">
        <v>261</v>
      </c>
      <c r="GV10" s="10">
        <v>266</v>
      </c>
      <c r="GW10" s="10">
        <v>290</v>
      </c>
      <c r="GX10" s="10">
        <v>255</v>
      </c>
      <c r="GY10" s="10">
        <v>237</v>
      </c>
      <c r="GZ10" s="10">
        <v>225</v>
      </c>
      <c r="HA10" s="10">
        <v>234</v>
      </c>
      <c r="HB10" s="10">
        <v>203</v>
      </c>
      <c r="HC10" s="10">
        <v>231</v>
      </c>
      <c r="HD10" s="10">
        <v>205</v>
      </c>
      <c r="HE10" s="10">
        <v>202</v>
      </c>
      <c r="HF10" s="10">
        <v>239</v>
      </c>
      <c r="HG10" s="10">
        <v>241</v>
      </c>
      <c r="HH10" s="10">
        <v>224</v>
      </c>
      <c r="HI10" s="10">
        <v>226</v>
      </c>
      <c r="HJ10" s="10">
        <v>231</v>
      </c>
      <c r="HK10" s="10">
        <v>193</v>
      </c>
      <c r="HL10" s="10">
        <v>163</v>
      </c>
      <c r="HM10" s="10">
        <v>173</v>
      </c>
      <c r="HN10" s="10">
        <v>138</v>
      </c>
      <c r="HO10" s="10">
        <v>172</v>
      </c>
      <c r="HP10" s="10">
        <v>188</v>
      </c>
      <c r="HQ10" s="10">
        <v>186</v>
      </c>
      <c r="HR10" s="10">
        <v>190</v>
      </c>
      <c r="HS10" s="10">
        <v>192</v>
      </c>
      <c r="HT10" s="10">
        <v>192</v>
      </c>
      <c r="HU10" s="10">
        <v>198</v>
      </c>
      <c r="HV10" s="10">
        <v>176</v>
      </c>
      <c r="HW10" s="10">
        <v>158</v>
      </c>
      <c r="HX10" s="10">
        <v>140</v>
      </c>
      <c r="HY10" s="10">
        <v>142</v>
      </c>
      <c r="HZ10" s="10">
        <v>133</v>
      </c>
      <c r="IA10" s="10">
        <v>141</v>
      </c>
      <c r="IB10" s="10">
        <v>156</v>
      </c>
      <c r="IC10" s="10">
        <v>147</v>
      </c>
      <c r="ID10" s="10">
        <v>139</v>
      </c>
      <c r="IE10" s="10">
        <v>194</v>
      </c>
      <c r="IF10" s="10">
        <v>160</v>
      </c>
      <c r="IG10" s="10">
        <v>177</v>
      </c>
      <c r="IH10" s="106">
        <v>192</v>
      </c>
      <c r="II10" s="106">
        <v>168</v>
      </c>
      <c r="IJ10" s="106">
        <v>144</v>
      </c>
      <c r="IK10" s="111">
        <v>163</v>
      </c>
      <c r="IL10" s="111">
        <v>155</v>
      </c>
      <c r="IM10" s="111">
        <v>117</v>
      </c>
      <c r="IN10" s="111">
        <v>116</v>
      </c>
      <c r="IO10" s="111">
        <v>87</v>
      </c>
      <c r="IP10" s="111">
        <v>65</v>
      </c>
      <c r="IQ10" s="111">
        <v>80</v>
      </c>
      <c r="IR10" s="111">
        <v>106</v>
      </c>
      <c r="IS10" s="111">
        <v>102</v>
      </c>
      <c r="IT10" s="111">
        <v>125</v>
      </c>
      <c r="IU10" s="111">
        <v>116</v>
      </c>
      <c r="IV10" s="115">
        <v>125</v>
      </c>
    </row>
    <row r="11" spans="1:256">
      <c r="A11" s="7" t="s">
        <v>307</v>
      </c>
      <c r="B11" s="38">
        <v>557</v>
      </c>
      <c r="C11" s="38">
        <v>459</v>
      </c>
      <c r="D11" s="38">
        <v>477</v>
      </c>
      <c r="E11" s="38">
        <v>388</v>
      </c>
      <c r="F11" s="38">
        <v>470</v>
      </c>
      <c r="G11" s="38">
        <v>534</v>
      </c>
      <c r="H11" s="38">
        <v>436</v>
      </c>
      <c r="I11" s="38">
        <v>436</v>
      </c>
      <c r="J11" s="38">
        <v>494</v>
      </c>
      <c r="K11" s="38">
        <v>518</v>
      </c>
      <c r="L11" s="38">
        <v>534</v>
      </c>
      <c r="M11" s="38">
        <v>507</v>
      </c>
      <c r="N11" s="38">
        <v>484</v>
      </c>
      <c r="O11" s="38">
        <v>486</v>
      </c>
      <c r="P11" s="38">
        <v>397</v>
      </c>
      <c r="Q11" s="38">
        <v>475</v>
      </c>
      <c r="R11" s="38">
        <v>479</v>
      </c>
      <c r="S11" s="38">
        <v>516</v>
      </c>
      <c r="T11" s="38">
        <v>535</v>
      </c>
      <c r="U11" s="38">
        <v>575</v>
      </c>
      <c r="V11" s="38">
        <v>594</v>
      </c>
      <c r="W11" s="38">
        <v>560</v>
      </c>
      <c r="X11" s="38">
        <v>622</v>
      </c>
      <c r="Y11" s="38">
        <v>569</v>
      </c>
      <c r="Z11" s="38">
        <v>610</v>
      </c>
      <c r="AA11" s="38">
        <v>519</v>
      </c>
      <c r="AB11" s="38">
        <v>491</v>
      </c>
      <c r="AC11" s="38">
        <v>448</v>
      </c>
      <c r="AD11" s="38">
        <v>372</v>
      </c>
      <c r="AE11" s="38">
        <v>467</v>
      </c>
      <c r="AF11" s="38">
        <v>449</v>
      </c>
      <c r="AG11" s="38">
        <v>466</v>
      </c>
      <c r="AH11" s="38">
        <v>500</v>
      </c>
      <c r="AI11" s="38">
        <v>709</v>
      </c>
      <c r="AJ11" s="38">
        <v>657</v>
      </c>
      <c r="AK11" s="38">
        <v>572</v>
      </c>
      <c r="AL11" s="38">
        <v>573</v>
      </c>
      <c r="AM11" s="38">
        <v>572</v>
      </c>
      <c r="AN11" s="38">
        <v>460</v>
      </c>
      <c r="AO11" s="38">
        <v>509</v>
      </c>
      <c r="AP11" s="38">
        <v>357</v>
      </c>
      <c r="AQ11" s="38">
        <v>494</v>
      </c>
      <c r="AR11" s="38">
        <v>512</v>
      </c>
      <c r="AS11" s="38">
        <v>581</v>
      </c>
      <c r="AT11" s="38">
        <v>620</v>
      </c>
      <c r="AU11" s="38">
        <v>659</v>
      </c>
      <c r="AV11" s="38">
        <v>575</v>
      </c>
      <c r="AW11" s="38">
        <v>489</v>
      </c>
      <c r="AX11" s="38">
        <v>583</v>
      </c>
      <c r="AY11" s="38">
        <v>528</v>
      </c>
      <c r="AZ11" s="38">
        <v>456</v>
      </c>
      <c r="BA11" s="38">
        <v>368</v>
      </c>
      <c r="BB11" s="38">
        <v>465</v>
      </c>
      <c r="BC11" s="38">
        <v>533</v>
      </c>
      <c r="BD11" s="38">
        <v>564</v>
      </c>
      <c r="BE11" s="38">
        <v>471</v>
      </c>
      <c r="BF11" s="38">
        <v>537</v>
      </c>
      <c r="BG11" s="38">
        <v>617</v>
      </c>
      <c r="BH11" s="38">
        <v>634</v>
      </c>
      <c r="BI11" s="38">
        <v>525</v>
      </c>
      <c r="BJ11" s="38">
        <v>547</v>
      </c>
      <c r="BK11" s="38">
        <v>457</v>
      </c>
      <c r="BL11" s="38">
        <v>468</v>
      </c>
      <c r="BM11" s="38">
        <v>362</v>
      </c>
      <c r="BN11" s="38">
        <v>361</v>
      </c>
      <c r="BO11" s="38">
        <v>444</v>
      </c>
      <c r="BP11" s="38">
        <v>473</v>
      </c>
      <c r="BQ11" s="38">
        <v>451</v>
      </c>
      <c r="BR11" s="38">
        <v>513</v>
      </c>
      <c r="BS11" s="38">
        <v>629</v>
      </c>
      <c r="BT11" s="38">
        <v>625</v>
      </c>
      <c r="BU11" s="38">
        <v>641</v>
      </c>
      <c r="BV11" s="38">
        <v>410</v>
      </c>
      <c r="BW11" s="38">
        <v>390</v>
      </c>
      <c r="BX11" s="38">
        <v>439</v>
      </c>
      <c r="BY11" s="38">
        <v>426</v>
      </c>
      <c r="BZ11" s="38">
        <v>537</v>
      </c>
      <c r="CA11" s="38">
        <v>515</v>
      </c>
      <c r="CB11" s="38">
        <v>580</v>
      </c>
      <c r="CC11" s="38">
        <v>499</v>
      </c>
      <c r="CD11" s="38">
        <v>575</v>
      </c>
      <c r="CE11" s="38">
        <v>115</v>
      </c>
      <c r="CF11" s="38">
        <v>960</v>
      </c>
      <c r="CG11" s="38">
        <v>790</v>
      </c>
      <c r="CH11" s="38">
        <v>115</v>
      </c>
      <c r="CI11" s="38">
        <v>960</v>
      </c>
      <c r="CJ11" s="38">
        <v>790</v>
      </c>
      <c r="CK11" s="38">
        <v>883</v>
      </c>
      <c r="CL11" s="38">
        <v>613</v>
      </c>
      <c r="CM11" s="38">
        <v>728</v>
      </c>
      <c r="CN11" s="37">
        <v>1216</v>
      </c>
      <c r="CO11" s="38">
        <v>829</v>
      </c>
      <c r="CP11" s="38">
        <v>767</v>
      </c>
      <c r="CQ11" s="38">
        <v>836</v>
      </c>
      <c r="CR11" s="37">
        <v>1029</v>
      </c>
      <c r="CS11" s="38">
        <v>869</v>
      </c>
      <c r="CT11" s="38">
        <v>683</v>
      </c>
      <c r="CU11" s="38">
        <v>697</v>
      </c>
      <c r="CV11" s="38">
        <v>724</v>
      </c>
      <c r="CW11" s="38">
        <v>842</v>
      </c>
      <c r="CX11" s="38">
        <v>699</v>
      </c>
      <c r="CY11" s="38">
        <v>813</v>
      </c>
      <c r="CZ11" s="38">
        <v>866</v>
      </c>
      <c r="DA11" s="38">
        <v>567</v>
      </c>
      <c r="DB11" s="38">
        <v>731</v>
      </c>
      <c r="DC11" s="38">
        <v>697</v>
      </c>
      <c r="DD11" s="38">
        <v>592</v>
      </c>
      <c r="DE11" s="38">
        <v>674</v>
      </c>
      <c r="DF11" s="38">
        <v>827</v>
      </c>
      <c r="DG11" s="38">
        <v>629</v>
      </c>
      <c r="DH11" s="38">
        <v>737</v>
      </c>
      <c r="DI11" s="38">
        <v>624</v>
      </c>
      <c r="DJ11" s="38">
        <v>423</v>
      </c>
      <c r="DK11" s="38">
        <v>688</v>
      </c>
      <c r="DL11" s="38">
        <v>627</v>
      </c>
      <c r="DM11" s="37">
        <v>1352</v>
      </c>
      <c r="DN11" s="38" t="s">
        <v>308</v>
      </c>
      <c r="DO11" s="38">
        <v>654</v>
      </c>
      <c r="DP11" s="37">
        <v>1119</v>
      </c>
      <c r="DQ11" s="65">
        <v>758</v>
      </c>
      <c r="DR11" s="67">
        <v>2143</v>
      </c>
      <c r="DS11" s="67">
        <v>2139</v>
      </c>
      <c r="DT11" s="67">
        <v>746</v>
      </c>
      <c r="DU11" s="67">
        <v>647</v>
      </c>
      <c r="DV11" s="67">
        <v>3102</v>
      </c>
      <c r="DW11" s="67">
        <v>625</v>
      </c>
      <c r="DX11" s="67">
        <v>876</v>
      </c>
      <c r="DY11" s="67">
        <v>940</v>
      </c>
      <c r="DZ11" s="67">
        <v>946</v>
      </c>
      <c r="EA11" s="67">
        <v>1268</v>
      </c>
      <c r="EB11" s="67">
        <v>1911</v>
      </c>
      <c r="EC11" s="67">
        <v>1016</v>
      </c>
      <c r="ED11" s="67">
        <v>3661</v>
      </c>
      <c r="EE11" s="67">
        <v>897</v>
      </c>
      <c r="EF11" s="67">
        <v>792</v>
      </c>
      <c r="EG11" s="67">
        <v>719</v>
      </c>
      <c r="EH11" s="67">
        <v>763</v>
      </c>
      <c r="EI11" s="67">
        <v>764</v>
      </c>
      <c r="EJ11" s="67">
        <v>793</v>
      </c>
      <c r="EK11" s="67">
        <v>1167</v>
      </c>
      <c r="EL11" s="67">
        <v>669</v>
      </c>
      <c r="EM11" s="67">
        <v>824</v>
      </c>
      <c r="EN11" s="67">
        <v>642</v>
      </c>
      <c r="EO11" s="67">
        <v>707</v>
      </c>
      <c r="EP11" s="68">
        <v>972</v>
      </c>
      <c r="EQ11" s="68">
        <v>825</v>
      </c>
      <c r="ER11" s="68">
        <v>654</v>
      </c>
      <c r="ES11" s="68">
        <v>1378</v>
      </c>
      <c r="ET11" s="68">
        <v>502</v>
      </c>
      <c r="EU11" s="68">
        <v>729</v>
      </c>
      <c r="EV11" s="68">
        <v>757</v>
      </c>
      <c r="EW11" s="68">
        <v>777</v>
      </c>
      <c r="EX11" s="68">
        <v>607</v>
      </c>
      <c r="EY11" s="68">
        <v>939</v>
      </c>
      <c r="EZ11" s="68">
        <v>537</v>
      </c>
      <c r="FA11" s="68">
        <v>1008</v>
      </c>
      <c r="FB11" s="68">
        <v>1212</v>
      </c>
      <c r="FC11" s="68">
        <v>714</v>
      </c>
      <c r="FD11" s="68">
        <v>1038</v>
      </c>
      <c r="FE11" s="68">
        <v>696</v>
      </c>
      <c r="FF11" s="68">
        <v>770</v>
      </c>
      <c r="FG11" s="68">
        <v>694</v>
      </c>
      <c r="FH11" s="68">
        <v>1153</v>
      </c>
      <c r="FI11" s="68">
        <v>770</v>
      </c>
      <c r="FJ11" s="68">
        <v>1369</v>
      </c>
      <c r="FK11" s="68">
        <v>770</v>
      </c>
      <c r="FL11" s="68">
        <v>716</v>
      </c>
      <c r="FM11" s="68">
        <v>646</v>
      </c>
      <c r="FN11" s="72">
        <v>1348</v>
      </c>
      <c r="FO11" s="72">
        <v>771</v>
      </c>
      <c r="FP11" s="72">
        <v>796</v>
      </c>
      <c r="FQ11" s="72">
        <v>1299</v>
      </c>
      <c r="FR11" s="72">
        <v>775</v>
      </c>
      <c r="FS11" s="72">
        <v>790</v>
      </c>
      <c r="FT11" s="72">
        <v>714</v>
      </c>
      <c r="FU11" s="72">
        <v>810</v>
      </c>
      <c r="FV11" s="72">
        <v>818</v>
      </c>
      <c r="FW11" s="72">
        <v>790</v>
      </c>
      <c r="FX11" s="72">
        <v>821</v>
      </c>
      <c r="FY11" s="72">
        <v>870</v>
      </c>
      <c r="FZ11" s="72">
        <v>899</v>
      </c>
      <c r="GA11" s="72">
        <v>1011</v>
      </c>
      <c r="GB11" s="72">
        <v>654</v>
      </c>
      <c r="GC11" s="72">
        <v>1493</v>
      </c>
      <c r="GD11" s="72">
        <v>756</v>
      </c>
      <c r="GE11" s="72">
        <v>682</v>
      </c>
      <c r="GF11" s="72">
        <v>697</v>
      </c>
      <c r="GG11" s="72">
        <v>664</v>
      </c>
      <c r="GH11" s="72">
        <v>684</v>
      </c>
      <c r="GI11" s="10">
        <v>974</v>
      </c>
      <c r="GJ11" s="10">
        <v>1496</v>
      </c>
      <c r="GK11" s="10">
        <v>624</v>
      </c>
      <c r="GL11" s="10">
        <v>1232</v>
      </c>
      <c r="GM11" s="10">
        <v>824</v>
      </c>
      <c r="GN11" s="10">
        <v>540</v>
      </c>
      <c r="GO11" s="10">
        <v>600</v>
      </c>
      <c r="GP11" s="10">
        <v>656</v>
      </c>
      <c r="GQ11" s="10">
        <v>579</v>
      </c>
      <c r="GR11" s="10">
        <v>706</v>
      </c>
      <c r="GS11" s="10">
        <v>702</v>
      </c>
      <c r="GT11" s="10">
        <v>587</v>
      </c>
      <c r="GU11" s="10">
        <v>574</v>
      </c>
      <c r="GV11" s="10">
        <v>624</v>
      </c>
      <c r="GW11" s="10">
        <v>686</v>
      </c>
      <c r="GX11" s="6">
        <v>1241</v>
      </c>
      <c r="GY11" s="6">
        <v>5570</v>
      </c>
      <c r="GZ11" s="6">
        <v>1117</v>
      </c>
      <c r="HA11" s="10">
        <v>912</v>
      </c>
      <c r="HB11" s="10">
        <v>550</v>
      </c>
      <c r="HC11" s="10">
        <v>528</v>
      </c>
      <c r="HD11" s="10">
        <v>669</v>
      </c>
      <c r="HE11" s="10">
        <v>606</v>
      </c>
      <c r="HF11" s="10">
        <v>585</v>
      </c>
      <c r="HG11" s="10">
        <v>704</v>
      </c>
      <c r="HH11" s="10">
        <v>532</v>
      </c>
      <c r="HI11" s="10">
        <v>537</v>
      </c>
      <c r="HJ11" s="6">
        <v>2900</v>
      </c>
      <c r="HK11" s="10">
        <v>526</v>
      </c>
      <c r="HL11" s="10">
        <v>407</v>
      </c>
      <c r="HM11" s="6">
        <v>1554</v>
      </c>
      <c r="HN11" s="10">
        <v>580</v>
      </c>
      <c r="HO11" s="10">
        <v>454</v>
      </c>
      <c r="HP11" s="6">
        <v>1638</v>
      </c>
      <c r="HQ11" s="10">
        <v>817</v>
      </c>
      <c r="HR11" s="10">
        <v>394</v>
      </c>
      <c r="HS11" s="6">
        <v>1826</v>
      </c>
      <c r="HT11" s="10">
        <v>579</v>
      </c>
      <c r="HU11" s="6">
        <v>1807</v>
      </c>
      <c r="HV11" s="6">
        <v>1520</v>
      </c>
      <c r="HW11" s="6">
        <v>479</v>
      </c>
      <c r="HX11" s="6">
        <v>390</v>
      </c>
      <c r="HY11" s="6">
        <v>398</v>
      </c>
      <c r="HZ11" s="6">
        <v>671</v>
      </c>
      <c r="IA11" s="6">
        <v>593</v>
      </c>
      <c r="IB11" s="6">
        <v>451</v>
      </c>
      <c r="IC11" s="6">
        <v>652</v>
      </c>
      <c r="ID11" s="6">
        <v>1351</v>
      </c>
      <c r="IE11" s="6">
        <v>885</v>
      </c>
      <c r="IF11" s="6">
        <v>789</v>
      </c>
      <c r="IG11" s="6">
        <v>949</v>
      </c>
      <c r="IH11" s="106">
        <v>1189</v>
      </c>
      <c r="II11" s="106">
        <v>572</v>
      </c>
      <c r="IJ11" s="106">
        <v>623</v>
      </c>
      <c r="IK11" s="111">
        <v>477</v>
      </c>
      <c r="IL11" s="111">
        <v>385</v>
      </c>
      <c r="IM11" s="111">
        <v>514</v>
      </c>
      <c r="IN11" s="111">
        <v>475</v>
      </c>
      <c r="IO11" s="111">
        <v>451</v>
      </c>
      <c r="IP11" s="111">
        <v>213</v>
      </c>
      <c r="IQ11" s="111">
        <v>414</v>
      </c>
      <c r="IR11" s="111">
        <v>237</v>
      </c>
      <c r="IS11" s="111">
        <v>264</v>
      </c>
      <c r="IT11" s="111">
        <v>416</v>
      </c>
      <c r="IU11" s="111">
        <v>259</v>
      </c>
      <c r="IV11" s="115">
        <v>336</v>
      </c>
    </row>
    <row r="12" spans="1:256">
      <c r="A12" s="7" t="s">
        <v>19</v>
      </c>
      <c r="B12" s="37">
        <v>8994</v>
      </c>
      <c r="C12" s="37">
        <v>9890</v>
      </c>
      <c r="D12" s="37">
        <v>9591</v>
      </c>
      <c r="E12" s="37">
        <v>11141</v>
      </c>
      <c r="F12" s="37">
        <v>9528</v>
      </c>
      <c r="G12" s="37">
        <v>10255</v>
      </c>
      <c r="H12" s="37">
        <v>9933</v>
      </c>
      <c r="I12" s="37">
        <v>10056</v>
      </c>
      <c r="J12" s="37">
        <v>10251</v>
      </c>
      <c r="K12" s="37">
        <v>9957</v>
      </c>
      <c r="L12" s="37">
        <v>11260</v>
      </c>
      <c r="M12" s="37">
        <v>11141</v>
      </c>
      <c r="N12" s="37">
        <v>11081</v>
      </c>
      <c r="O12" s="37">
        <v>11358</v>
      </c>
      <c r="P12" s="37">
        <v>9359</v>
      </c>
      <c r="Q12" s="37">
        <v>9618</v>
      </c>
      <c r="R12" s="37">
        <v>8130</v>
      </c>
      <c r="S12" s="37">
        <v>8923</v>
      </c>
      <c r="T12" s="37">
        <v>9291</v>
      </c>
      <c r="U12" s="37">
        <v>9497</v>
      </c>
      <c r="V12" s="37">
        <v>9643</v>
      </c>
      <c r="W12" s="37">
        <v>9546</v>
      </c>
      <c r="X12" s="37">
        <v>11172</v>
      </c>
      <c r="Y12" s="37">
        <v>10415</v>
      </c>
      <c r="Z12" s="37">
        <v>11268</v>
      </c>
      <c r="AA12" s="37">
        <v>11827</v>
      </c>
      <c r="AB12" s="37">
        <v>10668</v>
      </c>
      <c r="AC12" s="37">
        <v>11582</v>
      </c>
      <c r="AD12" s="37">
        <v>9833</v>
      </c>
      <c r="AE12" s="37">
        <v>9338</v>
      </c>
      <c r="AF12" s="37">
        <v>10004</v>
      </c>
      <c r="AG12" s="37">
        <v>9915</v>
      </c>
      <c r="AH12" s="37">
        <v>9834</v>
      </c>
      <c r="AI12" s="37">
        <v>8940</v>
      </c>
      <c r="AJ12" s="37">
        <v>10667</v>
      </c>
      <c r="AK12" s="37">
        <v>11059</v>
      </c>
      <c r="AL12" s="37">
        <v>11252</v>
      </c>
      <c r="AM12" s="37">
        <v>11154</v>
      </c>
      <c r="AN12" s="37">
        <v>10716</v>
      </c>
      <c r="AO12" s="37">
        <v>10525</v>
      </c>
      <c r="AP12" s="37">
        <v>8282</v>
      </c>
      <c r="AQ12" s="37">
        <v>9342</v>
      </c>
      <c r="AR12" s="37">
        <v>9470</v>
      </c>
      <c r="AS12" s="37">
        <v>9737</v>
      </c>
      <c r="AT12" s="37">
        <v>9591</v>
      </c>
      <c r="AU12" s="37">
        <v>9763</v>
      </c>
      <c r="AV12" s="37">
        <v>10175</v>
      </c>
      <c r="AW12" s="37">
        <v>10834</v>
      </c>
      <c r="AX12" s="37">
        <v>10866</v>
      </c>
      <c r="AY12" s="37">
        <v>10425</v>
      </c>
      <c r="AZ12" s="37">
        <v>10268</v>
      </c>
      <c r="BA12" s="37">
        <v>9136</v>
      </c>
      <c r="BB12" s="37">
        <v>7386</v>
      </c>
      <c r="BC12" s="37">
        <v>8306</v>
      </c>
      <c r="BD12" s="37">
        <v>8542</v>
      </c>
      <c r="BE12" s="37">
        <v>8365</v>
      </c>
      <c r="BF12" s="37">
        <v>8910</v>
      </c>
      <c r="BG12" s="37">
        <v>8642</v>
      </c>
      <c r="BH12" s="37">
        <v>11338</v>
      </c>
      <c r="BI12" s="37">
        <v>13035</v>
      </c>
      <c r="BJ12" s="37">
        <v>10150</v>
      </c>
      <c r="BK12" s="37">
        <v>11278</v>
      </c>
      <c r="BL12" s="37">
        <v>9955</v>
      </c>
      <c r="BM12" s="37">
        <v>8023</v>
      </c>
      <c r="BN12" s="37">
        <v>7429</v>
      </c>
      <c r="BO12" s="37">
        <v>7557</v>
      </c>
      <c r="BP12" s="37">
        <v>7417</v>
      </c>
      <c r="BQ12" s="37">
        <v>6462</v>
      </c>
      <c r="BR12" s="37">
        <v>8814</v>
      </c>
      <c r="BS12" s="37">
        <v>6275</v>
      </c>
      <c r="BT12" s="37">
        <v>7251</v>
      </c>
      <c r="BU12" s="37">
        <v>7314</v>
      </c>
      <c r="BV12" s="37">
        <v>6216</v>
      </c>
      <c r="BW12" s="37">
        <v>5711</v>
      </c>
      <c r="BX12" s="37">
        <v>5693</v>
      </c>
      <c r="BY12" s="37">
        <v>6067</v>
      </c>
      <c r="BZ12" s="37">
        <v>6335</v>
      </c>
      <c r="CA12" s="37">
        <v>6071</v>
      </c>
      <c r="CB12" s="37">
        <v>5860</v>
      </c>
      <c r="CC12" s="37">
        <v>6309</v>
      </c>
      <c r="CD12" s="37">
        <v>6365</v>
      </c>
      <c r="CE12" s="37">
        <v>6084</v>
      </c>
      <c r="CF12" s="37">
        <v>6919</v>
      </c>
      <c r="CG12" s="37">
        <v>5766</v>
      </c>
      <c r="CH12" s="37">
        <v>6084</v>
      </c>
      <c r="CI12" s="37">
        <v>6919</v>
      </c>
      <c r="CJ12" s="37">
        <v>5766</v>
      </c>
      <c r="CK12" s="37">
        <v>5833</v>
      </c>
      <c r="CL12" s="37">
        <v>4747</v>
      </c>
      <c r="CM12" s="37">
        <v>4631</v>
      </c>
      <c r="CN12" s="37">
        <v>5092</v>
      </c>
      <c r="CO12" s="37">
        <v>5406</v>
      </c>
      <c r="CP12" s="37">
        <v>5396</v>
      </c>
      <c r="CQ12" s="37">
        <v>5329</v>
      </c>
      <c r="CR12" s="37">
        <v>5716</v>
      </c>
      <c r="CS12" s="37">
        <v>5698</v>
      </c>
      <c r="CT12" s="37">
        <v>5883</v>
      </c>
      <c r="CU12" s="37">
        <v>6346</v>
      </c>
      <c r="CV12" s="37">
        <v>6132</v>
      </c>
      <c r="CW12" s="37">
        <v>6257</v>
      </c>
      <c r="CX12" s="37">
        <v>4983</v>
      </c>
      <c r="CY12" s="37">
        <v>5068</v>
      </c>
      <c r="CZ12" s="37">
        <v>5774</v>
      </c>
      <c r="DA12" s="37">
        <v>5841</v>
      </c>
      <c r="DB12" s="37">
        <v>6482</v>
      </c>
      <c r="DC12" s="37">
        <v>5904</v>
      </c>
      <c r="DD12" s="37">
        <v>5963</v>
      </c>
      <c r="DE12" s="37">
        <v>6740</v>
      </c>
      <c r="DF12" s="37">
        <v>6691</v>
      </c>
      <c r="DG12" s="37">
        <v>7258</v>
      </c>
      <c r="DH12" s="37">
        <v>7180</v>
      </c>
      <c r="DI12" s="37">
        <v>7532</v>
      </c>
      <c r="DJ12" s="37">
        <v>5677</v>
      </c>
      <c r="DK12" s="37">
        <v>6217</v>
      </c>
      <c r="DL12" s="37">
        <v>6356</v>
      </c>
      <c r="DM12" s="37">
        <v>6655</v>
      </c>
      <c r="DN12" s="37">
        <v>7346</v>
      </c>
      <c r="DO12" s="37">
        <v>6794</v>
      </c>
      <c r="DP12" s="37">
        <v>6863</v>
      </c>
      <c r="DQ12" s="66">
        <v>8137</v>
      </c>
      <c r="DR12" s="67">
        <v>7432</v>
      </c>
      <c r="DS12" s="67">
        <v>8309</v>
      </c>
      <c r="DT12" s="67">
        <v>7677</v>
      </c>
      <c r="DU12" s="67">
        <v>6678</v>
      </c>
      <c r="DV12" s="67">
        <v>5829</v>
      </c>
      <c r="DW12" s="67">
        <v>6003</v>
      </c>
      <c r="DX12" s="67">
        <v>6445</v>
      </c>
      <c r="DY12" s="67">
        <v>6252</v>
      </c>
      <c r="DZ12" s="67">
        <v>6936</v>
      </c>
      <c r="EA12" s="67">
        <v>5971</v>
      </c>
      <c r="EB12" s="67">
        <v>6803</v>
      </c>
      <c r="EC12" s="67">
        <v>7599</v>
      </c>
      <c r="ED12" s="67">
        <v>6847</v>
      </c>
      <c r="EE12" s="67">
        <v>7654</v>
      </c>
      <c r="EF12" s="67">
        <v>6707</v>
      </c>
      <c r="EG12" s="67">
        <v>6708</v>
      </c>
      <c r="EH12" s="67">
        <v>5709</v>
      </c>
      <c r="EI12" s="67">
        <v>5391</v>
      </c>
      <c r="EJ12" s="67">
        <v>4766</v>
      </c>
      <c r="EK12" s="67">
        <v>5036</v>
      </c>
      <c r="EL12" s="67">
        <v>6487</v>
      </c>
      <c r="EM12" s="67">
        <v>4971</v>
      </c>
      <c r="EN12" s="67">
        <v>4874</v>
      </c>
      <c r="EO12" s="67">
        <v>4866</v>
      </c>
      <c r="EP12" s="68">
        <v>3651</v>
      </c>
      <c r="EQ12" s="68">
        <v>4284</v>
      </c>
      <c r="ER12" s="68">
        <v>7941</v>
      </c>
      <c r="ES12" s="68">
        <v>5649</v>
      </c>
      <c r="ET12" s="68">
        <v>5010</v>
      </c>
      <c r="EU12" s="68">
        <v>5145</v>
      </c>
      <c r="EV12" s="68">
        <v>5302</v>
      </c>
      <c r="EW12" s="68">
        <v>5277</v>
      </c>
      <c r="EX12" s="68">
        <v>5743</v>
      </c>
      <c r="EY12" s="68">
        <v>7080</v>
      </c>
      <c r="EZ12" s="68">
        <v>7893</v>
      </c>
      <c r="FA12" s="68">
        <v>7990</v>
      </c>
      <c r="FB12" s="68">
        <v>8301</v>
      </c>
      <c r="FC12" s="68">
        <v>9266</v>
      </c>
      <c r="FD12" s="68">
        <v>8432</v>
      </c>
      <c r="FE12" s="68">
        <v>8340</v>
      </c>
      <c r="FF12" s="68">
        <v>6626</v>
      </c>
      <c r="FG12" s="68">
        <v>7108</v>
      </c>
      <c r="FH12" s="68">
        <v>7084</v>
      </c>
      <c r="FI12" s="68">
        <v>6965</v>
      </c>
      <c r="FJ12" s="68">
        <v>6673</v>
      </c>
      <c r="FK12" s="68">
        <v>6123</v>
      </c>
      <c r="FL12" s="68">
        <v>6815</v>
      </c>
      <c r="FM12" s="68">
        <v>7436</v>
      </c>
      <c r="FN12" s="72">
        <v>7265</v>
      </c>
      <c r="FO12" s="72">
        <v>7701</v>
      </c>
      <c r="FP12" s="72">
        <v>7862</v>
      </c>
      <c r="FQ12" s="72">
        <v>7298</v>
      </c>
      <c r="FR12" s="72">
        <v>5288</v>
      </c>
      <c r="FS12" s="72">
        <v>7116</v>
      </c>
      <c r="FT12" s="72">
        <v>6760</v>
      </c>
      <c r="FU12" s="72">
        <v>6715</v>
      </c>
      <c r="FV12" s="72">
        <v>7292</v>
      </c>
      <c r="FW12" s="72">
        <v>6668</v>
      </c>
      <c r="FX12" s="72">
        <v>7182</v>
      </c>
      <c r="FY12" s="72">
        <v>8082</v>
      </c>
      <c r="FZ12" s="72">
        <v>7850</v>
      </c>
      <c r="GA12" s="72">
        <v>7978</v>
      </c>
      <c r="GB12" s="72">
        <v>7281</v>
      </c>
      <c r="GC12" s="72">
        <v>7873</v>
      </c>
      <c r="GD12" s="72">
        <v>7217</v>
      </c>
      <c r="GE12" s="72">
        <v>7499</v>
      </c>
      <c r="GF12" s="72">
        <v>7555</v>
      </c>
      <c r="GG12" s="72">
        <v>6946</v>
      </c>
      <c r="GH12" s="72">
        <v>7027</v>
      </c>
      <c r="GI12" s="10">
        <v>6873</v>
      </c>
      <c r="GJ12" s="10">
        <v>6892</v>
      </c>
      <c r="GK12" s="10">
        <v>7405</v>
      </c>
      <c r="GL12" s="10">
        <v>7289</v>
      </c>
      <c r="GM12" s="10">
        <v>7828</v>
      </c>
      <c r="GN12" s="10">
        <v>6976</v>
      </c>
      <c r="GO12" s="10">
        <v>6629</v>
      </c>
      <c r="GP12" s="10">
        <v>6280</v>
      </c>
      <c r="GQ12" s="10">
        <v>7126</v>
      </c>
      <c r="GR12" s="10">
        <v>5854</v>
      </c>
      <c r="GS12" s="10">
        <v>6107</v>
      </c>
      <c r="GT12" s="10">
        <v>6657</v>
      </c>
      <c r="GU12" s="6">
        <v>5573</v>
      </c>
      <c r="GV12" s="6">
        <v>6798</v>
      </c>
      <c r="GW12" s="6">
        <v>6556</v>
      </c>
      <c r="GX12" s="6">
        <v>6259</v>
      </c>
      <c r="GY12" s="6">
        <v>7021</v>
      </c>
      <c r="GZ12" s="6">
        <v>6634</v>
      </c>
      <c r="HA12" s="6">
        <v>6273</v>
      </c>
      <c r="HB12" s="6">
        <v>5819</v>
      </c>
      <c r="HC12" s="6">
        <v>6152</v>
      </c>
      <c r="HD12" s="6">
        <v>5688</v>
      </c>
      <c r="HE12" s="6">
        <v>5672</v>
      </c>
      <c r="HF12" s="6">
        <v>5943</v>
      </c>
      <c r="HG12" s="6">
        <v>5396</v>
      </c>
      <c r="HH12" s="6">
        <v>5951</v>
      </c>
      <c r="HI12" s="6">
        <v>5952</v>
      </c>
      <c r="HJ12" s="6">
        <v>4926</v>
      </c>
      <c r="HK12" s="6">
        <v>4433</v>
      </c>
      <c r="HL12" s="6">
        <v>5317</v>
      </c>
      <c r="HM12" s="6">
        <v>6593</v>
      </c>
      <c r="HN12" s="6">
        <v>5256</v>
      </c>
      <c r="HO12" s="6">
        <v>6714</v>
      </c>
      <c r="HP12" s="6">
        <v>5344</v>
      </c>
      <c r="HQ12" s="6">
        <v>4373</v>
      </c>
      <c r="HR12" s="6">
        <v>5182</v>
      </c>
      <c r="HS12" s="6">
        <v>4933</v>
      </c>
      <c r="HT12" s="6">
        <v>5175</v>
      </c>
      <c r="HU12" s="6">
        <v>6030</v>
      </c>
      <c r="HV12" s="6">
        <v>5603</v>
      </c>
      <c r="HW12" s="6">
        <v>4748</v>
      </c>
      <c r="HX12" s="6">
        <v>4842</v>
      </c>
      <c r="HY12" s="6">
        <v>4812</v>
      </c>
      <c r="HZ12" s="6">
        <v>3629</v>
      </c>
      <c r="IA12" s="6">
        <v>5736</v>
      </c>
      <c r="IB12" s="6">
        <v>4578</v>
      </c>
      <c r="IC12" s="6">
        <v>4220</v>
      </c>
      <c r="ID12" s="6">
        <v>4309</v>
      </c>
      <c r="IE12" s="6">
        <v>4336</v>
      </c>
      <c r="IF12" s="6">
        <v>4689</v>
      </c>
      <c r="IG12" s="6">
        <v>5045</v>
      </c>
      <c r="IH12" s="106">
        <v>4716</v>
      </c>
      <c r="II12" s="106">
        <v>4454</v>
      </c>
      <c r="IJ12" s="106">
        <v>4320</v>
      </c>
      <c r="IK12" s="111">
        <v>4397</v>
      </c>
      <c r="IL12" s="111">
        <v>3390</v>
      </c>
      <c r="IM12" s="111">
        <v>4663</v>
      </c>
      <c r="IN12" s="111">
        <v>3896</v>
      </c>
      <c r="IO12" s="111">
        <v>5645</v>
      </c>
      <c r="IP12" s="111">
        <v>8407</v>
      </c>
      <c r="IQ12" s="111">
        <v>5176</v>
      </c>
      <c r="IR12" s="111">
        <v>3068</v>
      </c>
      <c r="IS12" s="111">
        <v>5120</v>
      </c>
      <c r="IT12" s="111">
        <v>3279</v>
      </c>
      <c r="IU12" s="111">
        <v>4165</v>
      </c>
      <c r="IV12" s="115">
        <v>4528</v>
      </c>
    </row>
    <row r="13" spans="1:256">
      <c r="A13" s="7" t="s">
        <v>21</v>
      </c>
      <c r="B13" s="37">
        <v>4051</v>
      </c>
      <c r="C13" s="37">
        <v>3796</v>
      </c>
      <c r="D13" s="37">
        <v>3566</v>
      </c>
      <c r="E13" s="37">
        <v>3125</v>
      </c>
      <c r="F13" s="37">
        <v>3363</v>
      </c>
      <c r="G13" s="37">
        <v>3796</v>
      </c>
      <c r="H13" s="37">
        <v>3199</v>
      </c>
      <c r="I13" s="37">
        <v>3745</v>
      </c>
      <c r="J13" s="37">
        <v>3992</v>
      </c>
      <c r="K13" s="37">
        <v>3459</v>
      </c>
      <c r="L13" s="37">
        <v>4702</v>
      </c>
      <c r="M13" s="37">
        <v>4182</v>
      </c>
      <c r="N13" s="37">
        <v>4440</v>
      </c>
      <c r="O13" s="37">
        <v>3848</v>
      </c>
      <c r="P13" s="37">
        <v>3450</v>
      </c>
      <c r="Q13" s="37">
        <v>3912</v>
      </c>
      <c r="R13" s="37">
        <v>3366</v>
      </c>
      <c r="S13" s="37">
        <v>3584</v>
      </c>
      <c r="T13" s="37">
        <v>3703</v>
      </c>
      <c r="U13" s="37">
        <v>4042</v>
      </c>
      <c r="V13" s="37">
        <v>4293</v>
      </c>
      <c r="W13" s="37">
        <v>4283</v>
      </c>
      <c r="X13" s="37">
        <v>5093</v>
      </c>
      <c r="Y13" s="37">
        <v>4640</v>
      </c>
      <c r="Z13" s="37">
        <v>5318</v>
      </c>
      <c r="AA13" s="37">
        <v>4718</v>
      </c>
      <c r="AB13" s="37">
        <v>4343</v>
      </c>
      <c r="AC13" s="37">
        <v>4546</v>
      </c>
      <c r="AD13" s="37">
        <v>3863</v>
      </c>
      <c r="AE13" s="37">
        <v>3688</v>
      </c>
      <c r="AF13" s="37">
        <v>4253</v>
      </c>
      <c r="AG13" s="37">
        <v>4394</v>
      </c>
      <c r="AH13" s="37">
        <v>4381</v>
      </c>
      <c r="AI13" s="37">
        <v>5010</v>
      </c>
      <c r="AJ13" s="37">
        <v>5301</v>
      </c>
      <c r="AK13" s="37">
        <v>5092</v>
      </c>
      <c r="AL13" s="37">
        <v>5698</v>
      </c>
      <c r="AM13" s="37">
        <v>4683</v>
      </c>
      <c r="AN13" s="37">
        <v>4440</v>
      </c>
      <c r="AO13" s="37">
        <v>4511</v>
      </c>
      <c r="AP13" s="37">
        <v>3902</v>
      </c>
      <c r="AQ13" s="37">
        <v>4168</v>
      </c>
      <c r="AR13" s="37">
        <v>4425</v>
      </c>
      <c r="AS13" s="37">
        <v>4727</v>
      </c>
      <c r="AT13" s="37">
        <v>4927</v>
      </c>
      <c r="AU13" s="37">
        <v>5226</v>
      </c>
      <c r="AV13" s="37">
        <v>4774</v>
      </c>
      <c r="AW13" s="37">
        <v>5537</v>
      </c>
      <c r="AX13" s="37">
        <v>5622</v>
      </c>
      <c r="AY13" s="37">
        <v>4415</v>
      </c>
      <c r="AZ13" s="37">
        <v>5147</v>
      </c>
      <c r="BA13" s="37">
        <v>4162</v>
      </c>
      <c r="BB13" s="37">
        <v>3697</v>
      </c>
      <c r="BC13" s="37">
        <v>4410</v>
      </c>
      <c r="BD13" s="37">
        <v>4094</v>
      </c>
      <c r="BE13" s="37">
        <v>3838</v>
      </c>
      <c r="BF13" s="37">
        <v>4503</v>
      </c>
      <c r="BG13" s="37">
        <v>4348</v>
      </c>
      <c r="BH13" s="37">
        <v>4511</v>
      </c>
      <c r="BI13" s="37">
        <v>3956</v>
      </c>
      <c r="BJ13" s="37">
        <v>3599</v>
      </c>
      <c r="BK13" s="37">
        <v>3562</v>
      </c>
      <c r="BL13" s="37">
        <v>3460</v>
      </c>
      <c r="BM13" s="37">
        <v>2805</v>
      </c>
      <c r="BN13" s="37">
        <v>2361</v>
      </c>
      <c r="BO13" s="37">
        <v>2617</v>
      </c>
      <c r="BP13" s="37">
        <v>2400</v>
      </c>
      <c r="BQ13" s="37">
        <v>2596</v>
      </c>
      <c r="BR13" s="37">
        <v>2702</v>
      </c>
      <c r="BS13" s="37">
        <v>2610</v>
      </c>
      <c r="BT13" s="37">
        <v>2939</v>
      </c>
      <c r="BU13" s="37">
        <v>3626</v>
      </c>
      <c r="BV13" s="37">
        <v>1652</v>
      </c>
      <c r="BW13" s="37">
        <v>1381</v>
      </c>
      <c r="BX13" s="37">
        <v>1551</v>
      </c>
      <c r="BY13" s="37">
        <v>1479</v>
      </c>
      <c r="BZ13" s="37">
        <v>1460</v>
      </c>
      <c r="CA13" s="37">
        <v>1531</v>
      </c>
      <c r="CB13" s="37">
        <v>1340</v>
      </c>
      <c r="CC13" s="37">
        <v>1670</v>
      </c>
      <c r="CD13" s="37">
        <v>1635</v>
      </c>
      <c r="CE13" s="37">
        <v>1723</v>
      </c>
      <c r="CF13" s="37">
        <v>1498</v>
      </c>
      <c r="CG13" s="37">
        <v>1278</v>
      </c>
      <c r="CH13" s="37">
        <v>1723</v>
      </c>
      <c r="CI13" s="37">
        <v>1498</v>
      </c>
      <c r="CJ13" s="37">
        <v>1278</v>
      </c>
      <c r="CK13" s="37">
        <v>1275</v>
      </c>
      <c r="CL13" s="37">
        <v>1037</v>
      </c>
      <c r="CM13" s="37">
        <v>1142</v>
      </c>
      <c r="CN13" s="37">
        <v>1169</v>
      </c>
      <c r="CO13" s="37">
        <v>1384</v>
      </c>
      <c r="CP13" s="37">
        <v>1238</v>
      </c>
      <c r="CQ13" s="37">
        <v>1381</v>
      </c>
      <c r="CR13" s="37">
        <v>1552</v>
      </c>
      <c r="CS13" s="37">
        <v>1376</v>
      </c>
      <c r="CT13" s="37">
        <v>1562</v>
      </c>
      <c r="CU13" s="37">
        <v>1390</v>
      </c>
      <c r="CV13" s="37">
        <v>1115</v>
      </c>
      <c r="CW13" s="37">
        <v>1036</v>
      </c>
      <c r="CX13" s="37">
        <v>1036</v>
      </c>
      <c r="CY13" s="38">
        <v>964</v>
      </c>
      <c r="CZ13" s="37">
        <v>1082</v>
      </c>
      <c r="DA13" s="37">
        <v>1099</v>
      </c>
      <c r="DB13" s="37">
        <v>1021</v>
      </c>
      <c r="DC13" s="37">
        <v>1189</v>
      </c>
      <c r="DD13" s="37">
        <v>1205</v>
      </c>
      <c r="DE13" s="37">
        <v>1429</v>
      </c>
      <c r="DF13" s="37">
        <v>1429</v>
      </c>
      <c r="DG13" s="37">
        <v>1261</v>
      </c>
      <c r="DH13" s="37">
        <v>1314</v>
      </c>
      <c r="DI13" s="37">
        <v>1053</v>
      </c>
      <c r="DJ13" s="38">
        <v>894</v>
      </c>
      <c r="DK13" s="38">
        <v>988</v>
      </c>
      <c r="DL13" s="37">
        <v>1051</v>
      </c>
      <c r="DM13" s="37">
        <v>1086</v>
      </c>
      <c r="DN13" s="37">
        <v>1257</v>
      </c>
      <c r="DO13" s="37">
        <v>1385</v>
      </c>
      <c r="DP13" s="37">
        <v>1219</v>
      </c>
      <c r="DQ13" s="66">
        <v>1353</v>
      </c>
      <c r="DR13" s="67">
        <v>1372</v>
      </c>
      <c r="DS13" s="67">
        <v>1267</v>
      </c>
      <c r="DT13" s="67">
        <v>1312</v>
      </c>
      <c r="DU13" s="67">
        <v>884</v>
      </c>
      <c r="DV13" s="67">
        <v>845</v>
      </c>
      <c r="DW13" s="67">
        <v>964</v>
      </c>
      <c r="DX13" s="67">
        <v>1020</v>
      </c>
      <c r="DY13" s="67">
        <v>985</v>
      </c>
      <c r="DZ13" s="67">
        <v>1128</v>
      </c>
      <c r="EA13" s="67">
        <v>1093</v>
      </c>
      <c r="EB13" s="67">
        <v>1242</v>
      </c>
      <c r="EC13" s="67">
        <v>1429</v>
      </c>
      <c r="ED13" s="67">
        <v>1449</v>
      </c>
      <c r="EE13" s="67">
        <v>1280</v>
      </c>
      <c r="EF13" s="67">
        <v>1212</v>
      </c>
      <c r="EG13" s="67">
        <v>829</v>
      </c>
      <c r="EH13" s="67">
        <v>741</v>
      </c>
      <c r="EI13" s="67">
        <v>1025</v>
      </c>
      <c r="EJ13" s="67">
        <v>904</v>
      </c>
      <c r="EK13" s="67">
        <v>1030</v>
      </c>
      <c r="EL13" s="67">
        <v>1196</v>
      </c>
      <c r="EM13" s="67">
        <v>1080</v>
      </c>
      <c r="EN13" s="67">
        <v>1167</v>
      </c>
      <c r="EO13" s="67">
        <v>1525</v>
      </c>
      <c r="EP13" s="68">
        <v>1242</v>
      </c>
      <c r="EQ13" s="68">
        <v>1281</v>
      </c>
      <c r="ER13" s="68">
        <v>1212</v>
      </c>
      <c r="ES13" s="68">
        <v>1015</v>
      </c>
      <c r="ET13" s="68">
        <v>893</v>
      </c>
      <c r="EU13" s="68">
        <v>985</v>
      </c>
      <c r="EV13" s="68">
        <v>1038</v>
      </c>
      <c r="EW13" s="68">
        <v>1160</v>
      </c>
      <c r="EX13" s="68">
        <v>1162</v>
      </c>
      <c r="EY13" s="68">
        <v>1186</v>
      </c>
      <c r="EZ13" s="68">
        <v>1414</v>
      </c>
      <c r="FA13" s="68">
        <v>1218</v>
      </c>
      <c r="FB13" s="68">
        <v>1457</v>
      </c>
      <c r="FC13" s="68">
        <v>1303</v>
      </c>
      <c r="FD13" s="68">
        <v>1173</v>
      </c>
      <c r="FE13" s="68">
        <v>981</v>
      </c>
      <c r="FF13" s="68">
        <v>857</v>
      </c>
      <c r="FG13" s="68">
        <v>788</v>
      </c>
      <c r="FH13" s="68">
        <v>901</v>
      </c>
      <c r="FI13" s="68">
        <v>1033</v>
      </c>
      <c r="FJ13" s="68">
        <v>1014</v>
      </c>
      <c r="FK13" s="68">
        <v>971</v>
      </c>
      <c r="FL13" s="68">
        <v>1107</v>
      </c>
      <c r="FM13" s="68">
        <v>1167</v>
      </c>
      <c r="FN13" s="72">
        <v>1152</v>
      </c>
      <c r="FO13" s="72">
        <v>794</v>
      </c>
      <c r="FP13" s="72">
        <v>862</v>
      </c>
      <c r="FQ13" s="72">
        <v>670</v>
      </c>
      <c r="FR13" s="72">
        <v>530</v>
      </c>
      <c r="FS13" s="72">
        <v>503</v>
      </c>
      <c r="FT13" s="72">
        <v>811</v>
      </c>
      <c r="FU13" s="72">
        <v>923</v>
      </c>
      <c r="FV13" s="72">
        <v>775</v>
      </c>
      <c r="FW13" s="72">
        <v>792</v>
      </c>
      <c r="FX13" s="72">
        <v>770</v>
      </c>
      <c r="FY13" s="72">
        <v>874</v>
      </c>
      <c r="FZ13" s="72">
        <v>939</v>
      </c>
      <c r="GA13" s="72">
        <v>708</v>
      </c>
      <c r="GB13" s="72">
        <v>903</v>
      </c>
      <c r="GC13" s="72">
        <v>749</v>
      </c>
      <c r="GD13" s="72">
        <v>616</v>
      </c>
      <c r="GE13" s="72">
        <v>688</v>
      </c>
      <c r="GF13" s="72">
        <v>706</v>
      </c>
      <c r="GG13" s="72">
        <v>759</v>
      </c>
      <c r="GH13" s="72">
        <v>772</v>
      </c>
      <c r="GI13" s="10">
        <v>816</v>
      </c>
      <c r="GJ13" s="10">
        <v>712</v>
      </c>
      <c r="GK13" s="10">
        <v>873</v>
      </c>
      <c r="GL13" s="10">
        <v>914</v>
      </c>
      <c r="GM13" s="10">
        <v>717</v>
      </c>
      <c r="GN13" s="10">
        <v>891</v>
      </c>
      <c r="GO13" s="10">
        <v>597</v>
      </c>
      <c r="GP13" s="10">
        <v>623</v>
      </c>
      <c r="GQ13" s="10">
        <v>662</v>
      </c>
      <c r="GR13" s="10">
        <v>578</v>
      </c>
      <c r="GS13" s="10">
        <v>588</v>
      </c>
      <c r="GT13" s="10">
        <v>782</v>
      </c>
      <c r="GU13" s="10">
        <v>671</v>
      </c>
      <c r="GV13" s="10">
        <v>843</v>
      </c>
      <c r="GW13" s="10">
        <v>789</v>
      </c>
      <c r="GX13" s="10">
        <v>725</v>
      </c>
      <c r="GY13" s="10">
        <v>746</v>
      </c>
      <c r="GZ13" s="10">
        <v>619</v>
      </c>
      <c r="HA13" s="10">
        <v>535</v>
      </c>
      <c r="HB13" s="10">
        <v>492</v>
      </c>
      <c r="HC13" s="10">
        <v>555</v>
      </c>
      <c r="HD13" s="10">
        <v>428</v>
      </c>
      <c r="HE13" s="10">
        <v>655</v>
      </c>
      <c r="HF13" s="10">
        <v>538</v>
      </c>
      <c r="HG13" s="10">
        <v>619</v>
      </c>
      <c r="HH13" s="10">
        <v>883</v>
      </c>
      <c r="HI13" s="10">
        <v>880</v>
      </c>
      <c r="HJ13" s="10">
        <v>658</v>
      </c>
      <c r="HK13" s="10">
        <v>664</v>
      </c>
      <c r="HL13" s="10">
        <v>575</v>
      </c>
      <c r="HM13" s="10">
        <v>540</v>
      </c>
      <c r="HN13" s="10">
        <v>551</v>
      </c>
      <c r="HO13" s="10">
        <v>642</v>
      </c>
      <c r="HP13" s="10">
        <v>585</v>
      </c>
      <c r="HQ13" s="10">
        <v>743</v>
      </c>
      <c r="HR13" s="10">
        <v>617</v>
      </c>
      <c r="HS13" s="10">
        <v>644</v>
      </c>
      <c r="HT13" s="10">
        <v>705</v>
      </c>
      <c r="HU13" s="10">
        <v>612</v>
      </c>
      <c r="HV13" s="10">
        <v>690</v>
      </c>
      <c r="HW13" s="10">
        <v>622</v>
      </c>
      <c r="HX13" s="10">
        <v>551</v>
      </c>
      <c r="HY13" s="10">
        <v>519</v>
      </c>
      <c r="HZ13" s="10">
        <v>425</v>
      </c>
      <c r="IA13" s="10">
        <v>426</v>
      </c>
      <c r="IB13" s="10">
        <v>411</v>
      </c>
      <c r="IC13" s="10">
        <v>503</v>
      </c>
      <c r="ID13" s="10">
        <v>493</v>
      </c>
      <c r="IE13" s="10">
        <v>559</v>
      </c>
      <c r="IF13" s="10">
        <v>542</v>
      </c>
      <c r="IG13" s="10">
        <v>492</v>
      </c>
      <c r="IH13" s="106">
        <v>606</v>
      </c>
      <c r="II13" s="106">
        <v>497</v>
      </c>
      <c r="IJ13" s="106">
        <v>441</v>
      </c>
      <c r="IK13" s="111">
        <v>438</v>
      </c>
      <c r="IL13" s="111">
        <v>345</v>
      </c>
      <c r="IM13" s="111">
        <v>304</v>
      </c>
      <c r="IN13" s="111">
        <v>314</v>
      </c>
      <c r="IO13" s="111">
        <v>150</v>
      </c>
      <c r="IP13" s="111">
        <v>234</v>
      </c>
      <c r="IQ13" s="111">
        <v>336</v>
      </c>
      <c r="IR13" s="111">
        <v>331</v>
      </c>
      <c r="IS13" s="111">
        <v>333</v>
      </c>
      <c r="IT13" s="111">
        <v>432</v>
      </c>
      <c r="IU13" s="111">
        <v>458</v>
      </c>
      <c r="IV13" s="115">
        <v>536</v>
      </c>
    </row>
    <row r="14" spans="1:256">
      <c r="A14" s="7" t="s">
        <v>22</v>
      </c>
      <c r="B14" s="38">
        <v>654</v>
      </c>
      <c r="C14" s="38">
        <v>616</v>
      </c>
      <c r="D14" s="38">
        <v>595</v>
      </c>
      <c r="E14" s="38">
        <v>656</v>
      </c>
      <c r="F14" s="38">
        <v>675</v>
      </c>
      <c r="G14" s="38">
        <v>588</v>
      </c>
      <c r="H14" s="38">
        <v>555</v>
      </c>
      <c r="I14" s="38">
        <v>730</v>
      </c>
      <c r="J14" s="38">
        <v>632</v>
      </c>
      <c r="K14" s="38">
        <v>640</v>
      </c>
      <c r="L14" s="38">
        <v>764</v>
      </c>
      <c r="M14" s="38">
        <v>630</v>
      </c>
      <c r="N14" s="38">
        <v>719</v>
      </c>
      <c r="O14" s="38">
        <v>605</v>
      </c>
      <c r="P14" s="38">
        <v>629</v>
      </c>
      <c r="Q14" s="38">
        <v>669</v>
      </c>
      <c r="R14" s="38">
        <v>546</v>
      </c>
      <c r="S14" s="38">
        <v>521</v>
      </c>
      <c r="T14" s="38">
        <v>636</v>
      </c>
      <c r="U14" s="38">
        <v>650</v>
      </c>
      <c r="V14" s="38">
        <v>545</v>
      </c>
      <c r="W14" s="38">
        <v>749</v>
      </c>
      <c r="X14" s="38">
        <v>718</v>
      </c>
      <c r="Y14" s="38">
        <v>667</v>
      </c>
      <c r="Z14" s="38">
        <v>810</v>
      </c>
      <c r="AA14" s="38">
        <v>700</v>
      </c>
      <c r="AB14" s="38">
        <v>567</v>
      </c>
      <c r="AC14" s="38">
        <v>620</v>
      </c>
      <c r="AD14" s="38">
        <v>600</v>
      </c>
      <c r="AE14" s="38">
        <v>535</v>
      </c>
      <c r="AF14" s="38">
        <v>636</v>
      </c>
      <c r="AG14" s="38">
        <v>613</v>
      </c>
      <c r="AH14" s="38">
        <v>478</v>
      </c>
      <c r="AI14" s="38">
        <v>712</v>
      </c>
      <c r="AJ14" s="38">
        <v>689</v>
      </c>
      <c r="AK14" s="38">
        <v>685</v>
      </c>
      <c r="AL14" s="38">
        <v>731</v>
      </c>
      <c r="AM14" s="38">
        <v>639</v>
      </c>
      <c r="AN14" s="38">
        <v>652</v>
      </c>
      <c r="AO14" s="38">
        <v>586</v>
      </c>
      <c r="AP14" s="38">
        <v>538</v>
      </c>
      <c r="AQ14" s="38">
        <v>502</v>
      </c>
      <c r="AR14" s="38">
        <v>635</v>
      </c>
      <c r="AS14" s="38">
        <v>607</v>
      </c>
      <c r="AT14" s="38">
        <v>577</v>
      </c>
      <c r="AU14" s="38">
        <v>708</v>
      </c>
      <c r="AV14" s="38">
        <v>607</v>
      </c>
      <c r="AW14" s="38">
        <v>628</v>
      </c>
      <c r="AX14" s="38">
        <v>682</v>
      </c>
      <c r="AY14" s="38">
        <v>560</v>
      </c>
      <c r="AZ14" s="38">
        <v>613</v>
      </c>
      <c r="BA14" s="38">
        <v>554</v>
      </c>
      <c r="BB14" s="38">
        <v>540</v>
      </c>
      <c r="BC14" s="38">
        <v>488</v>
      </c>
      <c r="BD14" s="38">
        <v>558</v>
      </c>
      <c r="BE14" s="38">
        <v>506</v>
      </c>
      <c r="BF14" s="38">
        <v>618</v>
      </c>
      <c r="BG14" s="38">
        <v>620</v>
      </c>
      <c r="BH14" s="38">
        <v>638</v>
      </c>
      <c r="BI14" s="38">
        <v>608</v>
      </c>
      <c r="BJ14" s="38">
        <v>589</v>
      </c>
      <c r="BK14" s="38">
        <v>560</v>
      </c>
      <c r="BL14" s="38">
        <v>562</v>
      </c>
      <c r="BM14" s="38">
        <v>505</v>
      </c>
      <c r="BN14" s="38">
        <v>494</v>
      </c>
      <c r="BO14" s="38">
        <v>498</v>
      </c>
      <c r="BP14" s="38">
        <v>467</v>
      </c>
      <c r="BQ14" s="38">
        <v>478</v>
      </c>
      <c r="BR14" s="38">
        <v>416</v>
      </c>
      <c r="BS14" s="38">
        <v>474</v>
      </c>
      <c r="BT14" s="38">
        <v>514</v>
      </c>
      <c r="BU14" s="38">
        <v>500</v>
      </c>
      <c r="BV14" s="38">
        <v>452</v>
      </c>
      <c r="BW14" s="38">
        <v>395</v>
      </c>
      <c r="BX14" s="38">
        <v>410</v>
      </c>
      <c r="BY14" s="38">
        <v>430</v>
      </c>
      <c r="BZ14" s="38">
        <v>487</v>
      </c>
      <c r="CA14" s="38">
        <v>449</v>
      </c>
      <c r="CB14" s="38">
        <v>445</v>
      </c>
      <c r="CC14" s="38">
        <v>553</v>
      </c>
      <c r="CD14" s="38">
        <v>414</v>
      </c>
      <c r="CE14" s="38">
        <v>421</v>
      </c>
      <c r="CF14" s="38">
        <v>369</v>
      </c>
      <c r="CG14" s="38">
        <v>358</v>
      </c>
      <c r="CH14" s="38">
        <v>421</v>
      </c>
      <c r="CI14" s="38">
        <v>369</v>
      </c>
      <c r="CJ14" s="38">
        <v>358</v>
      </c>
      <c r="CK14" s="38">
        <v>417</v>
      </c>
      <c r="CL14" s="38">
        <v>359</v>
      </c>
      <c r="CM14" s="38">
        <v>370</v>
      </c>
      <c r="CN14" s="38">
        <v>371</v>
      </c>
      <c r="CO14" s="38">
        <v>417</v>
      </c>
      <c r="CP14" s="38">
        <v>384</v>
      </c>
      <c r="CQ14" s="38">
        <v>427</v>
      </c>
      <c r="CR14" s="38">
        <v>427</v>
      </c>
      <c r="CS14" s="38">
        <v>378</v>
      </c>
      <c r="CT14" s="38">
        <v>495</v>
      </c>
      <c r="CU14" s="38">
        <v>419</v>
      </c>
      <c r="CV14" s="38">
        <v>346</v>
      </c>
      <c r="CW14" s="38">
        <v>394</v>
      </c>
      <c r="CX14" s="38">
        <v>298</v>
      </c>
      <c r="CY14" s="38">
        <v>215</v>
      </c>
      <c r="CZ14" s="38">
        <v>347</v>
      </c>
      <c r="DA14" s="38">
        <v>390</v>
      </c>
      <c r="DB14" s="38">
        <v>270</v>
      </c>
      <c r="DC14" s="38">
        <v>394</v>
      </c>
      <c r="DD14" s="38">
        <v>381</v>
      </c>
      <c r="DE14" s="38">
        <v>370</v>
      </c>
      <c r="DF14" s="38">
        <v>871</v>
      </c>
      <c r="DG14" s="38">
        <v>568</v>
      </c>
      <c r="DH14" s="38">
        <v>775</v>
      </c>
      <c r="DI14" s="38">
        <v>602</v>
      </c>
      <c r="DJ14" s="38">
        <v>534</v>
      </c>
      <c r="DK14" s="38">
        <v>560</v>
      </c>
      <c r="DL14" s="38">
        <v>652</v>
      </c>
      <c r="DM14" s="38">
        <v>659</v>
      </c>
      <c r="DN14" s="38">
        <v>715</v>
      </c>
      <c r="DO14" s="38">
        <v>733</v>
      </c>
      <c r="DP14" s="38">
        <v>662</v>
      </c>
      <c r="DQ14" s="65">
        <v>762</v>
      </c>
      <c r="DR14" s="67">
        <v>692</v>
      </c>
      <c r="DS14" s="67">
        <v>707</v>
      </c>
      <c r="DT14" s="67">
        <v>681</v>
      </c>
      <c r="DU14" s="67">
        <v>498</v>
      </c>
      <c r="DV14" s="67">
        <v>581</v>
      </c>
      <c r="DW14" s="67">
        <v>607</v>
      </c>
      <c r="DX14" s="67">
        <v>619</v>
      </c>
      <c r="DY14" s="67">
        <v>667</v>
      </c>
      <c r="DZ14" s="67">
        <v>671</v>
      </c>
      <c r="EA14" s="67">
        <v>742</v>
      </c>
      <c r="EB14" s="67">
        <v>674</v>
      </c>
      <c r="EC14" s="67">
        <v>712</v>
      </c>
      <c r="ED14" s="67">
        <v>708</v>
      </c>
      <c r="EE14" s="67">
        <v>659</v>
      </c>
      <c r="EF14" s="67">
        <v>722</v>
      </c>
      <c r="EG14" s="67">
        <v>564</v>
      </c>
      <c r="EH14" s="67">
        <v>582</v>
      </c>
      <c r="EI14" s="67">
        <v>537</v>
      </c>
      <c r="EJ14" s="67">
        <v>558</v>
      </c>
      <c r="EK14" s="67">
        <v>628</v>
      </c>
      <c r="EL14" s="67">
        <v>661</v>
      </c>
      <c r="EM14" s="67">
        <v>628</v>
      </c>
      <c r="EN14" s="67">
        <v>755</v>
      </c>
      <c r="EO14" s="67">
        <v>721</v>
      </c>
      <c r="EP14" s="68">
        <v>644</v>
      </c>
      <c r="EQ14" s="68">
        <v>640</v>
      </c>
      <c r="ER14" s="68">
        <v>673</v>
      </c>
      <c r="ES14" s="68">
        <v>559</v>
      </c>
      <c r="ET14" s="68">
        <v>529</v>
      </c>
      <c r="EU14" s="68">
        <v>542</v>
      </c>
      <c r="EV14" s="68">
        <v>616</v>
      </c>
      <c r="EW14" s="68">
        <v>621</v>
      </c>
      <c r="EX14" s="68">
        <v>707</v>
      </c>
      <c r="EY14" s="68">
        <v>684</v>
      </c>
      <c r="EZ14" s="68">
        <v>806</v>
      </c>
      <c r="FA14" s="68">
        <v>654</v>
      </c>
      <c r="FB14" s="68">
        <v>796</v>
      </c>
      <c r="FC14" s="68">
        <v>631</v>
      </c>
      <c r="FD14" s="68">
        <v>619</v>
      </c>
      <c r="FE14" s="68">
        <v>607</v>
      </c>
      <c r="FF14" s="68">
        <v>509</v>
      </c>
      <c r="FG14" s="68">
        <v>473</v>
      </c>
      <c r="FH14" s="68">
        <v>627</v>
      </c>
      <c r="FI14" s="68">
        <v>658</v>
      </c>
      <c r="FJ14" s="68">
        <v>586</v>
      </c>
      <c r="FK14" s="68">
        <v>716</v>
      </c>
      <c r="FL14" s="68">
        <v>659</v>
      </c>
      <c r="FM14" s="68">
        <v>535</v>
      </c>
      <c r="FN14" s="72">
        <v>771</v>
      </c>
      <c r="FO14" s="72">
        <v>639</v>
      </c>
      <c r="FP14" s="72">
        <v>648</v>
      </c>
      <c r="FQ14" s="72">
        <v>531</v>
      </c>
      <c r="FR14" s="72">
        <v>463</v>
      </c>
      <c r="FS14" s="72">
        <v>430</v>
      </c>
      <c r="FT14" s="72">
        <v>599</v>
      </c>
      <c r="FU14" s="72">
        <v>612</v>
      </c>
      <c r="FV14" s="72">
        <v>531</v>
      </c>
      <c r="FW14" s="72">
        <v>634</v>
      </c>
      <c r="FX14" s="72">
        <v>527</v>
      </c>
      <c r="FY14" s="72">
        <v>631</v>
      </c>
      <c r="FZ14" s="72">
        <v>681</v>
      </c>
      <c r="GA14" s="72">
        <v>537</v>
      </c>
      <c r="GB14" s="72">
        <v>634</v>
      </c>
      <c r="GC14" s="72">
        <v>471</v>
      </c>
      <c r="GD14" s="72">
        <v>425</v>
      </c>
      <c r="GE14" s="72">
        <v>420</v>
      </c>
      <c r="GF14" s="72">
        <v>427</v>
      </c>
      <c r="GG14" s="72">
        <v>455</v>
      </c>
      <c r="GH14" s="72">
        <v>466</v>
      </c>
      <c r="GI14" s="10">
        <v>484</v>
      </c>
      <c r="GJ14" s="10">
        <v>445</v>
      </c>
      <c r="GK14" s="10">
        <v>545</v>
      </c>
      <c r="GL14" s="10">
        <v>511</v>
      </c>
      <c r="GM14" s="10">
        <v>415</v>
      </c>
      <c r="GN14" s="10">
        <v>482</v>
      </c>
      <c r="GO14" s="10">
        <v>396</v>
      </c>
      <c r="GP14" s="10">
        <v>378</v>
      </c>
      <c r="GQ14" s="10">
        <v>354</v>
      </c>
      <c r="GR14" s="10">
        <v>339</v>
      </c>
      <c r="GS14" s="10">
        <v>413</v>
      </c>
      <c r="GT14" s="10">
        <v>431</v>
      </c>
      <c r="GU14" s="10">
        <v>387</v>
      </c>
      <c r="GV14" s="10">
        <v>487</v>
      </c>
      <c r="GW14" s="10">
        <v>437</v>
      </c>
      <c r="GX14" s="10">
        <v>463</v>
      </c>
      <c r="GY14" s="10">
        <v>378</v>
      </c>
      <c r="GZ14" s="10">
        <v>371</v>
      </c>
      <c r="HA14" s="10">
        <v>340</v>
      </c>
      <c r="HB14" s="10">
        <v>341</v>
      </c>
      <c r="HC14" s="10">
        <v>302</v>
      </c>
      <c r="HD14" s="10">
        <v>309</v>
      </c>
      <c r="HE14" s="10">
        <v>361</v>
      </c>
      <c r="HF14" s="10">
        <v>353</v>
      </c>
      <c r="HG14" s="10">
        <v>351</v>
      </c>
      <c r="HH14" s="10">
        <v>414</v>
      </c>
      <c r="HI14" s="10">
        <v>359</v>
      </c>
      <c r="HJ14" s="10">
        <v>393</v>
      </c>
      <c r="HK14" s="10">
        <v>371</v>
      </c>
      <c r="HL14" s="10">
        <v>309</v>
      </c>
      <c r="HM14" s="10">
        <v>303</v>
      </c>
      <c r="HN14" s="10">
        <v>246</v>
      </c>
      <c r="HO14" s="10">
        <v>254</v>
      </c>
      <c r="HP14" s="10">
        <v>324</v>
      </c>
      <c r="HQ14" s="10">
        <v>354</v>
      </c>
      <c r="HR14" s="10">
        <v>304</v>
      </c>
      <c r="HS14" s="10">
        <v>321</v>
      </c>
      <c r="HT14" s="10">
        <v>300</v>
      </c>
      <c r="HU14" s="10">
        <v>314</v>
      </c>
      <c r="HV14" s="10">
        <v>371</v>
      </c>
      <c r="HW14" s="10">
        <v>317</v>
      </c>
      <c r="HX14" s="10">
        <v>283</v>
      </c>
      <c r="HY14" s="10">
        <v>307</v>
      </c>
      <c r="HZ14" s="10">
        <v>211</v>
      </c>
      <c r="IA14" s="10">
        <v>210</v>
      </c>
      <c r="IB14" s="10">
        <v>263</v>
      </c>
      <c r="IC14" s="10">
        <v>333</v>
      </c>
      <c r="ID14" s="10">
        <v>260</v>
      </c>
      <c r="IE14" s="10">
        <v>276</v>
      </c>
      <c r="IF14" s="10">
        <v>317</v>
      </c>
      <c r="IG14" s="10">
        <v>282</v>
      </c>
      <c r="IH14" s="106">
        <v>318</v>
      </c>
      <c r="II14" s="106">
        <v>280</v>
      </c>
      <c r="IJ14" s="106">
        <v>325</v>
      </c>
      <c r="IK14" s="111">
        <v>287</v>
      </c>
      <c r="IL14" s="111">
        <v>248</v>
      </c>
      <c r="IM14" s="111">
        <v>267</v>
      </c>
      <c r="IN14" s="111">
        <v>1395</v>
      </c>
      <c r="IO14" s="111">
        <v>743</v>
      </c>
      <c r="IP14" s="111">
        <v>455</v>
      </c>
      <c r="IQ14" s="111">
        <v>395</v>
      </c>
      <c r="IR14" s="111">
        <v>452</v>
      </c>
      <c r="IS14" s="111">
        <v>554</v>
      </c>
      <c r="IT14" s="111">
        <v>753</v>
      </c>
      <c r="IU14" s="111">
        <v>559</v>
      </c>
      <c r="IV14" s="115">
        <v>410</v>
      </c>
    </row>
    <row r="15" spans="1:256">
      <c r="A15" s="7" t="s">
        <v>24</v>
      </c>
      <c r="B15" s="38">
        <v>178</v>
      </c>
      <c r="C15" s="38">
        <v>233</v>
      </c>
      <c r="D15" s="38">
        <v>193</v>
      </c>
      <c r="E15" s="38">
        <v>199</v>
      </c>
      <c r="F15" s="38">
        <v>193</v>
      </c>
      <c r="G15" s="38">
        <v>196</v>
      </c>
      <c r="H15" s="38">
        <v>172</v>
      </c>
      <c r="I15" s="38">
        <v>190</v>
      </c>
      <c r="J15" s="38">
        <v>177</v>
      </c>
      <c r="K15" s="38">
        <v>188</v>
      </c>
      <c r="L15" s="38">
        <v>186</v>
      </c>
      <c r="M15" s="38">
        <v>182</v>
      </c>
      <c r="N15" s="38">
        <v>179</v>
      </c>
      <c r="O15" s="38">
        <v>168</v>
      </c>
      <c r="P15" s="38">
        <v>151</v>
      </c>
      <c r="Q15" s="38">
        <v>186</v>
      </c>
      <c r="R15" s="38">
        <v>136</v>
      </c>
      <c r="S15" s="38">
        <v>159</v>
      </c>
      <c r="T15" s="38">
        <v>163</v>
      </c>
      <c r="U15" s="38">
        <v>185</v>
      </c>
      <c r="V15" s="38">
        <v>149</v>
      </c>
      <c r="W15" s="38">
        <v>153</v>
      </c>
      <c r="X15" s="38">
        <v>183</v>
      </c>
      <c r="Y15" s="38">
        <v>193</v>
      </c>
      <c r="Z15" s="38">
        <v>180</v>
      </c>
      <c r="AA15" s="38">
        <v>187</v>
      </c>
      <c r="AB15" s="38">
        <v>154</v>
      </c>
      <c r="AC15" s="38">
        <v>184</v>
      </c>
      <c r="AD15" s="38">
        <v>162</v>
      </c>
      <c r="AE15" s="38">
        <v>149</v>
      </c>
      <c r="AF15" s="38">
        <v>177</v>
      </c>
      <c r="AG15" s="38">
        <v>156</v>
      </c>
      <c r="AH15" s="38">
        <v>151</v>
      </c>
      <c r="AI15" s="38">
        <v>202</v>
      </c>
      <c r="AJ15" s="38">
        <v>216</v>
      </c>
      <c r="AK15" s="38">
        <v>228</v>
      </c>
      <c r="AL15" s="38">
        <v>220</v>
      </c>
      <c r="AM15" s="38">
        <v>274</v>
      </c>
      <c r="AN15" s="38">
        <v>220</v>
      </c>
      <c r="AO15" s="38">
        <v>260</v>
      </c>
      <c r="AP15" s="38">
        <v>234</v>
      </c>
      <c r="AQ15" s="38">
        <v>214</v>
      </c>
      <c r="AR15" s="38">
        <v>260</v>
      </c>
      <c r="AS15" s="38">
        <v>218</v>
      </c>
      <c r="AT15" s="38">
        <v>211</v>
      </c>
      <c r="AU15" s="38">
        <v>243</v>
      </c>
      <c r="AV15" s="38">
        <v>233</v>
      </c>
      <c r="AW15" s="38">
        <v>236</v>
      </c>
      <c r="AX15" s="38">
        <v>263</v>
      </c>
      <c r="AY15" s="38">
        <v>245</v>
      </c>
      <c r="AZ15" s="38">
        <v>246</v>
      </c>
      <c r="BA15" s="38">
        <v>230</v>
      </c>
      <c r="BB15" s="38">
        <v>250</v>
      </c>
      <c r="BC15" s="38">
        <v>279</v>
      </c>
      <c r="BD15" s="38">
        <v>216</v>
      </c>
      <c r="BE15" s="38">
        <v>233</v>
      </c>
      <c r="BF15" s="38">
        <v>244</v>
      </c>
      <c r="BG15" s="38">
        <v>209</v>
      </c>
      <c r="BH15" s="38">
        <v>242</v>
      </c>
      <c r="BI15" s="38">
        <v>259</v>
      </c>
      <c r="BJ15" s="38">
        <v>220</v>
      </c>
      <c r="BK15" s="38">
        <v>252</v>
      </c>
      <c r="BL15" s="38">
        <v>213</v>
      </c>
      <c r="BM15" s="38">
        <v>256</v>
      </c>
      <c r="BN15" s="38">
        <v>201</v>
      </c>
      <c r="BO15" s="38">
        <v>190</v>
      </c>
      <c r="BP15" s="38">
        <v>195</v>
      </c>
      <c r="BQ15" s="38">
        <v>190</v>
      </c>
      <c r="BR15" s="38">
        <v>188</v>
      </c>
      <c r="BS15" s="38">
        <v>212</v>
      </c>
      <c r="BT15" s="38">
        <v>207</v>
      </c>
      <c r="BU15" s="38">
        <v>227</v>
      </c>
      <c r="BV15" s="38">
        <v>181</v>
      </c>
      <c r="BW15" s="38">
        <v>180</v>
      </c>
      <c r="BX15" s="38">
        <v>157</v>
      </c>
      <c r="BY15" s="38">
        <v>155</v>
      </c>
      <c r="BZ15" s="38">
        <v>170</v>
      </c>
      <c r="CA15" s="38">
        <v>160</v>
      </c>
      <c r="CB15" s="38">
        <v>160</v>
      </c>
      <c r="CC15" s="38">
        <v>172</v>
      </c>
      <c r="CD15" s="38">
        <v>156</v>
      </c>
      <c r="CE15" s="38">
        <v>101</v>
      </c>
      <c r="CF15" s="38">
        <v>151</v>
      </c>
      <c r="CG15" s="38">
        <v>146</v>
      </c>
      <c r="CH15" s="38">
        <v>101</v>
      </c>
      <c r="CI15" s="38">
        <v>151</v>
      </c>
      <c r="CJ15" s="38">
        <v>146</v>
      </c>
      <c r="CK15" s="38">
        <v>107</v>
      </c>
      <c r="CL15" s="38">
        <v>133</v>
      </c>
      <c r="CM15" s="38">
        <v>121</v>
      </c>
      <c r="CN15" s="38">
        <v>105</v>
      </c>
      <c r="CO15" s="38">
        <v>115</v>
      </c>
      <c r="CP15" s="38">
        <v>101</v>
      </c>
      <c r="CQ15" s="38">
        <v>114</v>
      </c>
      <c r="CR15" s="38">
        <v>108</v>
      </c>
      <c r="CS15" s="38">
        <v>92</v>
      </c>
      <c r="CT15" s="38">
        <v>90</v>
      </c>
      <c r="CU15" s="38">
        <v>109</v>
      </c>
      <c r="CV15" s="38">
        <v>91</v>
      </c>
      <c r="CW15" s="38">
        <v>86</v>
      </c>
      <c r="CX15" s="38">
        <v>83</v>
      </c>
      <c r="CY15" s="38">
        <v>76</v>
      </c>
      <c r="CZ15" s="38">
        <v>108</v>
      </c>
      <c r="DA15" s="38">
        <v>103</v>
      </c>
      <c r="DB15" s="38">
        <v>76</v>
      </c>
      <c r="DC15" s="38">
        <v>106</v>
      </c>
      <c r="DD15" s="38">
        <v>106</v>
      </c>
      <c r="DE15" s="38">
        <v>128</v>
      </c>
      <c r="DF15" s="38">
        <v>104</v>
      </c>
      <c r="DG15" s="38">
        <v>103</v>
      </c>
      <c r="DH15" s="38">
        <v>121</v>
      </c>
      <c r="DI15" s="38">
        <v>116</v>
      </c>
      <c r="DJ15" s="38">
        <v>94</v>
      </c>
      <c r="DK15" s="38">
        <v>110</v>
      </c>
      <c r="DL15" s="38">
        <v>109</v>
      </c>
      <c r="DM15" s="38">
        <v>131</v>
      </c>
      <c r="DN15" s="38">
        <v>113</v>
      </c>
      <c r="DO15" s="38">
        <v>104</v>
      </c>
      <c r="DP15" s="38">
        <v>136</v>
      </c>
      <c r="DQ15" s="65">
        <v>127</v>
      </c>
      <c r="DR15" s="67">
        <v>111</v>
      </c>
      <c r="DS15" s="70">
        <v>117</v>
      </c>
      <c r="DT15" s="70">
        <v>135</v>
      </c>
      <c r="DU15" s="67">
        <v>120</v>
      </c>
      <c r="DV15" s="67">
        <v>126</v>
      </c>
      <c r="DW15" s="67">
        <v>113</v>
      </c>
      <c r="DX15" s="67">
        <v>119</v>
      </c>
      <c r="DY15" s="67">
        <v>116</v>
      </c>
      <c r="DZ15" s="67">
        <v>113</v>
      </c>
      <c r="EA15" s="67">
        <v>120</v>
      </c>
      <c r="EB15" s="67">
        <v>147</v>
      </c>
      <c r="EC15" s="67">
        <v>131</v>
      </c>
      <c r="ED15" s="67">
        <v>136</v>
      </c>
      <c r="EE15" s="70">
        <v>129</v>
      </c>
      <c r="EF15" s="70">
        <v>150</v>
      </c>
      <c r="EG15" s="67">
        <v>131</v>
      </c>
      <c r="EH15" s="67">
        <v>102</v>
      </c>
      <c r="EI15" s="67">
        <v>130</v>
      </c>
      <c r="EJ15" s="67">
        <v>138</v>
      </c>
      <c r="EK15" s="67">
        <v>143</v>
      </c>
      <c r="EL15" s="67">
        <v>126</v>
      </c>
      <c r="EM15" s="67">
        <v>131</v>
      </c>
      <c r="EN15" s="67">
        <v>142</v>
      </c>
      <c r="EO15" s="67">
        <v>142</v>
      </c>
      <c r="EP15" s="68">
        <v>123</v>
      </c>
      <c r="EQ15" s="71">
        <v>156</v>
      </c>
      <c r="ER15" s="71">
        <v>121</v>
      </c>
      <c r="ES15" s="68">
        <v>125</v>
      </c>
      <c r="ET15" s="68">
        <v>95</v>
      </c>
      <c r="EU15" s="68">
        <v>131</v>
      </c>
      <c r="EV15" s="68">
        <v>114</v>
      </c>
      <c r="EW15" s="68">
        <v>151</v>
      </c>
      <c r="EX15" s="68">
        <v>115</v>
      </c>
      <c r="EY15" s="68">
        <v>123</v>
      </c>
      <c r="EZ15" s="68">
        <v>145</v>
      </c>
      <c r="FA15" s="68">
        <v>117</v>
      </c>
      <c r="FB15" s="68">
        <v>167</v>
      </c>
      <c r="FC15" s="71">
        <v>174</v>
      </c>
      <c r="FD15" s="71">
        <v>164</v>
      </c>
      <c r="FE15" s="68">
        <v>125</v>
      </c>
      <c r="FF15" s="68">
        <v>130</v>
      </c>
      <c r="FG15" s="68">
        <v>114</v>
      </c>
      <c r="FH15" s="68">
        <v>157</v>
      </c>
      <c r="FI15" s="68">
        <v>138</v>
      </c>
      <c r="FJ15" s="68">
        <v>138</v>
      </c>
      <c r="FK15" s="68">
        <v>143</v>
      </c>
      <c r="FL15" s="68">
        <v>142</v>
      </c>
      <c r="FM15" s="68">
        <v>174</v>
      </c>
      <c r="FN15" s="72">
        <v>134</v>
      </c>
      <c r="FO15" s="72">
        <v>141</v>
      </c>
      <c r="FP15" s="72">
        <v>121</v>
      </c>
      <c r="FQ15" s="72">
        <v>147</v>
      </c>
      <c r="FR15" s="72">
        <v>128</v>
      </c>
      <c r="FS15" s="72">
        <v>110</v>
      </c>
      <c r="FT15" s="72">
        <v>135</v>
      </c>
      <c r="FU15" s="72">
        <v>128</v>
      </c>
      <c r="FV15" s="72">
        <v>119</v>
      </c>
      <c r="FW15" s="72">
        <v>152</v>
      </c>
      <c r="FX15" s="72">
        <v>169</v>
      </c>
      <c r="FY15" s="72">
        <v>152</v>
      </c>
      <c r="FZ15" s="72">
        <v>143</v>
      </c>
      <c r="GA15" s="72">
        <v>113</v>
      </c>
      <c r="GB15" s="72">
        <v>120</v>
      </c>
      <c r="GC15" s="72">
        <v>102</v>
      </c>
      <c r="GD15" s="72">
        <v>101</v>
      </c>
      <c r="GE15" s="72">
        <v>107</v>
      </c>
      <c r="GF15" s="72">
        <v>112</v>
      </c>
      <c r="GG15" s="72">
        <v>110</v>
      </c>
      <c r="GH15" s="72">
        <v>125</v>
      </c>
      <c r="GI15" s="10">
        <v>137</v>
      </c>
      <c r="GJ15" s="10">
        <v>147</v>
      </c>
      <c r="GK15" s="10">
        <v>144</v>
      </c>
      <c r="GL15" s="10">
        <v>136</v>
      </c>
      <c r="GM15" s="10">
        <v>102</v>
      </c>
      <c r="GN15" s="10">
        <v>105</v>
      </c>
      <c r="GO15" s="10">
        <v>125</v>
      </c>
      <c r="GP15" s="10">
        <v>124</v>
      </c>
      <c r="GQ15" s="10">
        <v>122</v>
      </c>
      <c r="GR15" s="10">
        <v>109</v>
      </c>
      <c r="GS15" s="10">
        <v>111</v>
      </c>
      <c r="GT15" s="10">
        <v>128</v>
      </c>
      <c r="GU15" s="10">
        <v>94</v>
      </c>
      <c r="GV15" s="10">
        <v>168</v>
      </c>
      <c r="GW15" s="10">
        <v>127</v>
      </c>
      <c r="GX15" s="10">
        <v>122</v>
      </c>
      <c r="GY15" s="10">
        <v>106</v>
      </c>
      <c r="GZ15" s="10">
        <v>86</v>
      </c>
      <c r="HA15" s="10">
        <v>106</v>
      </c>
      <c r="HB15" s="10">
        <v>90</v>
      </c>
      <c r="HC15" s="10">
        <v>97</v>
      </c>
      <c r="HD15" s="10">
        <v>108</v>
      </c>
      <c r="HE15" s="10">
        <v>108</v>
      </c>
      <c r="HF15" s="10">
        <v>120</v>
      </c>
      <c r="HG15" s="10">
        <v>140</v>
      </c>
      <c r="HH15" s="10">
        <v>130</v>
      </c>
      <c r="HI15" s="10">
        <v>133</v>
      </c>
      <c r="HJ15" s="10">
        <v>131</v>
      </c>
      <c r="HK15" s="10">
        <v>134</v>
      </c>
      <c r="HL15" s="10">
        <v>115</v>
      </c>
      <c r="HM15" s="10">
        <v>151</v>
      </c>
      <c r="HN15" s="10">
        <v>132</v>
      </c>
      <c r="HO15" s="10">
        <v>119</v>
      </c>
      <c r="HP15" s="10">
        <v>130</v>
      </c>
      <c r="HQ15" s="10">
        <v>110</v>
      </c>
      <c r="HR15" s="10">
        <v>133</v>
      </c>
      <c r="HS15" s="10">
        <v>115</v>
      </c>
      <c r="HT15" s="10">
        <v>156</v>
      </c>
      <c r="HU15" s="10">
        <v>114</v>
      </c>
      <c r="HV15" s="10">
        <v>148</v>
      </c>
      <c r="HW15" s="10">
        <v>127</v>
      </c>
      <c r="HX15" s="10">
        <v>120</v>
      </c>
      <c r="HY15" s="10">
        <v>128</v>
      </c>
      <c r="HZ15" s="10">
        <v>88</v>
      </c>
      <c r="IA15" s="10">
        <v>131</v>
      </c>
      <c r="IB15" s="10">
        <v>113</v>
      </c>
      <c r="IC15" s="10">
        <v>112</v>
      </c>
      <c r="ID15" s="10">
        <v>93</v>
      </c>
      <c r="IE15" s="10">
        <v>127</v>
      </c>
      <c r="IF15" s="10">
        <v>140</v>
      </c>
      <c r="IG15" s="10">
        <v>144</v>
      </c>
      <c r="IH15" s="106">
        <v>137</v>
      </c>
      <c r="II15" s="106">
        <v>100</v>
      </c>
      <c r="IJ15" s="106">
        <v>107</v>
      </c>
      <c r="IK15" s="111">
        <v>135</v>
      </c>
      <c r="IL15" s="3">
        <v>105</v>
      </c>
      <c r="IM15" s="3">
        <v>99</v>
      </c>
      <c r="IN15" s="111">
        <v>85</v>
      </c>
      <c r="IO15" s="111">
        <v>73</v>
      </c>
      <c r="IP15" s="111">
        <v>77</v>
      </c>
      <c r="IQ15" s="111">
        <v>98</v>
      </c>
      <c r="IR15" s="111">
        <v>80</v>
      </c>
      <c r="IS15" s="111">
        <v>89</v>
      </c>
      <c r="IT15" s="111">
        <v>80</v>
      </c>
      <c r="IU15" s="111">
        <v>75</v>
      </c>
      <c r="IV15" s="115">
        <v>75</v>
      </c>
    </row>
    <row r="16" spans="1:256">
      <c r="A16" s="7" t="s">
        <v>26</v>
      </c>
      <c r="B16" s="37">
        <v>2162</v>
      </c>
      <c r="C16" s="37">
        <v>2000</v>
      </c>
      <c r="D16" s="37">
        <v>1852</v>
      </c>
      <c r="E16" s="37">
        <v>2026</v>
      </c>
      <c r="F16" s="37">
        <v>1820</v>
      </c>
      <c r="G16" s="37">
        <v>1984</v>
      </c>
      <c r="H16" s="37">
        <v>1619</v>
      </c>
      <c r="I16" s="37">
        <v>1796</v>
      </c>
      <c r="J16" s="37">
        <v>1645</v>
      </c>
      <c r="K16" s="37">
        <v>1562</v>
      </c>
      <c r="L16" s="37">
        <v>1737</v>
      </c>
      <c r="M16" s="37">
        <v>1769</v>
      </c>
      <c r="N16" s="37">
        <v>1815</v>
      </c>
      <c r="O16" s="37">
        <v>1633</v>
      </c>
      <c r="P16" s="37">
        <v>1545</v>
      </c>
      <c r="Q16" s="37">
        <v>1388</v>
      </c>
      <c r="R16" s="37">
        <v>1368</v>
      </c>
      <c r="S16" s="37">
        <v>1388</v>
      </c>
      <c r="T16" s="37">
        <v>1433</v>
      </c>
      <c r="U16" s="37">
        <v>1586</v>
      </c>
      <c r="V16" s="37">
        <v>1435</v>
      </c>
      <c r="W16" s="37">
        <v>1667</v>
      </c>
      <c r="X16" s="37">
        <v>1777</v>
      </c>
      <c r="Y16" s="37">
        <v>1546</v>
      </c>
      <c r="Z16" s="37">
        <v>1891</v>
      </c>
      <c r="AA16" s="37">
        <v>1757</v>
      </c>
      <c r="AB16" s="37">
        <v>1630</v>
      </c>
      <c r="AC16" s="37">
        <v>1609</v>
      </c>
      <c r="AD16" s="37">
        <v>1302</v>
      </c>
      <c r="AE16" s="37">
        <v>1387</v>
      </c>
      <c r="AF16" s="37">
        <v>1325</v>
      </c>
      <c r="AG16" s="37">
        <v>1390</v>
      </c>
      <c r="AH16" s="37">
        <v>1167</v>
      </c>
      <c r="AI16" s="37">
        <v>1394</v>
      </c>
      <c r="AJ16" s="37">
        <v>1416</v>
      </c>
      <c r="AK16" s="37">
        <v>1438</v>
      </c>
      <c r="AL16" s="37">
        <v>1391</v>
      </c>
      <c r="AM16" s="37">
        <v>1129</v>
      </c>
      <c r="AN16" s="37">
        <v>1261</v>
      </c>
      <c r="AO16" s="37">
        <v>1029</v>
      </c>
      <c r="AP16" s="37">
        <v>1000</v>
      </c>
      <c r="AQ16" s="37">
        <v>1048</v>
      </c>
      <c r="AR16" s="37">
        <v>1119</v>
      </c>
      <c r="AS16" s="37">
        <v>1177</v>
      </c>
      <c r="AT16" s="37">
        <v>1085</v>
      </c>
      <c r="AU16" s="37">
        <v>1239</v>
      </c>
      <c r="AV16" s="37">
        <v>1133</v>
      </c>
      <c r="AW16" s="37">
        <v>1282</v>
      </c>
      <c r="AX16" s="37">
        <v>1528</v>
      </c>
      <c r="AY16" s="37">
        <v>1197</v>
      </c>
      <c r="AZ16" s="37">
        <v>1685</v>
      </c>
      <c r="BA16" s="37">
        <v>1342</v>
      </c>
      <c r="BB16" s="37">
        <v>1288</v>
      </c>
      <c r="BC16" s="37">
        <v>1532</v>
      </c>
      <c r="BD16" s="37">
        <v>1613</v>
      </c>
      <c r="BE16" s="37">
        <v>1559</v>
      </c>
      <c r="BF16" s="37">
        <v>1678</v>
      </c>
      <c r="BG16" s="37">
        <v>1648</v>
      </c>
      <c r="BH16" s="37">
        <v>1816</v>
      </c>
      <c r="BI16" s="37">
        <v>1787</v>
      </c>
      <c r="BJ16" s="37">
        <v>1862</v>
      </c>
      <c r="BK16" s="37">
        <v>1689</v>
      </c>
      <c r="BL16" s="37">
        <v>1818</v>
      </c>
      <c r="BM16" s="37">
        <v>1434</v>
      </c>
      <c r="BN16" s="37">
        <v>1260</v>
      </c>
      <c r="BO16" s="37">
        <v>1642</v>
      </c>
      <c r="BP16" s="37">
        <v>1390</v>
      </c>
      <c r="BQ16" s="37">
        <v>1586</v>
      </c>
      <c r="BR16" s="37">
        <v>1622</v>
      </c>
      <c r="BS16" s="37">
        <v>1482</v>
      </c>
      <c r="BT16" s="37">
        <v>1729</v>
      </c>
      <c r="BU16" s="37">
        <v>2266</v>
      </c>
      <c r="BV16" s="37">
        <v>1408</v>
      </c>
      <c r="BW16" s="37">
        <v>1273</v>
      </c>
      <c r="BX16" s="37">
        <v>1423</v>
      </c>
      <c r="BY16" s="37">
        <v>1334</v>
      </c>
      <c r="BZ16" s="37">
        <v>1438</v>
      </c>
      <c r="CA16" s="37">
        <v>1482</v>
      </c>
      <c r="CB16" s="37">
        <v>1405</v>
      </c>
      <c r="CC16" s="38">
        <v>735</v>
      </c>
      <c r="CD16" s="38">
        <v>772</v>
      </c>
      <c r="CE16" s="38">
        <v>805</v>
      </c>
      <c r="CF16" s="38">
        <v>734</v>
      </c>
      <c r="CG16" s="38">
        <v>703</v>
      </c>
      <c r="CH16" s="38">
        <v>805</v>
      </c>
      <c r="CI16" s="38">
        <v>734</v>
      </c>
      <c r="CJ16" s="38">
        <v>703</v>
      </c>
      <c r="CK16" s="38">
        <v>654</v>
      </c>
      <c r="CL16" s="38">
        <v>514</v>
      </c>
      <c r="CM16" s="38">
        <v>565</v>
      </c>
      <c r="CN16" s="38">
        <v>603</v>
      </c>
      <c r="CO16" s="38">
        <v>630</v>
      </c>
      <c r="CP16" s="38">
        <v>562</v>
      </c>
      <c r="CQ16" s="37">
        <v>1145</v>
      </c>
      <c r="CR16" s="37">
        <v>1281</v>
      </c>
      <c r="CS16" s="37">
        <v>1139</v>
      </c>
      <c r="CT16" s="37">
        <v>1407</v>
      </c>
      <c r="CU16" s="37">
        <v>1136</v>
      </c>
      <c r="CV16" s="37">
        <v>1091</v>
      </c>
      <c r="CW16" s="37">
        <v>1026</v>
      </c>
      <c r="CX16" s="38">
        <v>951</v>
      </c>
      <c r="CY16" s="38">
        <v>886</v>
      </c>
      <c r="CZ16" s="37">
        <v>1183</v>
      </c>
      <c r="DA16" s="37">
        <v>1122</v>
      </c>
      <c r="DB16" s="37">
        <v>1049</v>
      </c>
      <c r="DC16" s="37">
        <v>1171</v>
      </c>
      <c r="DD16" s="37">
        <v>1012</v>
      </c>
      <c r="DE16" s="37">
        <v>1162</v>
      </c>
      <c r="DF16" s="37">
        <v>1323</v>
      </c>
      <c r="DG16" s="37">
        <v>1421</v>
      </c>
      <c r="DH16" s="37">
        <v>1147</v>
      </c>
      <c r="DI16" s="38">
        <v>996</v>
      </c>
      <c r="DJ16" s="38">
        <v>937</v>
      </c>
      <c r="DK16" s="37">
        <v>1064</v>
      </c>
      <c r="DL16" s="37">
        <v>1216</v>
      </c>
      <c r="DM16" s="37">
        <v>1247</v>
      </c>
      <c r="DN16" s="37">
        <v>1404</v>
      </c>
      <c r="DO16" s="37">
        <v>1544</v>
      </c>
      <c r="DP16" s="37">
        <v>1346</v>
      </c>
      <c r="DQ16" s="66">
        <v>1666</v>
      </c>
      <c r="DR16" s="67">
        <v>1664</v>
      </c>
      <c r="DS16" s="67">
        <v>1610</v>
      </c>
      <c r="DT16" s="67">
        <v>1931</v>
      </c>
      <c r="DU16" s="67">
        <v>1245</v>
      </c>
      <c r="DV16" s="67">
        <v>1117</v>
      </c>
      <c r="DW16" s="67">
        <v>1384</v>
      </c>
      <c r="DX16" s="67">
        <v>1470</v>
      </c>
      <c r="DY16" s="67">
        <v>1586</v>
      </c>
      <c r="DZ16" s="67">
        <v>1729</v>
      </c>
      <c r="EA16" s="67">
        <v>2740</v>
      </c>
      <c r="EB16" s="67">
        <v>2524</v>
      </c>
      <c r="EC16" s="67">
        <v>2096</v>
      </c>
      <c r="ED16" s="67">
        <v>2270</v>
      </c>
      <c r="EE16" s="67">
        <v>2133</v>
      </c>
      <c r="EF16" s="67">
        <v>2298</v>
      </c>
      <c r="EG16" s="67">
        <v>1903</v>
      </c>
      <c r="EH16" s="67">
        <v>1558</v>
      </c>
      <c r="EI16" s="67">
        <v>2031</v>
      </c>
      <c r="EJ16" s="67">
        <v>2136</v>
      </c>
      <c r="EK16" s="67">
        <v>2040</v>
      </c>
      <c r="EL16" s="67">
        <v>2265</v>
      </c>
      <c r="EM16" s="67">
        <v>2038</v>
      </c>
      <c r="EN16" s="67">
        <v>2615</v>
      </c>
      <c r="EO16" s="67">
        <v>2422</v>
      </c>
      <c r="EP16" s="68">
        <v>2115</v>
      </c>
      <c r="EQ16" s="68">
        <v>2038</v>
      </c>
      <c r="ER16" s="68">
        <v>2187</v>
      </c>
      <c r="ES16" s="68">
        <v>1766</v>
      </c>
      <c r="ET16" s="68">
        <v>1523</v>
      </c>
      <c r="EU16" s="68">
        <v>1809</v>
      </c>
      <c r="EV16" s="68">
        <v>1786</v>
      </c>
      <c r="EW16" s="68">
        <v>2164</v>
      </c>
      <c r="EX16" s="68">
        <v>2099</v>
      </c>
      <c r="EY16" s="68">
        <v>1385</v>
      </c>
      <c r="EZ16" s="68">
        <v>2255</v>
      </c>
      <c r="FA16" s="68">
        <v>2021</v>
      </c>
      <c r="FB16" s="68">
        <v>593</v>
      </c>
      <c r="FC16" s="68">
        <v>635</v>
      </c>
      <c r="FD16" s="68">
        <v>499</v>
      </c>
      <c r="FE16" s="68">
        <v>360</v>
      </c>
      <c r="FF16" s="68">
        <v>425</v>
      </c>
      <c r="FG16" s="68">
        <v>369</v>
      </c>
      <c r="FH16" s="68">
        <v>371</v>
      </c>
      <c r="FI16" s="68">
        <v>419</v>
      </c>
      <c r="FJ16" s="68">
        <v>407</v>
      </c>
      <c r="FK16" s="68">
        <v>367</v>
      </c>
      <c r="FL16" s="68">
        <v>359</v>
      </c>
      <c r="FM16" s="68">
        <v>403</v>
      </c>
      <c r="FN16" s="72">
        <v>420</v>
      </c>
      <c r="FO16" s="72">
        <v>449</v>
      </c>
      <c r="FP16" s="72">
        <v>275</v>
      </c>
      <c r="FQ16" s="72">
        <v>267</v>
      </c>
      <c r="FR16" s="72">
        <v>237</v>
      </c>
      <c r="FS16" s="72">
        <v>250</v>
      </c>
      <c r="FT16" s="72">
        <v>281</v>
      </c>
      <c r="FU16" s="72">
        <v>308</v>
      </c>
      <c r="FV16" s="72">
        <v>378</v>
      </c>
      <c r="FW16" s="72">
        <v>328</v>
      </c>
      <c r="FX16" s="72">
        <v>391</v>
      </c>
      <c r="FY16" s="72">
        <v>109</v>
      </c>
      <c r="FZ16" s="72">
        <v>119</v>
      </c>
      <c r="GA16" s="72">
        <v>113</v>
      </c>
      <c r="GB16" s="72">
        <v>99</v>
      </c>
      <c r="GC16" s="72">
        <v>149</v>
      </c>
      <c r="GD16" s="72">
        <v>104</v>
      </c>
      <c r="GE16" s="72">
        <v>105</v>
      </c>
      <c r="GF16" s="72">
        <v>108</v>
      </c>
      <c r="GG16" s="72">
        <v>107</v>
      </c>
      <c r="GH16" s="72">
        <v>125</v>
      </c>
      <c r="GI16" s="10">
        <v>144</v>
      </c>
      <c r="GJ16" s="10">
        <v>119</v>
      </c>
      <c r="GK16" s="10">
        <v>127</v>
      </c>
      <c r="GL16" s="10">
        <v>201</v>
      </c>
      <c r="GM16" s="10">
        <v>170</v>
      </c>
      <c r="GN16" s="10">
        <v>144</v>
      </c>
      <c r="GO16" s="10">
        <v>413</v>
      </c>
      <c r="GP16" s="10">
        <v>384</v>
      </c>
      <c r="GQ16" s="10">
        <v>102</v>
      </c>
      <c r="GR16" s="10">
        <v>110</v>
      </c>
      <c r="GS16" s="10">
        <v>79</v>
      </c>
      <c r="GT16" s="10">
        <v>89</v>
      </c>
      <c r="GU16" s="10">
        <v>115</v>
      </c>
      <c r="GV16" s="10">
        <v>83</v>
      </c>
      <c r="GW16" s="10">
        <v>122</v>
      </c>
      <c r="GX16" s="10">
        <v>101</v>
      </c>
      <c r="GY16" s="10">
        <v>82</v>
      </c>
      <c r="GZ16" s="10">
        <v>82</v>
      </c>
      <c r="HA16" s="10">
        <v>74</v>
      </c>
      <c r="HB16" s="10">
        <v>72</v>
      </c>
      <c r="HC16" s="10">
        <v>72</v>
      </c>
      <c r="HD16" s="10">
        <v>80</v>
      </c>
      <c r="HE16" s="10">
        <v>75</v>
      </c>
      <c r="HF16" s="10">
        <v>105</v>
      </c>
      <c r="HG16" s="10">
        <v>345</v>
      </c>
      <c r="HH16" s="10">
        <v>69</v>
      </c>
      <c r="HI16" s="10">
        <v>110</v>
      </c>
      <c r="HJ16" s="10">
        <v>88</v>
      </c>
      <c r="HK16" s="10">
        <v>312</v>
      </c>
      <c r="HL16" s="10">
        <v>253</v>
      </c>
      <c r="HM16" s="10">
        <v>297</v>
      </c>
      <c r="HN16" s="10">
        <v>225</v>
      </c>
      <c r="HO16" s="10">
        <v>268</v>
      </c>
      <c r="HP16" s="10">
        <v>270</v>
      </c>
      <c r="HQ16" s="10">
        <v>291</v>
      </c>
      <c r="HR16" s="10">
        <v>289</v>
      </c>
      <c r="HS16" s="10">
        <v>302</v>
      </c>
      <c r="HT16" s="10">
        <v>360</v>
      </c>
      <c r="HU16" s="10">
        <v>353</v>
      </c>
      <c r="HV16" s="10">
        <v>368</v>
      </c>
      <c r="HW16" s="10">
        <v>286</v>
      </c>
      <c r="HX16" s="10">
        <v>346</v>
      </c>
      <c r="HY16" s="10">
        <v>268</v>
      </c>
      <c r="HZ16" s="10">
        <v>287</v>
      </c>
      <c r="IA16" s="10">
        <v>235</v>
      </c>
      <c r="IB16" s="10">
        <v>233</v>
      </c>
      <c r="IC16" s="10">
        <v>267</v>
      </c>
      <c r="ID16" s="10">
        <v>351</v>
      </c>
      <c r="IE16" s="10">
        <v>309</v>
      </c>
      <c r="IF16" s="10">
        <v>397</v>
      </c>
      <c r="IG16" s="10">
        <v>387</v>
      </c>
      <c r="IH16" s="106">
        <v>379</v>
      </c>
      <c r="II16" s="106">
        <v>410</v>
      </c>
      <c r="IJ16" s="106">
        <v>342</v>
      </c>
      <c r="IK16" s="111">
        <v>294</v>
      </c>
      <c r="IL16" s="111">
        <v>327</v>
      </c>
      <c r="IM16" s="111">
        <v>226</v>
      </c>
      <c r="IN16" s="111">
        <v>241</v>
      </c>
      <c r="IO16" s="111">
        <v>291</v>
      </c>
      <c r="IP16" s="111">
        <v>310</v>
      </c>
      <c r="IQ16" s="111">
        <v>168</v>
      </c>
      <c r="IR16" s="111">
        <v>243</v>
      </c>
      <c r="IS16" s="111">
        <v>212</v>
      </c>
      <c r="IT16" s="111">
        <v>291</v>
      </c>
      <c r="IU16" s="111">
        <v>323</v>
      </c>
      <c r="IV16" s="115">
        <v>289</v>
      </c>
    </row>
    <row r="17" spans="1:256">
      <c r="A17" s="7" t="s">
        <v>28</v>
      </c>
      <c r="B17" s="37">
        <v>3054</v>
      </c>
      <c r="C17" s="37">
        <v>3356</v>
      </c>
      <c r="D17" s="37">
        <v>3296</v>
      </c>
      <c r="E17" s="37">
        <v>2996</v>
      </c>
      <c r="F17" s="37">
        <v>3474</v>
      </c>
      <c r="G17" s="37">
        <v>3160</v>
      </c>
      <c r="H17" s="37">
        <v>2900</v>
      </c>
      <c r="I17" s="37">
        <v>2999</v>
      </c>
      <c r="J17" s="37">
        <v>3567</v>
      </c>
      <c r="K17" s="37">
        <v>6988</v>
      </c>
      <c r="L17" s="37">
        <v>4430</v>
      </c>
      <c r="M17" s="37">
        <v>3575</v>
      </c>
      <c r="N17" s="37">
        <v>3515</v>
      </c>
      <c r="O17" s="37">
        <v>3523</v>
      </c>
      <c r="P17" s="37">
        <v>2811</v>
      </c>
      <c r="Q17" s="37">
        <v>2852</v>
      </c>
      <c r="R17" s="37">
        <v>3720</v>
      </c>
      <c r="S17" s="37">
        <v>3067</v>
      </c>
      <c r="T17" s="37">
        <v>3146</v>
      </c>
      <c r="U17" s="37">
        <v>3656</v>
      </c>
      <c r="V17" s="37">
        <v>3308</v>
      </c>
      <c r="W17" s="37">
        <v>3901</v>
      </c>
      <c r="X17" s="37">
        <v>4359</v>
      </c>
      <c r="Y17" s="37">
        <v>3779</v>
      </c>
      <c r="Z17" s="37">
        <v>4166</v>
      </c>
      <c r="AA17" s="37">
        <v>3985</v>
      </c>
      <c r="AB17" s="37">
        <v>3767</v>
      </c>
      <c r="AC17" s="37">
        <v>3274</v>
      </c>
      <c r="AD17" s="37">
        <v>3936</v>
      </c>
      <c r="AE17" s="37">
        <v>3107</v>
      </c>
      <c r="AF17" s="37">
        <v>3411</v>
      </c>
      <c r="AG17" s="37">
        <v>3877</v>
      </c>
      <c r="AH17" s="37">
        <v>3464</v>
      </c>
      <c r="AI17" s="37">
        <v>3762</v>
      </c>
      <c r="AJ17" s="37">
        <v>4289</v>
      </c>
      <c r="AK17" s="37">
        <v>4274</v>
      </c>
      <c r="AL17" s="37">
        <v>4145</v>
      </c>
      <c r="AM17" s="37">
        <v>4032</v>
      </c>
      <c r="AN17" s="37">
        <v>3750</v>
      </c>
      <c r="AO17" s="37">
        <v>3549</v>
      </c>
      <c r="AP17" s="37">
        <v>3837</v>
      </c>
      <c r="AQ17" s="37">
        <v>3787</v>
      </c>
      <c r="AR17" s="37">
        <v>4201</v>
      </c>
      <c r="AS17" s="37">
        <v>4126</v>
      </c>
      <c r="AT17" s="37">
        <v>3938</v>
      </c>
      <c r="AU17" s="37">
        <v>4639</v>
      </c>
      <c r="AV17" s="37">
        <v>4427</v>
      </c>
      <c r="AW17" s="37">
        <v>4143</v>
      </c>
      <c r="AX17" s="37">
        <v>4283</v>
      </c>
      <c r="AY17" s="37">
        <v>3626</v>
      </c>
      <c r="AZ17" s="37">
        <v>3595</v>
      </c>
      <c r="BA17" s="37">
        <v>3475</v>
      </c>
      <c r="BB17" s="37">
        <v>3593</v>
      </c>
      <c r="BC17" s="37">
        <v>3425</v>
      </c>
      <c r="BD17" s="37">
        <v>3706</v>
      </c>
      <c r="BE17" s="37">
        <v>3453</v>
      </c>
      <c r="BF17" s="37">
        <v>3301</v>
      </c>
      <c r="BG17" s="37">
        <v>4252</v>
      </c>
      <c r="BH17" s="37">
        <v>3614</v>
      </c>
      <c r="BI17" s="37">
        <v>4248</v>
      </c>
      <c r="BJ17" s="37">
        <v>4100</v>
      </c>
      <c r="BK17" s="37">
        <v>3942</v>
      </c>
      <c r="BL17" s="37">
        <v>4199</v>
      </c>
      <c r="BM17" s="37">
        <v>3551</v>
      </c>
      <c r="BN17" s="37">
        <v>3973</v>
      </c>
      <c r="BO17" s="37">
        <v>3552</v>
      </c>
      <c r="BP17" s="37">
        <v>4077</v>
      </c>
      <c r="BQ17" s="37">
        <v>3929</v>
      </c>
      <c r="BR17" s="37">
        <v>4014</v>
      </c>
      <c r="BS17" s="37">
        <v>4398</v>
      </c>
      <c r="BT17" s="37">
        <v>4327</v>
      </c>
      <c r="BU17" s="37">
        <v>4554</v>
      </c>
      <c r="BV17" s="37">
        <v>3486</v>
      </c>
      <c r="BW17" s="37">
        <v>4010</v>
      </c>
      <c r="BX17" s="37">
        <v>3676</v>
      </c>
      <c r="BY17" s="37">
        <v>3875</v>
      </c>
      <c r="BZ17" s="37">
        <v>3775</v>
      </c>
      <c r="CA17" s="37">
        <v>3780</v>
      </c>
      <c r="CB17" s="37">
        <v>4339</v>
      </c>
      <c r="CC17" s="37">
        <v>4312</v>
      </c>
      <c r="CD17" s="37">
        <v>4352</v>
      </c>
      <c r="CE17" s="37">
        <v>4184</v>
      </c>
      <c r="CF17" s="37">
        <v>4219</v>
      </c>
      <c r="CG17" s="37">
        <v>4263</v>
      </c>
      <c r="CH17" s="37">
        <v>4184</v>
      </c>
      <c r="CI17" s="37">
        <v>4219</v>
      </c>
      <c r="CJ17" s="37">
        <v>4263</v>
      </c>
      <c r="CK17" s="37">
        <v>3453</v>
      </c>
      <c r="CL17" s="37">
        <v>3917</v>
      </c>
      <c r="CM17" s="37">
        <v>3368</v>
      </c>
      <c r="CN17" s="37">
        <v>3573</v>
      </c>
      <c r="CO17" s="37">
        <v>3804</v>
      </c>
      <c r="CP17" s="37">
        <v>3745</v>
      </c>
      <c r="CQ17" s="37">
        <v>4405</v>
      </c>
      <c r="CR17" s="37">
        <v>4435</v>
      </c>
      <c r="CS17" s="37">
        <v>4490</v>
      </c>
      <c r="CT17" s="37">
        <v>1727</v>
      </c>
      <c r="CU17" s="37">
        <v>2112</v>
      </c>
      <c r="CV17" s="37">
        <v>1918</v>
      </c>
      <c r="CW17" s="37">
        <v>2216</v>
      </c>
      <c r="CX17" s="37">
        <v>3563</v>
      </c>
      <c r="CY17" s="37">
        <v>3418</v>
      </c>
      <c r="CZ17" s="37">
        <v>3414</v>
      </c>
      <c r="DA17" s="37">
        <v>3267</v>
      </c>
      <c r="DB17" s="37">
        <v>3264</v>
      </c>
      <c r="DC17" s="37">
        <v>3337</v>
      </c>
      <c r="DD17" s="37">
        <v>3617</v>
      </c>
      <c r="DE17" s="37">
        <v>3477</v>
      </c>
      <c r="DF17" s="37">
        <v>13013</v>
      </c>
      <c r="DG17" s="37">
        <v>3828</v>
      </c>
      <c r="DH17" s="37">
        <v>4201</v>
      </c>
      <c r="DI17" s="37">
        <v>4176</v>
      </c>
      <c r="DJ17" s="37">
        <v>4089</v>
      </c>
      <c r="DK17" s="37">
        <v>3647</v>
      </c>
      <c r="DL17" s="37">
        <v>4176</v>
      </c>
      <c r="DM17" s="37">
        <v>4242</v>
      </c>
      <c r="DN17" s="37">
        <v>4024</v>
      </c>
      <c r="DO17" s="37">
        <v>4536</v>
      </c>
      <c r="DP17" s="37">
        <v>4245</v>
      </c>
      <c r="DQ17" s="66">
        <v>4668</v>
      </c>
      <c r="DR17" s="67">
        <v>4583</v>
      </c>
      <c r="DS17" s="67">
        <v>3989</v>
      </c>
      <c r="DT17" s="67">
        <v>4181</v>
      </c>
      <c r="DU17" s="67">
        <v>3585</v>
      </c>
      <c r="DV17" s="67">
        <v>3369</v>
      </c>
      <c r="DW17" s="67">
        <v>3376</v>
      </c>
      <c r="DX17" s="67">
        <v>3717</v>
      </c>
      <c r="DY17" s="67">
        <v>3810</v>
      </c>
      <c r="DZ17" s="67">
        <v>3792</v>
      </c>
      <c r="EA17" s="67">
        <v>5171</v>
      </c>
      <c r="EB17" s="67">
        <v>4703</v>
      </c>
      <c r="EC17" s="67">
        <v>4189</v>
      </c>
      <c r="ED17" s="67">
        <v>4039</v>
      </c>
      <c r="EE17" s="67">
        <v>3695</v>
      </c>
      <c r="EF17" s="67">
        <v>3943</v>
      </c>
      <c r="EG17" s="67">
        <v>3557</v>
      </c>
      <c r="EH17" s="67">
        <v>3613</v>
      </c>
      <c r="EI17" s="67">
        <v>2865</v>
      </c>
      <c r="EJ17" s="67">
        <v>3316</v>
      </c>
      <c r="EK17" s="67">
        <v>3284</v>
      </c>
      <c r="EL17" s="67">
        <v>3345</v>
      </c>
      <c r="EM17" s="67">
        <v>3376</v>
      </c>
      <c r="EN17" s="67">
        <v>2792</v>
      </c>
      <c r="EO17" s="67">
        <v>2683</v>
      </c>
      <c r="EP17" s="68">
        <v>2538</v>
      </c>
      <c r="EQ17" s="68">
        <v>2388</v>
      </c>
      <c r="ER17" s="68">
        <v>1509</v>
      </c>
      <c r="ES17" s="68">
        <v>1188</v>
      </c>
      <c r="ET17" s="68">
        <v>1203</v>
      </c>
      <c r="EU17" s="68">
        <v>1130</v>
      </c>
      <c r="EV17" s="68">
        <v>1068</v>
      </c>
      <c r="EW17" s="68">
        <v>1291</v>
      </c>
      <c r="EX17" s="68">
        <v>1206</v>
      </c>
      <c r="EY17" s="68">
        <v>1324</v>
      </c>
      <c r="EZ17" s="68">
        <v>1327</v>
      </c>
      <c r="FA17" s="68">
        <v>1229</v>
      </c>
      <c r="FB17" s="68">
        <v>1293</v>
      </c>
      <c r="FC17" s="68">
        <v>1087</v>
      </c>
      <c r="FD17" s="68">
        <v>1002</v>
      </c>
      <c r="FE17" s="68">
        <v>966</v>
      </c>
      <c r="FF17" s="68">
        <v>1050</v>
      </c>
      <c r="FG17" s="68">
        <v>783</v>
      </c>
      <c r="FH17" s="68">
        <v>821</v>
      </c>
      <c r="FI17" s="68">
        <v>994</v>
      </c>
      <c r="FJ17" s="68">
        <v>951</v>
      </c>
      <c r="FK17" s="68">
        <v>923</v>
      </c>
      <c r="FL17" s="68">
        <v>978</v>
      </c>
      <c r="FM17" s="68">
        <v>956</v>
      </c>
      <c r="FN17" s="72">
        <v>1012</v>
      </c>
      <c r="FO17" s="72">
        <v>813</v>
      </c>
      <c r="FP17" s="72">
        <v>663</v>
      </c>
      <c r="FQ17" s="72">
        <v>700</v>
      </c>
      <c r="FR17" s="72">
        <v>667</v>
      </c>
      <c r="FS17" s="72">
        <v>562</v>
      </c>
      <c r="FT17" s="72">
        <v>678</v>
      </c>
      <c r="FU17" s="72">
        <v>690</v>
      </c>
      <c r="FV17" s="72">
        <v>652</v>
      </c>
      <c r="FW17" s="72">
        <v>716</v>
      </c>
      <c r="FX17" s="72">
        <v>791</v>
      </c>
      <c r="FY17" s="72">
        <v>814</v>
      </c>
      <c r="FZ17" s="72">
        <v>841</v>
      </c>
      <c r="GA17" s="72">
        <v>685</v>
      </c>
      <c r="GB17" s="72">
        <v>629</v>
      </c>
      <c r="GC17" s="72">
        <v>640</v>
      </c>
      <c r="GD17" s="72">
        <v>588</v>
      </c>
      <c r="GE17" s="72">
        <v>541</v>
      </c>
      <c r="GF17" s="72">
        <v>632</v>
      </c>
      <c r="GG17" s="72">
        <v>628</v>
      </c>
      <c r="GH17" s="72">
        <v>595</v>
      </c>
      <c r="GI17" s="10">
        <v>659</v>
      </c>
      <c r="GJ17" s="10">
        <v>649</v>
      </c>
      <c r="GK17" s="10">
        <v>754</v>
      </c>
      <c r="GL17" s="10">
        <v>788</v>
      </c>
      <c r="GM17" s="10">
        <v>647</v>
      </c>
      <c r="GN17" s="10">
        <v>647</v>
      </c>
      <c r="GO17" s="10">
        <v>587</v>
      </c>
      <c r="GP17" s="10">
        <v>547</v>
      </c>
      <c r="GQ17" s="10">
        <v>507</v>
      </c>
      <c r="GR17" s="10">
        <v>539</v>
      </c>
      <c r="GS17" s="10">
        <v>580</v>
      </c>
      <c r="GT17" s="10">
        <v>573</v>
      </c>
      <c r="GU17" s="10">
        <v>650</v>
      </c>
      <c r="GV17" s="10">
        <v>623</v>
      </c>
      <c r="GW17" s="10">
        <v>743</v>
      </c>
      <c r="GX17" s="10">
        <v>660</v>
      </c>
      <c r="GY17" s="10">
        <v>650</v>
      </c>
      <c r="GZ17" s="10">
        <v>532</v>
      </c>
      <c r="HA17" s="10">
        <v>484</v>
      </c>
      <c r="HB17" s="10">
        <v>516</v>
      </c>
      <c r="HC17" s="10">
        <v>517</v>
      </c>
      <c r="HD17" s="10">
        <v>415</v>
      </c>
      <c r="HE17" s="10">
        <v>479</v>
      </c>
      <c r="HF17" s="10">
        <v>520</v>
      </c>
      <c r="HG17" s="10">
        <v>540</v>
      </c>
      <c r="HH17" s="10">
        <v>585</v>
      </c>
      <c r="HI17" s="10">
        <v>555</v>
      </c>
      <c r="HJ17" s="10">
        <v>500</v>
      </c>
      <c r="HK17" s="10">
        <v>589</v>
      </c>
      <c r="HL17" s="10">
        <v>504</v>
      </c>
      <c r="HM17" s="10">
        <v>469</v>
      </c>
      <c r="HN17" s="10">
        <v>476</v>
      </c>
      <c r="HO17" s="10">
        <v>383</v>
      </c>
      <c r="HP17" s="10">
        <v>390</v>
      </c>
      <c r="HQ17" s="10">
        <v>435</v>
      </c>
      <c r="HR17" s="10">
        <v>435</v>
      </c>
      <c r="HS17" s="10">
        <v>459</v>
      </c>
      <c r="HT17" s="10">
        <v>508</v>
      </c>
      <c r="HU17" s="10">
        <v>484</v>
      </c>
      <c r="HV17" s="10">
        <v>515</v>
      </c>
      <c r="HW17" s="10">
        <v>562</v>
      </c>
      <c r="HX17" s="10">
        <v>437</v>
      </c>
      <c r="HY17" s="10">
        <v>353</v>
      </c>
      <c r="HZ17" s="10">
        <v>409</v>
      </c>
      <c r="IA17" s="10">
        <v>304</v>
      </c>
      <c r="IB17" s="10">
        <v>344</v>
      </c>
      <c r="IC17" s="10">
        <v>385</v>
      </c>
      <c r="ID17" s="10">
        <v>393</v>
      </c>
      <c r="IE17" s="10">
        <v>420</v>
      </c>
      <c r="IF17" s="10">
        <v>527</v>
      </c>
      <c r="IG17" s="10">
        <v>481</v>
      </c>
      <c r="IH17" s="106">
        <v>705</v>
      </c>
      <c r="II17" s="106">
        <v>450</v>
      </c>
      <c r="IJ17" s="106">
        <v>397</v>
      </c>
      <c r="IK17" s="111">
        <v>382</v>
      </c>
      <c r="IL17" s="111">
        <v>382</v>
      </c>
      <c r="IM17" s="111">
        <v>550</v>
      </c>
      <c r="IN17" s="111">
        <v>1414</v>
      </c>
      <c r="IO17" s="111">
        <v>1557</v>
      </c>
      <c r="IP17" s="111">
        <v>798</v>
      </c>
      <c r="IQ17" s="111">
        <v>805</v>
      </c>
      <c r="IR17" s="111">
        <v>1003</v>
      </c>
      <c r="IS17" s="111">
        <v>1008</v>
      </c>
      <c r="IT17" s="111">
        <v>880</v>
      </c>
      <c r="IU17" s="111">
        <v>749</v>
      </c>
      <c r="IV17" s="115">
        <v>732</v>
      </c>
    </row>
    <row r="18" spans="1:256">
      <c r="A18" s="7" t="s">
        <v>30</v>
      </c>
      <c r="B18" s="37">
        <v>1059</v>
      </c>
      <c r="C18" s="37">
        <v>1001</v>
      </c>
      <c r="D18" s="37">
        <v>1018</v>
      </c>
      <c r="E18" s="37">
        <v>1087</v>
      </c>
      <c r="F18" s="38">
        <v>979</v>
      </c>
      <c r="G18" s="37">
        <v>1124</v>
      </c>
      <c r="H18" s="37">
        <v>1015</v>
      </c>
      <c r="I18" s="37">
        <v>1064</v>
      </c>
      <c r="J18" s="37">
        <v>1068</v>
      </c>
      <c r="K18" s="37">
        <v>1125</v>
      </c>
      <c r="L18" s="37">
        <v>1255</v>
      </c>
      <c r="M18" s="38">
        <v>217</v>
      </c>
      <c r="N18" s="37">
        <v>1234</v>
      </c>
      <c r="O18" s="37">
        <v>1138</v>
      </c>
      <c r="P18" s="37">
        <v>1085</v>
      </c>
      <c r="Q18" s="37">
        <v>1430</v>
      </c>
      <c r="R18" s="38">
        <v>915</v>
      </c>
      <c r="S18" s="37">
        <v>1230</v>
      </c>
      <c r="T18" s="37">
        <v>1195</v>
      </c>
      <c r="U18" s="37">
        <v>1152</v>
      </c>
      <c r="V18" s="37">
        <v>1186</v>
      </c>
      <c r="W18" s="37">
        <v>1376</v>
      </c>
      <c r="X18" s="37">
        <v>1395</v>
      </c>
      <c r="Y18" s="37">
        <v>1331</v>
      </c>
      <c r="Z18" s="37">
        <v>1391</v>
      </c>
      <c r="AA18" s="37">
        <v>1166</v>
      </c>
      <c r="AB18" s="37">
        <v>1279</v>
      </c>
      <c r="AC18" s="37">
        <v>1366</v>
      </c>
      <c r="AD18" s="37">
        <v>1082</v>
      </c>
      <c r="AE18" s="37">
        <v>1160</v>
      </c>
      <c r="AF18" s="37">
        <v>1201</v>
      </c>
      <c r="AG18" s="37">
        <v>1062</v>
      </c>
      <c r="AH18" s="37">
        <v>1183</v>
      </c>
      <c r="AI18" s="37">
        <v>1327</v>
      </c>
      <c r="AJ18" s="37">
        <v>1327</v>
      </c>
      <c r="AK18" s="37">
        <v>1235</v>
      </c>
      <c r="AL18" s="37">
        <v>1298</v>
      </c>
      <c r="AM18" s="37">
        <v>1087</v>
      </c>
      <c r="AN18" s="37">
        <v>1208</v>
      </c>
      <c r="AO18" s="37">
        <v>1247</v>
      </c>
      <c r="AP18" s="37">
        <v>1108</v>
      </c>
      <c r="AQ18" s="37">
        <v>1241</v>
      </c>
      <c r="AR18" s="37">
        <v>1228</v>
      </c>
      <c r="AS18" s="37">
        <v>1278</v>
      </c>
      <c r="AT18" s="37">
        <v>1210</v>
      </c>
      <c r="AU18" s="37">
        <v>1352</v>
      </c>
      <c r="AV18" s="37">
        <v>1225</v>
      </c>
      <c r="AW18" s="38">
        <v>836</v>
      </c>
      <c r="AX18" s="37">
        <v>1129</v>
      </c>
      <c r="AY18" s="38">
        <v>934</v>
      </c>
      <c r="AZ18" s="37">
        <v>1026</v>
      </c>
      <c r="BA18" s="37">
        <v>1146</v>
      </c>
      <c r="BB18" s="37">
        <v>1041</v>
      </c>
      <c r="BC18" s="37">
        <v>1230</v>
      </c>
      <c r="BD18" s="37">
        <v>1103</v>
      </c>
      <c r="BE18" s="37">
        <v>1072</v>
      </c>
      <c r="BF18" s="37">
        <v>1186</v>
      </c>
      <c r="BG18" s="37">
        <v>1160</v>
      </c>
      <c r="BH18" s="37">
        <v>1404</v>
      </c>
      <c r="BI18" s="37">
        <v>1193</v>
      </c>
      <c r="BJ18" s="37">
        <v>1090</v>
      </c>
      <c r="BK18" s="38">
        <v>902</v>
      </c>
      <c r="BL18" s="38">
        <v>864</v>
      </c>
      <c r="BM18" s="38">
        <v>903</v>
      </c>
      <c r="BN18" s="38">
        <v>743</v>
      </c>
      <c r="BO18" s="38">
        <v>993</v>
      </c>
      <c r="BP18" s="38">
        <v>987</v>
      </c>
      <c r="BQ18" s="37">
        <v>1030</v>
      </c>
      <c r="BR18" s="38">
        <v>972</v>
      </c>
      <c r="BS18" s="38">
        <v>939</v>
      </c>
      <c r="BT18" s="37">
        <v>1183</v>
      </c>
      <c r="BU18" s="37">
        <v>1155</v>
      </c>
      <c r="BV18" s="38">
        <v>997</v>
      </c>
      <c r="BW18" s="38">
        <v>781</v>
      </c>
      <c r="BX18" s="37">
        <v>1067</v>
      </c>
      <c r="BY18" s="38">
        <v>931</v>
      </c>
      <c r="BZ18" s="38">
        <v>980</v>
      </c>
      <c r="CA18" s="38">
        <v>975</v>
      </c>
      <c r="CB18" s="38">
        <v>913</v>
      </c>
      <c r="CC18" s="37">
        <v>1111</v>
      </c>
      <c r="CD18" s="38">
        <v>956</v>
      </c>
      <c r="CE18" s="37">
        <v>1175</v>
      </c>
      <c r="CF18" s="37">
        <v>1022</v>
      </c>
      <c r="CG18" s="38">
        <v>987</v>
      </c>
      <c r="CH18" s="37">
        <v>1175</v>
      </c>
      <c r="CI18" s="37">
        <v>1022</v>
      </c>
      <c r="CJ18" s="38">
        <v>987</v>
      </c>
      <c r="CK18" s="37">
        <v>1075</v>
      </c>
      <c r="CL18" s="38">
        <v>868</v>
      </c>
      <c r="CM18" s="37">
        <v>1041</v>
      </c>
      <c r="CN18" s="37">
        <v>1155</v>
      </c>
      <c r="CO18" s="37">
        <v>1113</v>
      </c>
      <c r="CP18" s="38">
        <v>962</v>
      </c>
      <c r="CQ18" s="37">
        <v>1204</v>
      </c>
      <c r="CR18" s="37">
        <v>1218</v>
      </c>
      <c r="CS18" s="37">
        <v>1080</v>
      </c>
      <c r="CT18" s="37">
        <v>1139</v>
      </c>
      <c r="CU18" s="38">
        <v>980</v>
      </c>
      <c r="CV18" s="37">
        <v>1064</v>
      </c>
      <c r="CW18" s="37">
        <v>1116</v>
      </c>
      <c r="CX18" s="38">
        <v>807</v>
      </c>
      <c r="CY18" s="37">
        <v>1001</v>
      </c>
      <c r="CZ18" s="37">
        <v>1028</v>
      </c>
      <c r="DA18" s="38">
        <v>989</v>
      </c>
      <c r="DB18" s="38">
        <v>995</v>
      </c>
      <c r="DC18" s="37">
        <v>1094</v>
      </c>
      <c r="DD18" s="37">
        <v>1053</v>
      </c>
      <c r="DE18" s="37">
        <v>1091</v>
      </c>
      <c r="DF18" s="37">
        <v>1171</v>
      </c>
      <c r="DG18" s="37">
        <v>1061</v>
      </c>
      <c r="DH18" s="37">
        <v>1065</v>
      </c>
      <c r="DI18" s="37">
        <v>1051</v>
      </c>
      <c r="DJ18" s="38">
        <v>956</v>
      </c>
      <c r="DK18" s="37">
        <v>1198</v>
      </c>
      <c r="DL18" s="37">
        <v>1224</v>
      </c>
      <c r="DM18" s="38">
        <v>995</v>
      </c>
      <c r="DN18" s="37">
        <v>1298</v>
      </c>
      <c r="DO18" s="37">
        <v>1255</v>
      </c>
      <c r="DP18" s="37">
        <v>1344</v>
      </c>
      <c r="DQ18" s="66">
        <v>1290</v>
      </c>
      <c r="DR18" s="67">
        <v>1153</v>
      </c>
      <c r="DS18" s="67">
        <v>1104</v>
      </c>
      <c r="DT18" s="67">
        <v>1037</v>
      </c>
      <c r="DU18" s="67">
        <v>1050</v>
      </c>
      <c r="DV18" s="67">
        <v>879</v>
      </c>
      <c r="DW18" s="67">
        <v>1236</v>
      </c>
      <c r="DX18" s="67">
        <v>1102</v>
      </c>
      <c r="DY18" s="67">
        <v>1127</v>
      </c>
      <c r="DZ18" s="67">
        <v>1114</v>
      </c>
      <c r="EA18" s="67">
        <v>1072</v>
      </c>
      <c r="EB18" s="67">
        <v>1216</v>
      </c>
      <c r="EC18" s="67">
        <v>955</v>
      </c>
      <c r="ED18" s="67">
        <v>900</v>
      </c>
      <c r="EE18" s="67">
        <v>841</v>
      </c>
      <c r="EF18" s="67">
        <v>804</v>
      </c>
      <c r="EG18" s="67">
        <v>1564</v>
      </c>
      <c r="EH18" s="67">
        <v>1223</v>
      </c>
      <c r="EI18" s="67">
        <v>1523</v>
      </c>
      <c r="EJ18" s="67">
        <v>1558</v>
      </c>
      <c r="EK18" s="67">
        <v>1495</v>
      </c>
      <c r="EL18" s="67">
        <v>1608</v>
      </c>
      <c r="EM18" s="67">
        <v>1587</v>
      </c>
      <c r="EN18" s="67">
        <v>1769</v>
      </c>
      <c r="EO18" s="67">
        <v>1608</v>
      </c>
      <c r="EP18" s="68">
        <v>1376</v>
      </c>
      <c r="EQ18" s="68">
        <v>1442</v>
      </c>
      <c r="ER18" s="68">
        <v>1318</v>
      </c>
      <c r="ES18" s="68">
        <v>1341</v>
      </c>
      <c r="ET18" s="68">
        <v>1349</v>
      </c>
      <c r="EU18" s="68">
        <v>1405</v>
      </c>
      <c r="EV18" s="68">
        <v>1410</v>
      </c>
      <c r="EW18" s="68">
        <v>1409</v>
      </c>
      <c r="EX18" s="68">
        <v>1446</v>
      </c>
      <c r="EY18" s="68">
        <v>1339</v>
      </c>
      <c r="EZ18" s="68">
        <v>1602</v>
      </c>
      <c r="FA18" s="68">
        <v>1478</v>
      </c>
      <c r="FB18" s="68">
        <v>1531</v>
      </c>
      <c r="FC18" s="68">
        <v>1356</v>
      </c>
      <c r="FD18" s="68">
        <v>1344</v>
      </c>
      <c r="FE18" s="68">
        <v>1415</v>
      </c>
      <c r="FF18" s="68">
        <v>1157</v>
      </c>
      <c r="FG18" s="68">
        <v>1199</v>
      </c>
      <c r="FH18" s="68">
        <v>1309</v>
      </c>
      <c r="FI18" s="68">
        <v>1355</v>
      </c>
      <c r="FJ18" s="68">
        <v>1231</v>
      </c>
      <c r="FK18" s="68">
        <v>1443</v>
      </c>
      <c r="FL18" s="68">
        <v>1495</v>
      </c>
      <c r="FM18" s="68">
        <v>1383</v>
      </c>
      <c r="FN18" s="72">
        <v>1463</v>
      </c>
      <c r="FO18" s="72">
        <v>1175</v>
      </c>
      <c r="FP18" s="72">
        <v>1159</v>
      </c>
      <c r="FQ18" s="72">
        <v>1101</v>
      </c>
      <c r="FR18" s="72">
        <v>1044</v>
      </c>
      <c r="FS18" s="72">
        <v>1021</v>
      </c>
      <c r="FT18" s="72">
        <v>1153</v>
      </c>
      <c r="FU18" s="72">
        <v>1068</v>
      </c>
      <c r="FV18" s="72">
        <v>1136</v>
      </c>
      <c r="FW18" s="72">
        <v>1223</v>
      </c>
      <c r="FX18" s="72">
        <v>1219</v>
      </c>
      <c r="FY18" s="72">
        <v>1280</v>
      </c>
      <c r="FZ18" s="72">
        <v>1192</v>
      </c>
      <c r="GA18" s="72">
        <v>975</v>
      </c>
      <c r="GB18" s="72">
        <v>1182</v>
      </c>
      <c r="GC18" s="72">
        <v>1026</v>
      </c>
      <c r="GD18" s="72">
        <v>914</v>
      </c>
      <c r="GE18" s="72">
        <v>939</v>
      </c>
      <c r="GF18" s="72">
        <v>1034</v>
      </c>
      <c r="GG18" s="72">
        <v>959</v>
      </c>
      <c r="GH18" s="72">
        <v>1016</v>
      </c>
      <c r="GI18" s="10">
        <v>1121</v>
      </c>
      <c r="GJ18" s="10">
        <v>1121</v>
      </c>
      <c r="GK18" s="10">
        <v>1170</v>
      </c>
      <c r="GL18" s="10">
        <v>1129</v>
      </c>
      <c r="GM18" s="10">
        <v>1048</v>
      </c>
      <c r="GN18" s="10">
        <v>1074</v>
      </c>
      <c r="GO18" s="10">
        <v>930</v>
      </c>
      <c r="GP18" s="10">
        <v>860</v>
      </c>
      <c r="GQ18" s="10">
        <v>907</v>
      </c>
      <c r="GR18" s="10">
        <v>1007</v>
      </c>
      <c r="GS18" s="10">
        <v>935</v>
      </c>
      <c r="GT18" s="10">
        <v>967</v>
      </c>
      <c r="GU18" s="10">
        <v>974</v>
      </c>
      <c r="GV18" s="6">
        <v>1110</v>
      </c>
      <c r="GW18" s="6">
        <v>1120</v>
      </c>
      <c r="GX18" s="6">
        <v>1003</v>
      </c>
      <c r="GY18" s="10">
        <v>883</v>
      </c>
      <c r="GZ18" s="10">
        <v>829</v>
      </c>
      <c r="HA18" s="10">
        <v>858</v>
      </c>
      <c r="HB18" s="10">
        <v>796</v>
      </c>
      <c r="HC18" s="10">
        <v>826</v>
      </c>
      <c r="HD18" s="10">
        <v>789</v>
      </c>
      <c r="HE18" s="10">
        <v>875</v>
      </c>
      <c r="HF18" s="10">
        <v>932</v>
      </c>
      <c r="HG18" s="10">
        <v>838</v>
      </c>
      <c r="HH18" s="10">
        <v>983</v>
      </c>
      <c r="HI18" s="10">
        <v>892</v>
      </c>
      <c r="HJ18" s="10">
        <v>944</v>
      </c>
      <c r="HK18" s="10">
        <v>861</v>
      </c>
      <c r="HL18" s="10">
        <v>784</v>
      </c>
      <c r="HM18" s="10">
        <v>743</v>
      </c>
      <c r="HN18" s="10">
        <v>707</v>
      </c>
      <c r="HO18" s="10">
        <v>638</v>
      </c>
      <c r="HP18" s="10">
        <v>679</v>
      </c>
      <c r="HQ18" s="10">
        <v>780</v>
      </c>
      <c r="HR18" s="10">
        <v>735</v>
      </c>
      <c r="HS18" s="10">
        <v>771</v>
      </c>
      <c r="HT18" s="10">
        <v>848</v>
      </c>
      <c r="HU18" s="10">
        <v>758</v>
      </c>
      <c r="HV18" s="10">
        <v>844</v>
      </c>
      <c r="HW18" s="10">
        <v>711</v>
      </c>
      <c r="HX18" s="10">
        <v>672</v>
      </c>
      <c r="HY18" s="10">
        <v>631</v>
      </c>
      <c r="HZ18" s="10">
        <v>510</v>
      </c>
      <c r="IA18" s="10">
        <v>555</v>
      </c>
      <c r="IB18" s="10">
        <v>651</v>
      </c>
      <c r="IC18" s="10">
        <v>658</v>
      </c>
      <c r="ID18" s="10">
        <v>633</v>
      </c>
      <c r="IE18" s="10">
        <v>737</v>
      </c>
      <c r="IF18" s="10">
        <v>761</v>
      </c>
      <c r="IG18" s="10">
        <v>682</v>
      </c>
      <c r="IH18" s="106">
        <v>711</v>
      </c>
      <c r="II18" s="106">
        <v>580</v>
      </c>
      <c r="IJ18" s="106">
        <v>586</v>
      </c>
      <c r="IK18" s="111">
        <v>520</v>
      </c>
      <c r="IL18" s="111">
        <v>503</v>
      </c>
      <c r="IM18" s="111">
        <v>541</v>
      </c>
      <c r="IN18" s="111">
        <v>944</v>
      </c>
      <c r="IO18" s="111">
        <v>497</v>
      </c>
      <c r="IP18" s="111">
        <v>486</v>
      </c>
      <c r="IQ18" s="111">
        <v>469</v>
      </c>
      <c r="IR18" s="111">
        <v>460</v>
      </c>
      <c r="IS18" s="111">
        <v>490</v>
      </c>
      <c r="IT18" s="111">
        <v>552</v>
      </c>
      <c r="IU18" s="111">
        <v>433</v>
      </c>
      <c r="IV18" s="115">
        <v>532</v>
      </c>
    </row>
    <row r="19" spans="1:256">
      <c r="A19" s="7" t="s">
        <v>31</v>
      </c>
      <c r="B19" s="37">
        <v>1212</v>
      </c>
      <c r="C19" s="37">
        <v>1219</v>
      </c>
      <c r="D19" s="37">
        <v>1199</v>
      </c>
      <c r="E19" s="37">
        <v>1164</v>
      </c>
      <c r="F19" s="37">
        <v>1076</v>
      </c>
      <c r="G19" s="37">
        <v>1218</v>
      </c>
      <c r="H19" s="37">
        <v>1088</v>
      </c>
      <c r="I19" s="37">
        <v>1256</v>
      </c>
      <c r="J19" s="37">
        <v>1375</v>
      </c>
      <c r="K19" s="37">
        <v>1374</v>
      </c>
      <c r="L19" s="37">
        <v>1644</v>
      </c>
      <c r="M19" s="37">
        <v>1320</v>
      </c>
      <c r="N19" s="37">
        <v>1288</v>
      </c>
      <c r="O19" s="37">
        <v>1262</v>
      </c>
      <c r="P19" s="37">
        <v>1139</v>
      </c>
      <c r="Q19" s="37">
        <v>1329</v>
      </c>
      <c r="R19" s="37">
        <v>1080</v>
      </c>
      <c r="S19" s="37">
        <v>1329</v>
      </c>
      <c r="T19" s="37">
        <v>1248</v>
      </c>
      <c r="U19" s="37">
        <v>1402</v>
      </c>
      <c r="V19" s="37">
        <v>1399</v>
      </c>
      <c r="W19" s="37">
        <v>1376</v>
      </c>
      <c r="X19" s="37">
        <v>1615</v>
      </c>
      <c r="Y19" s="37">
        <v>1326</v>
      </c>
      <c r="Z19" s="37">
        <v>1496</v>
      </c>
      <c r="AA19" s="37">
        <v>1381</v>
      </c>
      <c r="AB19" s="37">
        <v>1383</v>
      </c>
      <c r="AC19" s="37">
        <v>1487</v>
      </c>
      <c r="AD19" s="37">
        <v>1236</v>
      </c>
      <c r="AE19" s="37">
        <v>1297</v>
      </c>
      <c r="AF19" s="37">
        <v>1417</v>
      </c>
      <c r="AG19" s="37">
        <v>1455</v>
      </c>
      <c r="AH19" s="37">
        <v>1492</v>
      </c>
      <c r="AI19" s="37">
        <v>1797</v>
      </c>
      <c r="AJ19" s="37">
        <v>1783</v>
      </c>
      <c r="AK19" s="37">
        <v>1538</v>
      </c>
      <c r="AL19" s="37">
        <v>1630</v>
      </c>
      <c r="AM19" s="37">
        <v>1424</v>
      </c>
      <c r="AN19" s="37">
        <v>1515</v>
      </c>
      <c r="AO19" s="37">
        <v>1592</v>
      </c>
      <c r="AP19" s="37">
        <v>1315</v>
      </c>
      <c r="AQ19" s="37">
        <v>1402</v>
      </c>
      <c r="AR19" s="37">
        <v>1585</v>
      </c>
      <c r="AS19" s="37">
        <v>1490</v>
      </c>
      <c r="AT19" s="37">
        <v>1716</v>
      </c>
      <c r="AU19" s="37">
        <v>1838</v>
      </c>
      <c r="AV19" s="37">
        <v>1650</v>
      </c>
      <c r="AW19" s="37">
        <v>1722</v>
      </c>
      <c r="AX19" s="38">
        <v>804</v>
      </c>
      <c r="AY19" s="38">
        <v>616</v>
      </c>
      <c r="AZ19" s="38">
        <v>850</v>
      </c>
      <c r="BA19" s="38">
        <v>939</v>
      </c>
      <c r="BB19" s="37">
        <v>1317</v>
      </c>
      <c r="BC19" s="37">
        <v>1626</v>
      </c>
      <c r="BD19" s="37">
        <v>1582</v>
      </c>
      <c r="BE19" s="37">
        <v>1485</v>
      </c>
      <c r="BF19" s="37">
        <v>1758</v>
      </c>
      <c r="BG19" s="37">
        <v>1872</v>
      </c>
      <c r="BH19" s="37">
        <v>1852</v>
      </c>
      <c r="BI19" s="37">
        <v>1666</v>
      </c>
      <c r="BJ19" s="37">
        <v>1671</v>
      </c>
      <c r="BK19" s="37">
        <v>1542</v>
      </c>
      <c r="BL19" s="37">
        <v>1636</v>
      </c>
      <c r="BM19" s="37">
        <v>1515</v>
      </c>
      <c r="BN19" s="37">
        <v>1349</v>
      </c>
      <c r="BO19" s="37">
        <v>1485</v>
      </c>
      <c r="BP19" s="37">
        <v>1449</v>
      </c>
      <c r="BQ19" s="37">
        <v>1576</v>
      </c>
      <c r="BR19" s="37">
        <v>1757</v>
      </c>
      <c r="BS19" s="37">
        <v>1628</v>
      </c>
      <c r="BT19" s="37">
        <v>1966</v>
      </c>
      <c r="BU19" s="37">
        <v>1892</v>
      </c>
      <c r="BV19" s="37">
        <v>1560</v>
      </c>
      <c r="BW19" s="37">
        <v>1329</v>
      </c>
      <c r="BX19" s="37">
        <v>1595</v>
      </c>
      <c r="BY19" s="37">
        <v>1530</v>
      </c>
      <c r="BZ19" s="37">
        <v>1694</v>
      </c>
      <c r="CA19" s="37">
        <v>1558</v>
      </c>
      <c r="CB19" s="37">
        <v>1926</v>
      </c>
      <c r="CC19" s="37">
        <v>1752</v>
      </c>
      <c r="CD19" s="37">
        <v>1605</v>
      </c>
      <c r="CE19" s="38">
        <v>608</v>
      </c>
      <c r="CF19" s="37">
        <v>1481</v>
      </c>
      <c r="CG19" s="37">
        <v>1497</v>
      </c>
      <c r="CH19" s="38">
        <v>608</v>
      </c>
      <c r="CI19" s="37">
        <v>1481</v>
      </c>
      <c r="CJ19" s="37">
        <v>1497</v>
      </c>
      <c r="CK19" s="37">
        <v>1526</v>
      </c>
      <c r="CL19" s="37">
        <v>1296</v>
      </c>
      <c r="CM19" s="37">
        <v>1504</v>
      </c>
      <c r="CN19" s="37">
        <v>1500</v>
      </c>
      <c r="CO19" s="37">
        <v>1589</v>
      </c>
      <c r="CP19" s="37">
        <v>1654</v>
      </c>
      <c r="CQ19" s="37">
        <v>1674</v>
      </c>
      <c r="CR19" s="37">
        <v>1866</v>
      </c>
      <c r="CS19" s="37">
        <v>1421</v>
      </c>
      <c r="CT19" s="37">
        <v>1554</v>
      </c>
      <c r="CU19" s="37">
        <v>1418</v>
      </c>
      <c r="CV19" s="37">
        <v>1279</v>
      </c>
      <c r="CW19" s="37">
        <v>1524</v>
      </c>
      <c r="CX19" s="37">
        <v>1256</v>
      </c>
      <c r="CY19" s="37">
        <v>1321</v>
      </c>
      <c r="CZ19" s="37">
        <v>1381</v>
      </c>
      <c r="DA19" s="37">
        <v>1350</v>
      </c>
      <c r="DB19" s="37">
        <v>1505</v>
      </c>
      <c r="DC19" s="37">
        <v>1620</v>
      </c>
      <c r="DD19" s="37">
        <v>1675</v>
      </c>
      <c r="DE19" s="37">
        <v>1619</v>
      </c>
      <c r="DF19" s="37">
        <v>1541</v>
      </c>
      <c r="DG19" s="37">
        <v>1219</v>
      </c>
      <c r="DH19" s="37">
        <v>1520</v>
      </c>
      <c r="DI19" s="37">
        <v>1383</v>
      </c>
      <c r="DJ19" s="37">
        <v>1320</v>
      </c>
      <c r="DK19" s="37">
        <v>1472</v>
      </c>
      <c r="DL19" s="37">
        <v>1592</v>
      </c>
      <c r="DM19" s="37">
        <v>1436</v>
      </c>
      <c r="DN19" s="37">
        <v>1739</v>
      </c>
      <c r="DO19" s="37">
        <v>1909</v>
      </c>
      <c r="DP19" s="37">
        <v>1682</v>
      </c>
      <c r="DQ19" s="66">
        <v>1683</v>
      </c>
      <c r="DR19" s="67">
        <v>1564</v>
      </c>
      <c r="DS19" s="67">
        <v>1365</v>
      </c>
      <c r="DT19" s="67">
        <v>1529</v>
      </c>
      <c r="DU19" s="67">
        <v>1374</v>
      </c>
      <c r="DV19" s="67">
        <v>1241</v>
      </c>
      <c r="DW19" s="67">
        <v>1411</v>
      </c>
      <c r="DX19" s="67">
        <v>1462</v>
      </c>
      <c r="DY19" s="67">
        <v>1316</v>
      </c>
      <c r="DZ19" s="67">
        <v>1701</v>
      </c>
      <c r="EA19" s="67">
        <v>1842</v>
      </c>
      <c r="EB19" s="67">
        <v>1956</v>
      </c>
      <c r="EC19" s="67">
        <v>1812</v>
      </c>
      <c r="ED19" s="67">
        <v>1533</v>
      </c>
      <c r="EE19" s="67">
        <v>1476</v>
      </c>
      <c r="EF19" s="67">
        <v>1529</v>
      </c>
      <c r="EG19" s="67">
        <v>1299</v>
      </c>
      <c r="EH19" s="67">
        <v>1058</v>
      </c>
      <c r="EI19" s="67">
        <v>1325</v>
      </c>
      <c r="EJ19" s="67">
        <v>1403</v>
      </c>
      <c r="EK19" s="67">
        <v>1281</v>
      </c>
      <c r="EL19" s="67">
        <v>1458</v>
      </c>
      <c r="EM19" s="67">
        <v>1344</v>
      </c>
      <c r="EN19" s="67">
        <v>1666</v>
      </c>
      <c r="EO19" s="67">
        <v>1391</v>
      </c>
      <c r="EP19" s="68">
        <v>897</v>
      </c>
      <c r="EQ19" s="68">
        <v>828</v>
      </c>
      <c r="ER19" s="68">
        <v>770</v>
      </c>
      <c r="ES19" s="68">
        <v>770</v>
      </c>
      <c r="ET19" s="68">
        <v>702</v>
      </c>
      <c r="EU19" s="68">
        <v>676</v>
      </c>
      <c r="EV19" s="68">
        <v>781</v>
      </c>
      <c r="EW19" s="68">
        <v>882</v>
      </c>
      <c r="EX19" s="68">
        <v>869</v>
      </c>
      <c r="EY19" s="68">
        <v>912</v>
      </c>
      <c r="EZ19" s="68">
        <v>1028</v>
      </c>
      <c r="FA19" s="68">
        <v>828</v>
      </c>
      <c r="FB19" s="68">
        <v>1004</v>
      </c>
      <c r="FC19" s="68">
        <v>827</v>
      </c>
      <c r="FD19" s="68">
        <v>726</v>
      </c>
      <c r="FE19" s="68">
        <v>799</v>
      </c>
      <c r="FF19" s="68">
        <v>550</v>
      </c>
      <c r="FG19" s="68">
        <v>641</v>
      </c>
      <c r="FH19" s="68">
        <v>849</v>
      </c>
      <c r="FI19" s="68">
        <v>725</v>
      </c>
      <c r="FJ19" s="68">
        <v>735</v>
      </c>
      <c r="FK19" s="68">
        <v>916</v>
      </c>
      <c r="FL19" s="68">
        <v>900</v>
      </c>
      <c r="FM19" s="68">
        <v>820</v>
      </c>
      <c r="FN19" s="72">
        <v>867</v>
      </c>
      <c r="FO19" s="72">
        <v>639</v>
      </c>
      <c r="FP19" s="72">
        <v>724</v>
      </c>
      <c r="FQ19" s="72">
        <v>706</v>
      </c>
      <c r="FR19" s="72">
        <v>516</v>
      </c>
      <c r="FS19" s="72">
        <v>647</v>
      </c>
      <c r="FT19" s="72">
        <v>712</v>
      </c>
      <c r="FU19" s="72">
        <v>724</v>
      </c>
      <c r="FV19" s="72">
        <v>717</v>
      </c>
      <c r="FW19" s="72">
        <v>870</v>
      </c>
      <c r="FX19" s="72">
        <v>770</v>
      </c>
      <c r="FY19" s="72">
        <v>734</v>
      </c>
      <c r="FZ19" s="72">
        <v>753</v>
      </c>
      <c r="GA19" s="72">
        <v>520</v>
      </c>
      <c r="GB19" s="72">
        <v>692</v>
      </c>
      <c r="GC19" s="72">
        <v>590</v>
      </c>
      <c r="GD19" s="72">
        <v>535</v>
      </c>
      <c r="GE19" s="72">
        <v>542</v>
      </c>
      <c r="GF19" s="72">
        <v>604</v>
      </c>
      <c r="GG19" s="72">
        <v>490</v>
      </c>
      <c r="GH19" s="72">
        <v>611</v>
      </c>
      <c r="GI19" s="10">
        <v>580</v>
      </c>
      <c r="GJ19" s="10">
        <v>680</v>
      </c>
      <c r="GK19" s="10">
        <v>659</v>
      </c>
      <c r="GL19" s="10">
        <v>626</v>
      </c>
      <c r="GM19" s="10">
        <v>460</v>
      </c>
      <c r="GN19" s="10">
        <v>440</v>
      </c>
      <c r="GO19" s="10">
        <v>491</v>
      </c>
      <c r="GP19" s="10">
        <v>440</v>
      </c>
      <c r="GQ19" s="10">
        <v>475</v>
      </c>
      <c r="GR19" s="10">
        <v>594</v>
      </c>
      <c r="GS19" s="10">
        <v>602</v>
      </c>
      <c r="GT19" s="10">
        <v>737</v>
      </c>
      <c r="GU19" s="10">
        <v>586</v>
      </c>
      <c r="GV19" s="10">
        <v>718</v>
      </c>
      <c r="GW19" s="10">
        <v>576</v>
      </c>
      <c r="GX19" s="10">
        <v>594</v>
      </c>
      <c r="GY19" s="10">
        <v>518</v>
      </c>
      <c r="GZ19" s="10">
        <v>510</v>
      </c>
      <c r="HA19" s="10">
        <v>468</v>
      </c>
      <c r="HB19" s="10">
        <v>446</v>
      </c>
      <c r="HC19" s="10">
        <v>468</v>
      </c>
      <c r="HD19" s="10">
        <v>479</v>
      </c>
      <c r="HE19" s="10">
        <v>558</v>
      </c>
      <c r="HF19" s="10">
        <v>546</v>
      </c>
      <c r="HG19" s="10">
        <v>469</v>
      </c>
      <c r="HH19" s="10">
        <v>411</v>
      </c>
      <c r="HI19" s="10">
        <v>288</v>
      </c>
      <c r="HJ19" s="10">
        <v>311</v>
      </c>
      <c r="HK19" s="10">
        <v>257</v>
      </c>
      <c r="HL19" s="10">
        <v>205</v>
      </c>
      <c r="HM19" s="10">
        <v>266</v>
      </c>
      <c r="HN19" s="10">
        <v>232</v>
      </c>
      <c r="HO19" s="10">
        <v>253</v>
      </c>
      <c r="HP19" s="10">
        <v>313</v>
      </c>
      <c r="HQ19" s="10">
        <v>300</v>
      </c>
      <c r="HR19" s="10">
        <v>330</v>
      </c>
      <c r="HS19" s="10">
        <v>324</v>
      </c>
      <c r="HT19" s="10">
        <v>319</v>
      </c>
      <c r="HU19" s="10">
        <v>256</v>
      </c>
      <c r="HV19" s="10">
        <v>250</v>
      </c>
      <c r="HW19" s="10">
        <v>210</v>
      </c>
      <c r="HX19" s="10">
        <v>181</v>
      </c>
      <c r="HY19" s="10">
        <v>278</v>
      </c>
      <c r="HZ19" s="10">
        <v>160</v>
      </c>
      <c r="IA19" s="10">
        <v>204</v>
      </c>
      <c r="IB19" s="10">
        <v>277</v>
      </c>
      <c r="IC19" s="10">
        <v>263</v>
      </c>
      <c r="ID19" s="10">
        <v>277</v>
      </c>
      <c r="IE19" s="10">
        <v>338</v>
      </c>
      <c r="IF19" s="10">
        <v>337</v>
      </c>
      <c r="IG19" s="10">
        <v>281</v>
      </c>
      <c r="IH19" s="106">
        <v>298</v>
      </c>
      <c r="II19" s="106">
        <v>241</v>
      </c>
      <c r="IJ19" s="106">
        <v>219</v>
      </c>
      <c r="IK19" s="111">
        <v>227</v>
      </c>
      <c r="IL19" s="111">
        <v>192</v>
      </c>
      <c r="IM19" s="111">
        <v>274</v>
      </c>
      <c r="IN19" s="111">
        <v>470</v>
      </c>
      <c r="IO19" s="111">
        <v>282</v>
      </c>
      <c r="IP19" s="111">
        <v>290</v>
      </c>
      <c r="IQ19" s="111">
        <v>154</v>
      </c>
      <c r="IR19" s="111">
        <v>158</v>
      </c>
      <c r="IS19" s="111">
        <v>153</v>
      </c>
      <c r="IT19" s="111">
        <v>147</v>
      </c>
      <c r="IU19" s="111">
        <v>129</v>
      </c>
      <c r="IV19" s="115">
        <v>166</v>
      </c>
    </row>
    <row r="20" spans="1:256">
      <c r="A20" s="7" t="s">
        <v>32</v>
      </c>
      <c r="B20" s="37">
        <v>3441</v>
      </c>
      <c r="C20" s="37">
        <v>3527</v>
      </c>
      <c r="D20" s="37">
        <v>3160</v>
      </c>
      <c r="E20" s="37">
        <v>3232</v>
      </c>
      <c r="F20" s="37">
        <v>3240</v>
      </c>
      <c r="G20" s="37">
        <v>3550</v>
      </c>
      <c r="H20" s="37">
        <v>3298</v>
      </c>
      <c r="I20" s="37">
        <v>3406</v>
      </c>
      <c r="J20" s="37">
        <v>3695</v>
      </c>
      <c r="K20" s="37">
        <v>3625</v>
      </c>
      <c r="L20" s="37">
        <v>4636</v>
      </c>
      <c r="M20" s="37">
        <v>3877</v>
      </c>
      <c r="N20" s="37">
        <v>3641</v>
      </c>
      <c r="O20" s="37">
        <v>3207</v>
      </c>
      <c r="P20" s="37">
        <v>3248</v>
      </c>
      <c r="Q20" s="37">
        <v>3279</v>
      </c>
      <c r="R20" s="37">
        <v>2791</v>
      </c>
      <c r="S20" s="37">
        <v>3287</v>
      </c>
      <c r="T20" s="37">
        <v>2968</v>
      </c>
      <c r="U20" s="37">
        <v>3293</v>
      </c>
      <c r="V20" s="37">
        <v>3289</v>
      </c>
      <c r="W20" s="37">
        <v>3368</v>
      </c>
      <c r="X20" s="37">
        <v>4141</v>
      </c>
      <c r="Y20" s="37">
        <v>3239</v>
      </c>
      <c r="Z20" s="37">
        <v>3601</v>
      </c>
      <c r="AA20" s="37">
        <v>3375</v>
      </c>
      <c r="AB20" s="37">
        <v>3059</v>
      </c>
      <c r="AC20" s="37">
        <v>3498</v>
      </c>
      <c r="AD20" s="37">
        <v>2884</v>
      </c>
      <c r="AE20" s="37">
        <v>2932</v>
      </c>
      <c r="AF20" s="37">
        <v>3255</v>
      </c>
      <c r="AG20" s="37">
        <v>3222</v>
      </c>
      <c r="AH20" s="37">
        <v>2992</v>
      </c>
      <c r="AI20" s="37">
        <v>3565</v>
      </c>
      <c r="AJ20" s="37">
        <v>3810</v>
      </c>
      <c r="AK20" s="37">
        <v>3489</v>
      </c>
      <c r="AL20" s="37">
        <v>3727</v>
      </c>
      <c r="AM20" s="37">
        <v>3132</v>
      </c>
      <c r="AN20" s="37">
        <v>2978</v>
      </c>
      <c r="AO20" s="37">
        <v>3388</v>
      </c>
      <c r="AP20" s="37">
        <v>2689</v>
      </c>
      <c r="AQ20" s="37">
        <v>3226</v>
      </c>
      <c r="AR20" s="37">
        <v>3199</v>
      </c>
      <c r="AS20" s="37">
        <v>3199</v>
      </c>
      <c r="AT20" s="37">
        <v>3260</v>
      </c>
      <c r="AU20" s="37">
        <v>3570</v>
      </c>
      <c r="AV20" s="37">
        <v>3594</v>
      </c>
      <c r="AW20" s="37">
        <v>3739</v>
      </c>
      <c r="AX20" s="37">
        <v>3766</v>
      </c>
      <c r="AY20" s="37">
        <v>2899</v>
      </c>
      <c r="AZ20" s="37">
        <v>3252</v>
      </c>
      <c r="BA20" s="37">
        <v>3160</v>
      </c>
      <c r="BB20" s="37">
        <v>2749</v>
      </c>
      <c r="BC20" s="37">
        <v>3462</v>
      </c>
      <c r="BD20" s="37">
        <v>3189</v>
      </c>
      <c r="BE20" s="37">
        <v>2921</v>
      </c>
      <c r="BF20" s="37">
        <v>3438</v>
      </c>
      <c r="BG20" s="37">
        <v>3453</v>
      </c>
      <c r="BH20" s="37">
        <v>3973</v>
      </c>
      <c r="BI20" s="37">
        <v>3450</v>
      </c>
      <c r="BJ20" s="37">
        <v>3369</v>
      </c>
      <c r="BK20" s="37">
        <v>3223</v>
      </c>
      <c r="BL20" s="37">
        <v>3017</v>
      </c>
      <c r="BM20" s="37">
        <v>2870</v>
      </c>
      <c r="BN20" s="37">
        <v>2679</v>
      </c>
      <c r="BO20" s="37">
        <v>3265</v>
      </c>
      <c r="BP20" s="37">
        <v>2919</v>
      </c>
      <c r="BQ20" s="37">
        <v>2831</v>
      </c>
      <c r="BR20" s="37">
        <v>3184</v>
      </c>
      <c r="BS20" s="37">
        <v>3051</v>
      </c>
      <c r="BT20" s="37">
        <v>3782</v>
      </c>
      <c r="BU20" s="37">
        <v>3500</v>
      </c>
      <c r="BV20" s="37">
        <v>2835</v>
      </c>
      <c r="BW20" s="37">
        <v>2568</v>
      </c>
      <c r="BX20" s="37">
        <v>3101</v>
      </c>
      <c r="BY20" s="37">
        <v>2617</v>
      </c>
      <c r="BZ20" s="37">
        <v>2922</v>
      </c>
      <c r="CA20" s="37">
        <v>3005</v>
      </c>
      <c r="CB20" s="37">
        <v>2679</v>
      </c>
      <c r="CC20" s="37">
        <v>3530</v>
      </c>
      <c r="CD20" s="37">
        <v>2903</v>
      </c>
      <c r="CE20" s="37">
        <v>2864</v>
      </c>
      <c r="CF20" s="37">
        <v>2604</v>
      </c>
      <c r="CG20" s="37">
        <v>2239</v>
      </c>
      <c r="CH20" s="37">
        <v>2864</v>
      </c>
      <c r="CI20" s="37">
        <v>2604</v>
      </c>
      <c r="CJ20" s="37">
        <v>2239</v>
      </c>
      <c r="CK20" s="37">
        <v>2428</v>
      </c>
      <c r="CL20" s="37">
        <v>2175</v>
      </c>
      <c r="CM20" s="37">
        <v>2615</v>
      </c>
      <c r="CN20" s="37">
        <v>2485</v>
      </c>
      <c r="CO20" s="37">
        <v>2611</v>
      </c>
      <c r="CP20" s="37">
        <v>2572</v>
      </c>
      <c r="CQ20" s="37">
        <v>2783</v>
      </c>
      <c r="CR20" s="37">
        <v>3157</v>
      </c>
      <c r="CS20" s="37">
        <v>2676</v>
      </c>
      <c r="CT20" s="37">
        <v>2892</v>
      </c>
      <c r="CU20" s="37">
        <v>2461</v>
      </c>
      <c r="CV20" s="37">
        <v>2196</v>
      </c>
      <c r="CW20" s="37">
        <v>2615</v>
      </c>
      <c r="CX20" s="37">
        <v>2127</v>
      </c>
      <c r="CY20" s="37">
        <v>2557</v>
      </c>
      <c r="CZ20" s="37">
        <v>2607</v>
      </c>
      <c r="DA20" s="37">
        <v>2311</v>
      </c>
      <c r="DB20" s="37">
        <v>2367</v>
      </c>
      <c r="DC20" s="37">
        <v>2842</v>
      </c>
      <c r="DD20" s="37">
        <v>2985</v>
      </c>
      <c r="DE20" s="37">
        <v>2882</v>
      </c>
      <c r="DF20" s="37">
        <v>3152</v>
      </c>
      <c r="DG20" s="37">
        <v>2326</v>
      </c>
      <c r="DH20" s="37">
        <v>2691</v>
      </c>
      <c r="DI20" s="37">
        <v>2147</v>
      </c>
      <c r="DJ20" s="37">
        <v>2231</v>
      </c>
      <c r="DK20" s="37">
        <v>2741</v>
      </c>
      <c r="DL20" s="37">
        <v>2726</v>
      </c>
      <c r="DM20" s="37">
        <v>2384</v>
      </c>
      <c r="DN20" s="37">
        <v>2690</v>
      </c>
      <c r="DO20" s="37">
        <v>2909</v>
      </c>
      <c r="DP20" s="37">
        <v>2895</v>
      </c>
      <c r="DQ20" s="66">
        <v>3072</v>
      </c>
      <c r="DR20" s="67">
        <v>2934</v>
      </c>
      <c r="DS20" s="67">
        <v>2582</v>
      </c>
      <c r="DT20" s="67">
        <v>2549</v>
      </c>
      <c r="DU20" s="67">
        <v>2451</v>
      </c>
      <c r="DV20" s="67">
        <v>2166</v>
      </c>
      <c r="DW20" s="67">
        <v>2864</v>
      </c>
      <c r="DX20" s="67">
        <v>2676</v>
      </c>
      <c r="DY20" s="67">
        <v>2453</v>
      </c>
      <c r="DZ20" s="67">
        <v>2839</v>
      </c>
      <c r="EA20" s="67">
        <v>3107</v>
      </c>
      <c r="EB20" s="67">
        <v>3307</v>
      </c>
      <c r="EC20" s="67">
        <v>3004</v>
      </c>
      <c r="ED20" s="67">
        <v>2799</v>
      </c>
      <c r="EE20" s="67">
        <v>2754</v>
      </c>
      <c r="EF20" s="67">
        <v>2604</v>
      </c>
      <c r="EG20" s="67">
        <v>2580</v>
      </c>
      <c r="EH20" s="67">
        <v>2297</v>
      </c>
      <c r="EI20" s="67">
        <v>2743</v>
      </c>
      <c r="EJ20" s="67">
        <v>2611</v>
      </c>
      <c r="EK20" s="67">
        <v>2575</v>
      </c>
      <c r="EL20" s="67">
        <v>3015</v>
      </c>
      <c r="EM20" s="67">
        <v>2732</v>
      </c>
      <c r="EN20" s="67">
        <v>3437</v>
      </c>
      <c r="EO20" s="67">
        <v>3881</v>
      </c>
      <c r="EP20" s="68">
        <v>2739</v>
      </c>
      <c r="EQ20" s="68">
        <v>2596</v>
      </c>
      <c r="ER20" s="68">
        <v>2341</v>
      </c>
      <c r="ES20" s="68">
        <v>2542</v>
      </c>
      <c r="ET20" s="68">
        <v>2226</v>
      </c>
      <c r="EU20" s="68">
        <v>2509</v>
      </c>
      <c r="EV20" s="68">
        <v>2552</v>
      </c>
      <c r="EW20" s="68">
        <v>2694</v>
      </c>
      <c r="EX20" s="68">
        <v>2677</v>
      </c>
      <c r="EY20" s="68">
        <v>2739</v>
      </c>
      <c r="EZ20" s="68">
        <v>3508</v>
      </c>
      <c r="FA20" s="68">
        <v>2663</v>
      </c>
      <c r="FB20" s="68">
        <v>2920</v>
      </c>
      <c r="FC20" s="68">
        <v>2557</v>
      </c>
      <c r="FD20" s="68">
        <v>2273</v>
      </c>
      <c r="FE20" s="68">
        <v>2603</v>
      </c>
      <c r="FF20" s="68">
        <v>2155</v>
      </c>
      <c r="FG20" s="68">
        <v>2384</v>
      </c>
      <c r="FH20" s="68">
        <v>2686</v>
      </c>
      <c r="FI20" s="68">
        <v>2563</v>
      </c>
      <c r="FJ20" s="68">
        <v>2404</v>
      </c>
      <c r="FK20" s="68">
        <v>2813</v>
      </c>
      <c r="FL20" s="68">
        <v>2893</v>
      </c>
      <c r="FM20" s="68">
        <v>2507</v>
      </c>
      <c r="FN20" s="72">
        <v>2626</v>
      </c>
      <c r="FO20" s="72">
        <v>2327</v>
      </c>
      <c r="FP20" s="72">
        <v>2115</v>
      </c>
      <c r="FQ20" s="72">
        <v>2115</v>
      </c>
      <c r="FR20" s="72">
        <v>1557</v>
      </c>
      <c r="FS20" s="72">
        <v>1768</v>
      </c>
      <c r="FT20" s="72">
        <v>2237</v>
      </c>
      <c r="FU20" s="72">
        <v>2634</v>
      </c>
      <c r="FV20" s="72">
        <v>2539</v>
      </c>
      <c r="FW20" s="72">
        <v>2743</v>
      </c>
      <c r="FX20" s="72">
        <v>2564</v>
      </c>
      <c r="FY20" s="72">
        <v>2386</v>
      </c>
      <c r="FZ20" s="72">
        <v>2245</v>
      </c>
      <c r="GA20" s="72">
        <v>1700</v>
      </c>
      <c r="GB20" s="72">
        <v>2010</v>
      </c>
      <c r="GC20" s="72">
        <v>1866</v>
      </c>
      <c r="GD20" s="72">
        <v>1362</v>
      </c>
      <c r="GE20" s="72">
        <v>1763</v>
      </c>
      <c r="GF20" s="72">
        <v>1997</v>
      </c>
      <c r="GG20" s="72">
        <v>1960</v>
      </c>
      <c r="GH20" s="72">
        <v>1881</v>
      </c>
      <c r="GI20" s="10">
        <v>2189</v>
      </c>
      <c r="GJ20" s="10">
        <v>2149</v>
      </c>
      <c r="GK20" s="10">
        <v>2309</v>
      </c>
      <c r="GL20" s="10">
        <v>2149</v>
      </c>
      <c r="GM20" s="10">
        <v>1681</v>
      </c>
      <c r="GN20" s="10">
        <v>1553</v>
      </c>
      <c r="GO20" s="10">
        <v>1450</v>
      </c>
      <c r="GP20" s="10">
        <v>1286</v>
      </c>
      <c r="GQ20" s="10">
        <v>670</v>
      </c>
      <c r="GR20" s="10">
        <v>993</v>
      </c>
      <c r="GS20" s="10">
        <v>858</v>
      </c>
      <c r="GT20" s="10">
        <v>818</v>
      </c>
      <c r="GU20" s="6">
        <v>1134</v>
      </c>
      <c r="GV20" s="6">
        <v>1234</v>
      </c>
      <c r="GW20" s="10">
        <v>917</v>
      </c>
      <c r="GX20" s="10">
        <v>926</v>
      </c>
      <c r="GY20" s="10">
        <v>750</v>
      </c>
      <c r="GZ20" s="10">
        <v>617</v>
      </c>
      <c r="HA20" s="10">
        <v>744</v>
      </c>
      <c r="HB20" s="10">
        <v>576</v>
      </c>
      <c r="HC20" s="10">
        <v>624</v>
      </c>
      <c r="HD20" s="10">
        <v>695</v>
      </c>
      <c r="HE20" s="10">
        <v>708</v>
      </c>
      <c r="HF20" s="10">
        <v>643</v>
      </c>
      <c r="HG20" s="10">
        <v>683</v>
      </c>
      <c r="HH20" s="10">
        <v>827</v>
      </c>
      <c r="HI20" s="10">
        <v>609</v>
      </c>
      <c r="HJ20" s="6">
        <v>21890</v>
      </c>
      <c r="HK20" s="6">
        <v>15377</v>
      </c>
      <c r="HL20" s="6">
        <v>9958</v>
      </c>
      <c r="HM20" s="10">
        <v>523</v>
      </c>
      <c r="HN20" s="10">
        <v>448</v>
      </c>
      <c r="HO20" s="10">
        <v>471</v>
      </c>
      <c r="HP20" s="10">
        <v>464</v>
      </c>
      <c r="HQ20" s="10">
        <v>493</v>
      </c>
      <c r="HR20" s="10">
        <v>451</v>
      </c>
      <c r="HS20" s="10">
        <v>554</v>
      </c>
      <c r="HT20" s="10">
        <v>617</v>
      </c>
      <c r="HU20" s="10">
        <v>454</v>
      </c>
      <c r="HV20" s="10">
        <v>480</v>
      </c>
      <c r="HW20" s="10">
        <v>373</v>
      </c>
      <c r="HX20" s="10">
        <v>319</v>
      </c>
      <c r="HY20" s="10">
        <v>370</v>
      </c>
      <c r="HZ20" s="10">
        <v>322</v>
      </c>
      <c r="IA20" s="10">
        <v>319</v>
      </c>
      <c r="IB20" s="10">
        <v>434</v>
      </c>
      <c r="IC20" s="10">
        <v>413</v>
      </c>
      <c r="ID20" s="10">
        <v>389</v>
      </c>
      <c r="IE20" s="10">
        <v>437</v>
      </c>
      <c r="IF20" s="10">
        <v>492</v>
      </c>
      <c r="IG20" s="10">
        <v>389</v>
      </c>
      <c r="IH20" s="106">
        <v>391</v>
      </c>
      <c r="II20" s="106">
        <v>282</v>
      </c>
      <c r="IJ20" s="106">
        <v>245</v>
      </c>
      <c r="IK20" s="111">
        <v>328</v>
      </c>
      <c r="IL20" s="111">
        <v>248</v>
      </c>
      <c r="IM20" s="111">
        <v>284</v>
      </c>
      <c r="IN20" s="111">
        <v>232</v>
      </c>
      <c r="IO20" s="111">
        <v>142</v>
      </c>
      <c r="IP20" s="111">
        <v>153</v>
      </c>
      <c r="IQ20" s="111">
        <v>218</v>
      </c>
      <c r="IR20" s="111">
        <v>200</v>
      </c>
      <c r="IS20" s="111">
        <v>206</v>
      </c>
      <c r="IT20" s="111">
        <v>244</v>
      </c>
      <c r="IU20" s="111">
        <v>199</v>
      </c>
      <c r="IV20" s="115">
        <v>143</v>
      </c>
    </row>
    <row r="21" spans="1:256">
      <c r="A21" s="7" t="s">
        <v>33</v>
      </c>
      <c r="B21" s="37">
        <v>2969</v>
      </c>
      <c r="C21" s="37">
        <v>2823</v>
      </c>
      <c r="D21" s="37">
        <v>2868</v>
      </c>
      <c r="E21" s="37">
        <v>2326</v>
      </c>
      <c r="F21" s="37">
        <v>2387</v>
      </c>
      <c r="G21" s="37">
        <v>2425</v>
      </c>
      <c r="H21" s="37">
        <v>2422</v>
      </c>
      <c r="I21" s="37">
        <v>2672</v>
      </c>
      <c r="J21" s="37">
        <v>2718</v>
      </c>
      <c r="K21" s="37">
        <v>2562</v>
      </c>
      <c r="L21" s="37">
        <v>3606</v>
      </c>
      <c r="M21" s="37">
        <v>3082</v>
      </c>
      <c r="N21" s="37">
        <v>2964</v>
      </c>
      <c r="O21" s="37">
        <v>2655</v>
      </c>
      <c r="P21" s="37">
        <v>2474</v>
      </c>
      <c r="Q21" s="37">
        <v>2140</v>
      </c>
      <c r="R21" s="37">
        <v>2174</v>
      </c>
      <c r="S21" s="37">
        <v>2125</v>
      </c>
      <c r="T21" s="37">
        <v>2251</v>
      </c>
      <c r="U21" s="37">
        <v>2424</v>
      </c>
      <c r="V21" s="37">
        <v>2451</v>
      </c>
      <c r="W21" s="37">
        <v>2642</v>
      </c>
      <c r="X21" s="37">
        <v>2817</v>
      </c>
      <c r="Y21" s="37">
        <v>2374</v>
      </c>
      <c r="Z21" s="37">
        <v>2955</v>
      </c>
      <c r="AA21" s="37">
        <v>2603</v>
      </c>
      <c r="AB21" s="37">
        <v>2426</v>
      </c>
      <c r="AC21" s="37">
        <v>2112</v>
      </c>
      <c r="AD21" s="37">
        <v>1941</v>
      </c>
      <c r="AE21" s="37">
        <v>2000</v>
      </c>
      <c r="AF21" s="37">
        <v>2156</v>
      </c>
      <c r="AG21" s="37">
        <v>2302</v>
      </c>
      <c r="AH21" s="37">
        <v>2147</v>
      </c>
      <c r="AI21" s="37">
        <v>2418</v>
      </c>
      <c r="AJ21" s="37">
        <v>2512</v>
      </c>
      <c r="AK21" s="37">
        <v>2330</v>
      </c>
      <c r="AL21" s="37">
        <v>2621</v>
      </c>
      <c r="AM21" s="37">
        <v>2213</v>
      </c>
      <c r="AN21" s="37">
        <v>2293</v>
      </c>
      <c r="AO21" s="37">
        <v>2006</v>
      </c>
      <c r="AP21" s="37">
        <v>2022</v>
      </c>
      <c r="AQ21" s="37">
        <v>1831</v>
      </c>
      <c r="AR21" s="37">
        <v>2234</v>
      </c>
      <c r="AS21" s="37">
        <v>2181</v>
      </c>
      <c r="AT21" s="37">
        <v>2318</v>
      </c>
      <c r="AU21" s="37">
        <v>2563</v>
      </c>
      <c r="AV21" s="37">
        <v>2390</v>
      </c>
      <c r="AW21" s="37">
        <v>2651</v>
      </c>
      <c r="AX21" s="37">
        <v>2509</v>
      </c>
      <c r="AY21" s="37">
        <v>1803</v>
      </c>
      <c r="AZ21" s="37">
        <v>1891</v>
      </c>
      <c r="BA21" s="37">
        <v>1434</v>
      </c>
      <c r="BB21" s="37">
        <v>1478</v>
      </c>
      <c r="BC21" s="37">
        <v>1595</v>
      </c>
      <c r="BD21" s="37">
        <v>1698</v>
      </c>
      <c r="BE21" s="37">
        <v>1512</v>
      </c>
      <c r="BF21" s="37">
        <v>1679</v>
      </c>
      <c r="BG21" s="37">
        <v>1791</v>
      </c>
      <c r="BH21" s="37">
        <v>1791</v>
      </c>
      <c r="BI21" s="37">
        <v>1998</v>
      </c>
      <c r="BJ21" s="37">
        <v>1986</v>
      </c>
      <c r="BK21" s="37">
        <v>1748</v>
      </c>
      <c r="BL21" s="37">
        <v>1821</v>
      </c>
      <c r="BM21" s="37">
        <v>1412</v>
      </c>
      <c r="BN21" s="37">
        <v>1186</v>
      </c>
      <c r="BO21" s="37">
        <v>1500</v>
      </c>
      <c r="BP21" s="37">
        <v>1469</v>
      </c>
      <c r="BQ21" s="37">
        <v>1467</v>
      </c>
      <c r="BR21" s="37">
        <v>1689</v>
      </c>
      <c r="BS21" s="37">
        <v>1584</v>
      </c>
      <c r="BT21" s="37">
        <v>1822</v>
      </c>
      <c r="BU21" s="37">
        <v>2010</v>
      </c>
      <c r="BV21" s="38">
        <v>966</v>
      </c>
      <c r="BW21" s="38">
        <v>878</v>
      </c>
      <c r="BX21" s="38">
        <v>994</v>
      </c>
      <c r="BY21" s="38">
        <v>920</v>
      </c>
      <c r="BZ21" s="38">
        <v>959</v>
      </c>
      <c r="CA21" s="37">
        <v>1210</v>
      </c>
      <c r="CB21" s="37">
        <v>1131</v>
      </c>
      <c r="CC21" s="37">
        <v>1404</v>
      </c>
      <c r="CD21" s="37">
        <v>1393</v>
      </c>
      <c r="CE21" s="37">
        <v>1312</v>
      </c>
      <c r="CF21" s="37">
        <v>1111</v>
      </c>
      <c r="CG21" s="37">
        <v>1136</v>
      </c>
      <c r="CH21" s="37">
        <v>1312</v>
      </c>
      <c r="CI21" s="37">
        <v>1111</v>
      </c>
      <c r="CJ21" s="37">
        <v>1136</v>
      </c>
      <c r="CK21" s="38">
        <v>958</v>
      </c>
      <c r="CL21" s="38">
        <v>884</v>
      </c>
      <c r="CM21" s="38">
        <v>985</v>
      </c>
      <c r="CN21" s="38">
        <v>996</v>
      </c>
      <c r="CO21" s="37">
        <v>1076</v>
      </c>
      <c r="CP21" s="37">
        <v>1063</v>
      </c>
      <c r="CQ21" s="37">
        <v>1043</v>
      </c>
      <c r="CR21" s="37">
        <v>1347</v>
      </c>
      <c r="CS21" s="37">
        <v>1097</v>
      </c>
      <c r="CT21" s="37">
        <v>1178</v>
      </c>
      <c r="CU21" s="37">
        <v>1051</v>
      </c>
      <c r="CV21" s="38">
        <v>956</v>
      </c>
      <c r="CW21" s="38">
        <v>855</v>
      </c>
      <c r="CX21" s="38">
        <v>824</v>
      </c>
      <c r="CY21" s="38">
        <v>826</v>
      </c>
      <c r="CZ21" s="37">
        <v>1625</v>
      </c>
      <c r="DA21" s="38">
        <v>863</v>
      </c>
      <c r="DB21" s="38">
        <v>883</v>
      </c>
      <c r="DC21" s="37">
        <v>1016</v>
      </c>
      <c r="DD21" s="37">
        <v>1064</v>
      </c>
      <c r="DE21" s="38">
        <v>802</v>
      </c>
      <c r="DF21" s="38">
        <v>875</v>
      </c>
      <c r="DG21" s="38">
        <v>867</v>
      </c>
      <c r="DH21" s="37">
        <v>1002</v>
      </c>
      <c r="DI21" s="38">
        <v>813</v>
      </c>
      <c r="DJ21" s="38">
        <v>862</v>
      </c>
      <c r="DK21" s="38">
        <v>931</v>
      </c>
      <c r="DL21" s="37">
        <v>1011</v>
      </c>
      <c r="DM21" s="38">
        <v>928</v>
      </c>
      <c r="DN21" s="37">
        <v>1113</v>
      </c>
      <c r="DO21" s="37">
        <v>1213</v>
      </c>
      <c r="DP21" s="37">
        <v>1171</v>
      </c>
      <c r="DQ21" s="66">
        <v>1434</v>
      </c>
      <c r="DR21" s="67">
        <v>1325</v>
      </c>
      <c r="DS21" s="67">
        <v>1161</v>
      </c>
      <c r="DT21" s="67">
        <v>1180</v>
      </c>
      <c r="DU21" s="67">
        <v>835</v>
      </c>
      <c r="DV21" s="67">
        <v>929</v>
      </c>
      <c r="DW21" s="67">
        <v>1070</v>
      </c>
      <c r="DX21" s="67">
        <v>956</v>
      </c>
      <c r="DY21" s="67">
        <v>1029</v>
      </c>
      <c r="DZ21" s="67">
        <v>1160</v>
      </c>
      <c r="EA21" s="67">
        <v>1121</v>
      </c>
      <c r="EB21" s="67">
        <v>1365</v>
      </c>
      <c r="EC21" s="67">
        <v>1360</v>
      </c>
      <c r="ED21" s="67">
        <v>1259</v>
      </c>
      <c r="EE21" s="67">
        <v>1190</v>
      </c>
      <c r="EF21" s="67">
        <v>1174</v>
      </c>
      <c r="EG21" s="67">
        <v>947</v>
      </c>
      <c r="EH21" s="67">
        <v>968</v>
      </c>
      <c r="EI21" s="67">
        <v>1019</v>
      </c>
      <c r="EJ21" s="67">
        <v>1102</v>
      </c>
      <c r="EK21" s="67">
        <v>1081</v>
      </c>
      <c r="EL21" s="67">
        <v>1178</v>
      </c>
      <c r="EM21" s="67">
        <v>1094</v>
      </c>
      <c r="EN21" s="67">
        <v>1300</v>
      </c>
      <c r="EO21" s="67">
        <v>1306</v>
      </c>
      <c r="EP21" s="68">
        <v>1170</v>
      </c>
      <c r="EQ21" s="68">
        <v>1195</v>
      </c>
      <c r="ER21" s="68">
        <v>1096</v>
      </c>
      <c r="ES21" s="68">
        <v>943</v>
      </c>
      <c r="ET21" s="68">
        <v>854</v>
      </c>
      <c r="EU21" s="68">
        <v>780</v>
      </c>
      <c r="EV21" s="68">
        <v>804</v>
      </c>
      <c r="EW21" s="68">
        <v>874</v>
      </c>
      <c r="EX21" s="68">
        <v>816</v>
      </c>
      <c r="EY21" s="68">
        <v>880</v>
      </c>
      <c r="EZ21" s="68">
        <v>870</v>
      </c>
      <c r="FA21" s="68">
        <v>507</v>
      </c>
      <c r="FB21" s="68">
        <v>883</v>
      </c>
      <c r="FC21" s="68">
        <v>820</v>
      </c>
      <c r="FD21" s="68">
        <v>722</v>
      </c>
      <c r="FE21" s="68">
        <v>756</v>
      </c>
      <c r="FF21" s="68">
        <v>651</v>
      </c>
      <c r="FG21" s="68">
        <v>562</v>
      </c>
      <c r="FH21" s="68">
        <v>650</v>
      </c>
      <c r="FI21" s="68">
        <v>706</v>
      </c>
      <c r="FJ21" s="68">
        <v>679</v>
      </c>
      <c r="FK21" s="68">
        <v>708</v>
      </c>
      <c r="FL21" s="68">
        <v>669</v>
      </c>
      <c r="FM21" s="68">
        <v>738</v>
      </c>
      <c r="FN21" s="72">
        <v>750</v>
      </c>
      <c r="FO21" s="72">
        <v>595</v>
      </c>
      <c r="FP21" s="72">
        <v>554</v>
      </c>
      <c r="FQ21" s="72">
        <v>698</v>
      </c>
      <c r="FR21" s="72">
        <v>551</v>
      </c>
      <c r="FS21" s="72">
        <v>512</v>
      </c>
      <c r="FT21" s="72">
        <v>560</v>
      </c>
      <c r="FU21" s="72">
        <v>537</v>
      </c>
      <c r="FV21" s="72">
        <v>545</v>
      </c>
      <c r="FW21" s="72">
        <v>719</v>
      </c>
      <c r="FX21" s="72">
        <v>701</v>
      </c>
      <c r="FY21" s="72">
        <v>713</v>
      </c>
      <c r="FZ21" s="72">
        <v>728</v>
      </c>
      <c r="GA21" s="72">
        <v>537</v>
      </c>
      <c r="GB21" s="72">
        <v>646</v>
      </c>
      <c r="GC21" s="72">
        <v>467</v>
      </c>
      <c r="GD21" s="72">
        <v>445</v>
      </c>
      <c r="GE21" s="72">
        <v>522</v>
      </c>
      <c r="GF21" s="72">
        <v>505</v>
      </c>
      <c r="GG21" s="72">
        <v>468</v>
      </c>
      <c r="GH21" s="72">
        <v>652</v>
      </c>
      <c r="GI21" s="10">
        <v>623</v>
      </c>
      <c r="GJ21" s="10">
        <v>618</v>
      </c>
      <c r="GK21" s="10">
        <v>730</v>
      </c>
      <c r="GL21" s="10">
        <v>689</v>
      </c>
      <c r="GM21" s="10">
        <v>552</v>
      </c>
      <c r="GN21" s="10">
        <v>574</v>
      </c>
      <c r="GO21" s="10">
        <v>518</v>
      </c>
      <c r="GP21" s="10">
        <v>528</v>
      </c>
      <c r="GQ21" s="10">
        <v>440</v>
      </c>
      <c r="GR21" s="10">
        <v>494</v>
      </c>
      <c r="GS21" s="10">
        <v>548</v>
      </c>
      <c r="GT21" s="10">
        <v>567</v>
      </c>
      <c r="GU21" s="10">
        <v>630</v>
      </c>
      <c r="GV21" s="10">
        <v>601</v>
      </c>
      <c r="GW21" s="10">
        <v>535</v>
      </c>
      <c r="GX21" s="10">
        <v>583</v>
      </c>
      <c r="GY21" s="10">
        <v>610</v>
      </c>
      <c r="GZ21" s="10">
        <v>590</v>
      </c>
      <c r="HA21" s="10">
        <v>580</v>
      </c>
      <c r="HB21" s="10">
        <v>545</v>
      </c>
      <c r="HC21" s="10">
        <v>509</v>
      </c>
      <c r="HD21" s="10">
        <v>537</v>
      </c>
      <c r="HE21" s="10">
        <v>563</v>
      </c>
      <c r="HF21" s="10">
        <v>655</v>
      </c>
      <c r="HG21" s="10">
        <v>579</v>
      </c>
      <c r="HH21" s="10">
        <v>746</v>
      </c>
      <c r="HI21" s="10">
        <v>644</v>
      </c>
      <c r="HJ21" s="10">
        <v>762</v>
      </c>
      <c r="HK21" s="10">
        <v>673</v>
      </c>
      <c r="HL21" s="10">
        <v>578</v>
      </c>
      <c r="HM21" s="10">
        <v>459</v>
      </c>
      <c r="HN21" s="10">
        <v>490</v>
      </c>
      <c r="HO21" s="10">
        <v>471</v>
      </c>
      <c r="HP21" s="10">
        <v>501</v>
      </c>
      <c r="HQ21" s="10">
        <v>660</v>
      </c>
      <c r="HR21" s="10">
        <v>626</v>
      </c>
      <c r="HS21" s="10">
        <v>660</v>
      </c>
      <c r="HT21" s="10">
        <v>712</v>
      </c>
      <c r="HU21" s="10">
        <v>622</v>
      </c>
      <c r="HV21" s="10">
        <v>674</v>
      </c>
      <c r="HW21" s="10">
        <v>619</v>
      </c>
      <c r="HX21" s="10">
        <v>482</v>
      </c>
      <c r="HY21" s="10">
        <v>458</v>
      </c>
      <c r="HZ21" s="10">
        <v>454</v>
      </c>
      <c r="IA21" s="10">
        <v>389</v>
      </c>
      <c r="IB21" s="10">
        <v>486</v>
      </c>
      <c r="IC21" s="10">
        <v>488</v>
      </c>
      <c r="ID21" s="10">
        <v>479</v>
      </c>
      <c r="IE21" s="10">
        <v>576</v>
      </c>
      <c r="IF21" s="10">
        <v>601</v>
      </c>
      <c r="IG21" s="10">
        <v>550</v>
      </c>
      <c r="IH21" s="106">
        <v>278</v>
      </c>
      <c r="II21" s="106">
        <v>227</v>
      </c>
      <c r="IJ21" s="106">
        <v>180</v>
      </c>
      <c r="IK21" s="111">
        <v>208</v>
      </c>
      <c r="IL21" s="111">
        <v>177</v>
      </c>
      <c r="IM21" s="111">
        <v>210</v>
      </c>
      <c r="IN21" s="111">
        <v>103</v>
      </c>
      <c r="IO21" s="111">
        <v>130</v>
      </c>
      <c r="IP21" s="111">
        <v>129</v>
      </c>
      <c r="IQ21" s="111">
        <v>122</v>
      </c>
      <c r="IR21" s="111">
        <v>205</v>
      </c>
      <c r="IS21" s="111">
        <v>130</v>
      </c>
      <c r="IT21" s="111">
        <v>185</v>
      </c>
      <c r="IU21" s="111">
        <v>183</v>
      </c>
      <c r="IV21" s="115">
        <v>208</v>
      </c>
    </row>
    <row r="22" spans="1:256">
      <c r="A22" s="7" t="s">
        <v>34</v>
      </c>
      <c r="B22" s="38">
        <v>682</v>
      </c>
      <c r="C22" s="38">
        <v>632</v>
      </c>
      <c r="D22" s="38">
        <v>744</v>
      </c>
      <c r="E22" s="38">
        <v>640</v>
      </c>
      <c r="F22" s="38">
        <v>650</v>
      </c>
      <c r="G22" s="38">
        <v>763</v>
      </c>
      <c r="H22" s="38">
        <v>565</v>
      </c>
      <c r="I22" s="38">
        <v>612</v>
      </c>
      <c r="J22" s="38">
        <v>670</v>
      </c>
      <c r="K22" s="38">
        <v>637</v>
      </c>
      <c r="L22" s="38">
        <v>750</v>
      </c>
      <c r="M22" s="38">
        <v>709</v>
      </c>
      <c r="N22" s="38">
        <v>664</v>
      </c>
      <c r="O22" s="38">
        <v>655</v>
      </c>
      <c r="P22" s="38">
        <v>727</v>
      </c>
      <c r="Q22" s="38">
        <v>673</v>
      </c>
      <c r="R22" s="38">
        <v>575</v>
      </c>
      <c r="S22" s="38">
        <v>700</v>
      </c>
      <c r="T22" s="38">
        <v>552</v>
      </c>
      <c r="U22" s="38">
        <v>684</v>
      </c>
      <c r="V22" s="38">
        <v>624</v>
      </c>
      <c r="W22" s="38">
        <v>672</v>
      </c>
      <c r="X22" s="38">
        <v>772</v>
      </c>
      <c r="Y22" s="38">
        <v>630</v>
      </c>
      <c r="Z22" s="38">
        <v>754</v>
      </c>
      <c r="AA22" s="38">
        <v>777</v>
      </c>
      <c r="AB22" s="38">
        <v>673</v>
      </c>
      <c r="AC22" s="38">
        <v>812</v>
      </c>
      <c r="AD22" s="38">
        <v>643</v>
      </c>
      <c r="AE22" s="38">
        <v>700</v>
      </c>
      <c r="AF22" s="38">
        <v>643</v>
      </c>
      <c r="AG22" s="38">
        <v>620</v>
      </c>
      <c r="AH22" s="38">
        <v>640</v>
      </c>
      <c r="AI22" s="38">
        <v>748</v>
      </c>
      <c r="AJ22" s="38">
        <v>729</v>
      </c>
      <c r="AK22" s="38">
        <v>241</v>
      </c>
      <c r="AL22" s="38">
        <v>70</v>
      </c>
      <c r="AM22" s="38">
        <v>50</v>
      </c>
      <c r="AN22" s="38">
        <v>41</v>
      </c>
      <c r="AO22" s="38">
        <v>67</v>
      </c>
      <c r="AP22" s="38">
        <v>51</v>
      </c>
      <c r="AQ22" s="38">
        <v>37</v>
      </c>
      <c r="AR22" s="38">
        <v>46</v>
      </c>
      <c r="AS22" s="38">
        <v>30</v>
      </c>
      <c r="AT22" s="38">
        <v>40</v>
      </c>
      <c r="AU22" s="38">
        <v>41</v>
      </c>
      <c r="AV22" s="38">
        <v>45</v>
      </c>
      <c r="AW22" s="38">
        <v>38</v>
      </c>
      <c r="AX22" s="38">
        <v>42</v>
      </c>
      <c r="AY22" s="38">
        <v>52</v>
      </c>
      <c r="AZ22" s="38">
        <v>29</v>
      </c>
      <c r="BA22" s="38">
        <v>52</v>
      </c>
      <c r="BB22" s="38">
        <v>32</v>
      </c>
      <c r="BC22" s="38">
        <v>27</v>
      </c>
      <c r="BD22" s="38">
        <v>41</v>
      </c>
      <c r="BE22" s="38">
        <v>69</v>
      </c>
      <c r="BF22" s="38">
        <v>57</v>
      </c>
      <c r="BG22" s="38">
        <v>56</v>
      </c>
      <c r="BH22" s="38">
        <v>52</v>
      </c>
      <c r="BI22" s="38">
        <v>49</v>
      </c>
      <c r="BJ22" s="38">
        <v>45</v>
      </c>
      <c r="BK22" s="38">
        <v>32</v>
      </c>
      <c r="BL22" s="38">
        <v>41</v>
      </c>
      <c r="BM22" s="38">
        <v>28</v>
      </c>
      <c r="BN22" s="38">
        <v>36</v>
      </c>
      <c r="BO22" s="38">
        <v>32</v>
      </c>
      <c r="BP22" s="38">
        <v>29</v>
      </c>
      <c r="BQ22" s="38">
        <v>40</v>
      </c>
      <c r="BR22" s="38">
        <v>46</v>
      </c>
      <c r="BS22" s="38">
        <v>19</v>
      </c>
      <c r="BT22" s="38">
        <v>31</v>
      </c>
      <c r="BU22" s="38">
        <v>33</v>
      </c>
      <c r="BV22" s="38">
        <v>29</v>
      </c>
      <c r="BW22" s="38">
        <v>31</v>
      </c>
      <c r="BX22" s="38">
        <v>25</v>
      </c>
      <c r="BY22" s="38">
        <v>20</v>
      </c>
      <c r="BZ22" s="38">
        <v>34</v>
      </c>
      <c r="CA22" s="38">
        <v>44</v>
      </c>
      <c r="CB22" s="38">
        <v>22</v>
      </c>
      <c r="CC22" s="38">
        <v>18</v>
      </c>
      <c r="CD22" s="38">
        <v>29</v>
      </c>
      <c r="CE22" s="37">
        <v>9567</v>
      </c>
      <c r="CF22" s="37">
        <v>9425</v>
      </c>
      <c r="CG22" s="37">
        <v>9490</v>
      </c>
      <c r="CH22" s="37">
        <v>9567</v>
      </c>
      <c r="CI22" s="37">
        <v>9425</v>
      </c>
      <c r="CJ22" s="37">
        <v>9490</v>
      </c>
      <c r="CK22" s="37">
        <v>9372</v>
      </c>
      <c r="CL22" s="37">
        <v>9396</v>
      </c>
      <c r="CM22" s="37">
        <v>9343</v>
      </c>
      <c r="CN22" s="37">
        <v>9404</v>
      </c>
      <c r="CO22" s="37">
        <v>9349</v>
      </c>
      <c r="CP22" s="37">
        <v>9317</v>
      </c>
      <c r="CQ22" s="37">
        <v>9325</v>
      </c>
      <c r="CR22" s="37">
        <v>9307</v>
      </c>
      <c r="CS22" s="37">
        <v>9357</v>
      </c>
      <c r="CT22" s="37">
        <v>9177</v>
      </c>
      <c r="CU22" s="37">
        <v>9028</v>
      </c>
      <c r="CV22" s="37">
        <v>9183</v>
      </c>
      <c r="CW22" s="37">
        <v>9254</v>
      </c>
      <c r="CX22" s="37">
        <v>9498</v>
      </c>
      <c r="CY22" s="37">
        <v>9435</v>
      </c>
      <c r="CZ22" s="37">
        <v>9537</v>
      </c>
      <c r="DA22" s="37">
        <v>9257</v>
      </c>
      <c r="DB22" s="37">
        <v>9154</v>
      </c>
      <c r="DC22" s="37">
        <v>9352</v>
      </c>
      <c r="DD22" s="37">
        <v>9301</v>
      </c>
      <c r="DE22" s="37">
        <v>9389</v>
      </c>
      <c r="DF22" s="37">
        <v>9322</v>
      </c>
      <c r="DG22" s="37">
        <v>9465</v>
      </c>
      <c r="DH22" s="37">
        <v>9520</v>
      </c>
      <c r="DI22" s="37">
        <v>9791</v>
      </c>
      <c r="DJ22" s="37">
        <v>9920</v>
      </c>
      <c r="DK22" s="37">
        <v>9980</v>
      </c>
      <c r="DL22" s="37">
        <v>9905</v>
      </c>
      <c r="DM22" s="37">
        <v>9609</v>
      </c>
      <c r="DN22" s="37">
        <v>9642</v>
      </c>
      <c r="DO22" s="37">
        <v>9978</v>
      </c>
      <c r="DP22" s="37">
        <v>9906</v>
      </c>
      <c r="DQ22" s="66">
        <v>10014</v>
      </c>
      <c r="DR22" s="67">
        <v>962</v>
      </c>
      <c r="DS22" s="67">
        <v>881</v>
      </c>
      <c r="DT22" s="67">
        <v>807</v>
      </c>
      <c r="DU22" s="67">
        <v>926</v>
      </c>
      <c r="DV22" s="67">
        <v>862</v>
      </c>
      <c r="DW22" s="67">
        <v>743</v>
      </c>
      <c r="DX22" s="67">
        <v>843</v>
      </c>
      <c r="DY22" s="67">
        <v>795</v>
      </c>
      <c r="DZ22" s="67">
        <v>1200</v>
      </c>
      <c r="EA22" s="67">
        <v>1216</v>
      </c>
      <c r="EB22" s="67">
        <v>903</v>
      </c>
      <c r="EC22" s="67">
        <v>1025</v>
      </c>
      <c r="ED22" s="67">
        <v>822</v>
      </c>
      <c r="EE22" s="67">
        <v>743</v>
      </c>
      <c r="EF22" s="67">
        <v>779</v>
      </c>
      <c r="EG22" s="67">
        <v>778</v>
      </c>
      <c r="EH22" s="67">
        <v>740</v>
      </c>
      <c r="EI22" s="67">
        <v>652</v>
      </c>
      <c r="EJ22" s="67">
        <v>723</v>
      </c>
      <c r="EK22" s="67">
        <v>656</v>
      </c>
      <c r="EL22" s="67">
        <v>1045</v>
      </c>
      <c r="EM22" s="67">
        <v>826</v>
      </c>
      <c r="EN22" s="67">
        <v>635</v>
      </c>
      <c r="EO22" s="67">
        <v>768</v>
      </c>
      <c r="EP22" s="68">
        <v>777</v>
      </c>
      <c r="EQ22" s="68">
        <v>718</v>
      </c>
      <c r="ER22" s="68">
        <v>697</v>
      </c>
      <c r="ES22" s="68">
        <v>762</v>
      </c>
      <c r="ET22" s="68">
        <v>621</v>
      </c>
      <c r="EU22" s="68">
        <v>527</v>
      </c>
      <c r="EV22" s="68">
        <v>581</v>
      </c>
      <c r="EW22" s="68">
        <v>551</v>
      </c>
      <c r="EX22" s="68">
        <v>901</v>
      </c>
      <c r="EY22" s="68">
        <v>749</v>
      </c>
      <c r="EZ22" s="68">
        <v>566</v>
      </c>
      <c r="FA22" s="68">
        <v>654</v>
      </c>
      <c r="FB22" s="68">
        <v>499</v>
      </c>
      <c r="FC22" s="68">
        <v>647</v>
      </c>
      <c r="FD22" s="68">
        <v>588</v>
      </c>
      <c r="FE22" s="68">
        <v>590</v>
      </c>
      <c r="FF22" s="68">
        <v>663</v>
      </c>
      <c r="FG22" s="68">
        <v>510</v>
      </c>
      <c r="FH22" s="68">
        <v>485</v>
      </c>
      <c r="FI22" s="68">
        <v>533</v>
      </c>
      <c r="FJ22" s="68">
        <v>636</v>
      </c>
      <c r="FK22" s="68">
        <v>635</v>
      </c>
      <c r="FL22" s="68">
        <v>555</v>
      </c>
      <c r="FM22" s="68">
        <v>553</v>
      </c>
      <c r="FN22" s="72">
        <v>602</v>
      </c>
      <c r="FO22" s="72">
        <v>532</v>
      </c>
      <c r="FP22" s="72">
        <v>480</v>
      </c>
      <c r="FQ22" s="72">
        <v>456</v>
      </c>
      <c r="FR22" s="72">
        <v>583</v>
      </c>
      <c r="FS22" s="72">
        <v>396</v>
      </c>
      <c r="FT22" s="72">
        <v>417</v>
      </c>
      <c r="FU22" s="72">
        <v>508</v>
      </c>
      <c r="FV22" s="72">
        <v>573</v>
      </c>
      <c r="FW22" s="72">
        <v>423</v>
      </c>
      <c r="FX22" s="72">
        <v>445</v>
      </c>
      <c r="FY22" s="72">
        <v>408</v>
      </c>
      <c r="FZ22" s="72">
        <v>419</v>
      </c>
      <c r="GA22" s="72">
        <v>418</v>
      </c>
      <c r="GB22" s="72">
        <v>377</v>
      </c>
      <c r="GC22" s="72">
        <v>420</v>
      </c>
      <c r="GD22" s="72">
        <v>400</v>
      </c>
      <c r="GE22" s="72">
        <v>351</v>
      </c>
      <c r="GF22" s="72">
        <v>387</v>
      </c>
      <c r="GG22" s="72">
        <v>428</v>
      </c>
      <c r="GH22" s="72">
        <v>503</v>
      </c>
      <c r="GI22" s="10">
        <v>396</v>
      </c>
      <c r="GJ22" s="10">
        <v>429</v>
      </c>
      <c r="GK22" s="10">
        <v>425</v>
      </c>
      <c r="GL22" s="10">
        <v>459</v>
      </c>
      <c r="GM22" s="10">
        <v>449</v>
      </c>
      <c r="GN22" s="10">
        <v>363</v>
      </c>
      <c r="GO22" s="10">
        <v>414</v>
      </c>
      <c r="GP22" s="10">
        <v>370</v>
      </c>
      <c r="GQ22" s="10">
        <v>307</v>
      </c>
      <c r="GR22" s="10">
        <v>343</v>
      </c>
      <c r="GS22" s="10">
        <v>360</v>
      </c>
      <c r="GT22" s="10">
        <v>426</v>
      </c>
      <c r="GU22" s="10">
        <v>386</v>
      </c>
      <c r="GV22" s="10">
        <v>298</v>
      </c>
      <c r="GW22" s="10">
        <v>341</v>
      </c>
      <c r="GX22" s="10">
        <v>362</v>
      </c>
      <c r="GY22" s="10">
        <v>292</v>
      </c>
      <c r="GZ22" s="10">
        <v>321</v>
      </c>
      <c r="HA22" s="10">
        <v>308</v>
      </c>
      <c r="HB22" s="10">
        <v>302</v>
      </c>
      <c r="HC22" s="10">
        <v>251</v>
      </c>
      <c r="HD22" s="10">
        <v>327</v>
      </c>
      <c r="HE22" s="10">
        <v>286</v>
      </c>
      <c r="HF22" s="10">
        <v>386</v>
      </c>
      <c r="HG22" s="10">
        <v>308</v>
      </c>
      <c r="HH22" s="10">
        <v>269</v>
      </c>
      <c r="HI22" s="10">
        <v>329</v>
      </c>
      <c r="HJ22" s="10">
        <v>254</v>
      </c>
      <c r="HK22" s="10">
        <v>293</v>
      </c>
      <c r="HL22" s="10">
        <v>298</v>
      </c>
      <c r="HM22" s="10">
        <v>273</v>
      </c>
      <c r="HN22" s="10">
        <v>311</v>
      </c>
      <c r="HO22" s="10">
        <v>237</v>
      </c>
      <c r="HP22" s="10">
        <v>258</v>
      </c>
      <c r="HQ22" s="10">
        <v>253</v>
      </c>
      <c r="HR22" s="10">
        <v>353</v>
      </c>
      <c r="HS22" s="10">
        <v>286</v>
      </c>
      <c r="HT22" s="10">
        <v>235</v>
      </c>
      <c r="HU22" s="10">
        <v>355</v>
      </c>
      <c r="HV22" s="10">
        <v>264</v>
      </c>
      <c r="HW22" s="10">
        <v>283</v>
      </c>
      <c r="HX22" s="10">
        <v>245</v>
      </c>
      <c r="HY22" s="10">
        <v>247</v>
      </c>
      <c r="HZ22" s="10">
        <v>282</v>
      </c>
      <c r="IA22" s="10">
        <v>200</v>
      </c>
      <c r="IB22" s="10">
        <v>267</v>
      </c>
      <c r="IC22" s="10">
        <v>280</v>
      </c>
      <c r="ID22" s="10">
        <v>262</v>
      </c>
      <c r="IE22" s="10">
        <v>300</v>
      </c>
      <c r="IF22" s="10">
        <v>279</v>
      </c>
      <c r="IG22" s="10">
        <v>283</v>
      </c>
      <c r="IH22" s="106">
        <v>279</v>
      </c>
      <c r="II22" s="106">
        <v>237</v>
      </c>
      <c r="IJ22" s="106">
        <v>280</v>
      </c>
      <c r="IK22" s="111">
        <v>222</v>
      </c>
      <c r="IL22" s="111">
        <v>290</v>
      </c>
      <c r="IM22" s="111">
        <v>279</v>
      </c>
      <c r="IN22" s="111">
        <v>376</v>
      </c>
      <c r="IO22" s="111">
        <v>421</v>
      </c>
      <c r="IP22" s="111">
        <v>215</v>
      </c>
      <c r="IQ22" s="111">
        <v>203</v>
      </c>
      <c r="IR22" s="111">
        <v>189</v>
      </c>
      <c r="IS22" s="111">
        <v>275</v>
      </c>
      <c r="IT22" s="111">
        <v>218</v>
      </c>
      <c r="IU22" s="111">
        <v>204</v>
      </c>
      <c r="IV22" s="115">
        <v>270</v>
      </c>
    </row>
    <row r="23" spans="1:256">
      <c r="A23" s="7" t="s">
        <v>36</v>
      </c>
      <c r="B23" s="37">
        <v>3100</v>
      </c>
      <c r="C23" s="37">
        <v>2756</v>
      </c>
      <c r="D23" s="37">
        <v>2564</v>
      </c>
      <c r="E23" s="37">
        <v>2032</v>
      </c>
      <c r="F23" s="37">
        <v>2214</v>
      </c>
      <c r="G23" s="37">
        <v>2365</v>
      </c>
      <c r="H23" s="37">
        <v>1994</v>
      </c>
      <c r="I23" s="37">
        <v>2167</v>
      </c>
      <c r="J23" s="37">
        <v>2403</v>
      </c>
      <c r="K23" s="37">
        <v>2195</v>
      </c>
      <c r="L23" s="37">
        <v>2783</v>
      </c>
      <c r="M23" s="37">
        <v>2646</v>
      </c>
      <c r="N23" s="37">
        <v>2516</v>
      </c>
      <c r="O23" s="37">
        <v>2375</v>
      </c>
      <c r="P23" s="37">
        <v>2414</v>
      </c>
      <c r="Q23" s="37">
        <v>1930</v>
      </c>
      <c r="R23" s="37">
        <v>1904</v>
      </c>
      <c r="S23" s="37">
        <v>2316</v>
      </c>
      <c r="T23" s="37">
        <v>2024</v>
      </c>
      <c r="U23" s="37">
        <v>2251</v>
      </c>
      <c r="V23" s="37">
        <v>2283</v>
      </c>
      <c r="W23" s="37">
        <v>2221</v>
      </c>
      <c r="X23" s="37">
        <v>2799</v>
      </c>
      <c r="Y23" s="37">
        <v>2301</v>
      </c>
      <c r="Z23" s="37">
        <v>2880</v>
      </c>
      <c r="AA23" s="37">
        <v>2703</v>
      </c>
      <c r="AB23" s="37">
        <v>2535</v>
      </c>
      <c r="AC23" s="37">
        <v>2394</v>
      </c>
      <c r="AD23" s="37">
        <v>2250</v>
      </c>
      <c r="AE23" s="37">
        <v>2366</v>
      </c>
      <c r="AF23" s="37">
        <v>2176</v>
      </c>
      <c r="AG23" s="37">
        <v>2520</v>
      </c>
      <c r="AH23" s="37">
        <v>1931</v>
      </c>
      <c r="AI23" s="37">
        <v>2280</v>
      </c>
      <c r="AJ23" s="37">
        <v>2704</v>
      </c>
      <c r="AK23" s="37">
        <v>2267</v>
      </c>
      <c r="AL23" s="37">
        <v>2987</v>
      </c>
      <c r="AM23" s="37">
        <v>2804</v>
      </c>
      <c r="AN23" s="37">
        <v>2733</v>
      </c>
      <c r="AO23" s="37">
        <v>2228</v>
      </c>
      <c r="AP23" s="37">
        <v>1673</v>
      </c>
      <c r="AQ23" s="37">
        <v>1879</v>
      </c>
      <c r="AR23" s="37">
        <v>2106</v>
      </c>
      <c r="AS23" s="37">
        <v>2081</v>
      </c>
      <c r="AT23" s="37">
        <v>2001</v>
      </c>
      <c r="AU23" s="37">
        <v>2763</v>
      </c>
      <c r="AV23" s="37">
        <v>2566</v>
      </c>
      <c r="AW23" s="37">
        <v>2430</v>
      </c>
      <c r="AX23" s="37">
        <v>2446</v>
      </c>
      <c r="AY23" s="37">
        <v>2011</v>
      </c>
      <c r="AZ23" s="37">
        <v>2319</v>
      </c>
      <c r="BA23" s="37">
        <v>1747</v>
      </c>
      <c r="BB23" s="37">
        <v>1687</v>
      </c>
      <c r="BC23" s="37">
        <v>2005</v>
      </c>
      <c r="BD23" s="37">
        <v>2158</v>
      </c>
      <c r="BE23" s="37">
        <v>1906</v>
      </c>
      <c r="BF23" s="37">
        <v>2000</v>
      </c>
      <c r="BG23" s="37">
        <v>2166</v>
      </c>
      <c r="BH23" s="37">
        <v>1923</v>
      </c>
      <c r="BI23" s="37">
        <v>2274</v>
      </c>
      <c r="BJ23" s="37">
        <v>2063</v>
      </c>
      <c r="BK23" s="37">
        <v>1772</v>
      </c>
      <c r="BL23" s="37">
        <v>2208</v>
      </c>
      <c r="BM23" s="37">
        <v>1612</v>
      </c>
      <c r="BN23" s="37">
        <v>1566</v>
      </c>
      <c r="BO23" s="37">
        <v>1792</v>
      </c>
      <c r="BP23" s="37">
        <v>1843</v>
      </c>
      <c r="BQ23" s="37">
        <v>1690</v>
      </c>
      <c r="BR23" s="37">
        <v>2029</v>
      </c>
      <c r="BS23" s="37">
        <v>1763</v>
      </c>
      <c r="BT23" s="37">
        <v>1892</v>
      </c>
      <c r="BU23" s="37">
        <v>2407</v>
      </c>
      <c r="BV23" s="37">
        <v>1815</v>
      </c>
      <c r="BW23" s="37">
        <v>1470</v>
      </c>
      <c r="BX23" s="37">
        <v>1937</v>
      </c>
      <c r="BY23" s="37">
        <v>1801</v>
      </c>
      <c r="BZ23" s="37">
        <v>1726</v>
      </c>
      <c r="CA23" s="37">
        <v>2072</v>
      </c>
      <c r="CB23" s="37">
        <v>2469</v>
      </c>
      <c r="CC23" s="37">
        <v>2111</v>
      </c>
      <c r="CD23" s="37">
        <v>1895</v>
      </c>
      <c r="CE23" s="37">
        <v>1802</v>
      </c>
      <c r="CF23" s="37">
        <v>2080</v>
      </c>
      <c r="CG23" s="37">
        <v>1938</v>
      </c>
      <c r="CH23" s="37">
        <v>1802</v>
      </c>
      <c r="CI23" s="37">
        <v>2080</v>
      </c>
      <c r="CJ23" s="37">
        <v>1938</v>
      </c>
      <c r="CK23" s="37">
        <v>1618</v>
      </c>
      <c r="CL23" s="37">
        <v>1440</v>
      </c>
      <c r="CM23" s="37">
        <v>1674</v>
      </c>
      <c r="CN23" s="37">
        <v>1635</v>
      </c>
      <c r="CO23" s="37">
        <v>1772</v>
      </c>
      <c r="CP23" s="37">
        <v>1729</v>
      </c>
      <c r="CQ23" s="37">
        <v>1657</v>
      </c>
      <c r="CR23" s="37">
        <v>2089</v>
      </c>
      <c r="CS23" s="37">
        <v>1564</v>
      </c>
      <c r="CT23" s="37">
        <v>1936</v>
      </c>
      <c r="CU23" s="37">
        <v>2136</v>
      </c>
      <c r="CV23" s="37">
        <v>1742</v>
      </c>
      <c r="CW23" s="37">
        <v>1824</v>
      </c>
      <c r="CX23" s="37">
        <v>1540</v>
      </c>
      <c r="CY23" s="37">
        <v>1456</v>
      </c>
      <c r="CZ23" s="37">
        <v>1892</v>
      </c>
      <c r="DA23" s="37">
        <v>1953</v>
      </c>
      <c r="DB23" s="37">
        <v>1571</v>
      </c>
      <c r="DC23" s="37">
        <v>1949</v>
      </c>
      <c r="DD23" s="37">
        <v>1966</v>
      </c>
      <c r="DE23" s="37">
        <v>1833</v>
      </c>
      <c r="DF23" s="37">
        <v>2853</v>
      </c>
      <c r="DG23" s="37">
        <v>2069</v>
      </c>
      <c r="DH23" s="37">
        <v>2414</v>
      </c>
      <c r="DI23" s="37">
        <v>2853</v>
      </c>
      <c r="DJ23" s="37">
        <v>2069</v>
      </c>
      <c r="DK23" s="37">
        <v>2414</v>
      </c>
      <c r="DL23" s="37">
        <v>2530</v>
      </c>
      <c r="DM23" s="37">
        <v>2003</v>
      </c>
      <c r="DN23" s="37">
        <v>2169</v>
      </c>
      <c r="DO23" s="37">
        <v>2514</v>
      </c>
      <c r="DP23" s="37">
        <v>2237</v>
      </c>
      <c r="DQ23" s="66">
        <v>2497</v>
      </c>
      <c r="DR23" s="67">
        <v>2761</v>
      </c>
      <c r="DS23" s="67">
        <v>2128</v>
      </c>
      <c r="DT23" s="67">
        <v>2948</v>
      </c>
      <c r="DU23" s="67">
        <v>1913</v>
      </c>
      <c r="DV23" s="67">
        <v>1596</v>
      </c>
      <c r="DW23" s="67">
        <v>1939</v>
      </c>
      <c r="DX23" s="67">
        <v>2684</v>
      </c>
      <c r="DY23" s="67">
        <v>2329</v>
      </c>
      <c r="DZ23" s="67">
        <v>2370</v>
      </c>
      <c r="EA23" s="67">
        <v>2842</v>
      </c>
      <c r="EB23" s="67">
        <v>2517</v>
      </c>
      <c r="EC23" s="67">
        <v>2790</v>
      </c>
      <c r="ED23" s="67">
        <v>2631</v>
      </c>
      <c r="EE23" s="67">
        <v>2542</v>
      </c>
      <c r="EF23" s="67">
        <v>2844</v>
      </c>
      <c r="EG23" s="67">
        <v>2050</v>
      </c>
      <c r="EH23" s="67">
        <v>1967</v>
      </c>
      <c r="EI23" s="67">
        <v>2343</v>
      </c>
      <c r="EJ23" s="67">
        <v>2376</v>
      </c>
      <c r="EK23" s="67">
        <v>2177</v>
      </c>
      <c r="EL23" s="67">
        <v>2755</v>
      </c>
      <c r="EM23" s="67">
        <v>2376</v>
      </c>
      <c r="EN23" s="67">
        <v>2653</v>
      </c>
      <c r="EO23" s="67">
        <v>2505</v>
      </c>
      <c r="EP23" s="68">
        <v>2466</v>
      </c>
      <c r="EQ23" s="68">
        <v>2536</v>
      </c>
      <c r="ER23" s="68">
        <v>2493</v>
      </c>
      <c r="ES23" s="68">
        <v>2103</v>
      </c>
      <c r="ET23" s="68">
        <v>1937</v>
      </c>
      <c r="EU23" s="68">
        <v>2153</v>
      </c>
      <c r="EV23" s="68">
        <v>2353</v>
      </c>
      <c r="EW23" s="68">
        <v>2508</v>
      </c>
      <c r="EX23" s="68">
        <v>2718</v>
      </c>
      <c r="EY23" s="68">
        <v>2490</v>
      </c>
      <c r="EZ23" s="68">
        <v>2951</v>
      </c>
      <c r="FA23" s="68">
        <v>2609</v>
      </c>
      <c r="FB23" s="68">
        <v>2878</v>
      </c>
      <c r="FC23" s="68">
        <v>3129</v>
      </c>
      <c r="FD23" s="68">
        <v>2385</v>
      </c>
      <c r="FE23" s="68">
        <v>2477</v>
      </c>
      <c r="FF23" s="68">
        <v>2136</v>
      </c>
      <c r="FG23" s="68">
        <v>1986</v>
      </c>
      <c r="FH23" s="68">
        <v>2274</v>
      </c>
      <c r="FI23" s="68">
        <v>2577</v>
      </c>
      <c r="FJ23" s="68">
        <v>2088</v>
      </c>
      <c r="FK23" s="68">
        <v>2406</v>
      </c>
      <c r="FL23" s="68">
        <v>2533</v>
      </c>
      <c r="FM23" s="68">
        <v>2192</v>
      </c>
      <c r="FN23" s="72">
        <v>2642</v>
      </c>
      <c r="FO23" s="72">
        <v>2063</v>
      </c>
      <c r="FP23" s="72">
        <v>2211</v>
      </c>
      <c r="FQ23" s="72">
        <v>1972</v>
      </c>
      <c r="FR23" s="72">
        <v>1874</v>
      </c>
      <c r="FS23" s="72">
        <v>1697</v>
      </c>
      <c r="FT23" s="72">
        <v>2235</v>
      </c>
      <c r="FU23" s="72">
        <v>2287</v>
      </c>
      <c r="FV23" s="72">
        <v>2097</v>
      </c>
      <c r="FW23" s="72">
        <v>2350</v>
      </c>
      <c r="FX23" s="72">
        <v>2161</v>
      </c>
      <c r="FY23" s="72">
        <v>2200</v>
      </c>
      <c r="FZ23" s="72">
        <v>2384</v>
      </c>
      <c r="GA23" s="72">
        <v>1840</v>
      </c>
      <c r="GB23" s="72">
        <v>2220</v>
      </c>
      <c r="GC23" s="72">
        <v>1702</v>
      </c>
      <c r="GD23" s="72">
        <v>1554</v>
      </c>
      <c r="GE23" s="72">
        <v>1525</v>
      </c>
      <c r="GF23" s="72">
        <v>1983</v>
      </c>
      <c r="GG23" s="72">
        <v>1818</v>
      </c>
      <c r="GH23" s="72">
        <v>1878</v>
      </c>
      <c r="GI23" s="10">
        <v>2165</v>
      </c>
      <c r="GJ23" s="10">
        <v>1939</v>
      </c>
      <c r="GK23" s="10">
        <v>1964</v>
      </c>
      <c r="GL23" s="10">
        <v>2268</v>
      </c>
      <c r="GM23" s="10">
        <v>1918</v>
      </c>
      <c r="GN23" s="10">
        <v>2247</v>
      </c>
      <c r="GO23" s="10">
        <v>1469</v>
      </c>
      <c r="GP23" s="10">
        <v>1663</v>
      </c>
      <c r="GQ23" s="10">
        <v>1847</v>
      </c>
      <c r="GR23" s="10">
        <v>1820</v>
      </c>
      <c r="GS23" s="10">
        <v>1942</v>
      </c>
      <c r="GT23" s="10">
        <v>2119</v>
      </c>
      <c r="GU23" s="6">
        <v>1868</v>
      </c>
      <c r="GV23" s="6">
        <v>2258</v>
      </c>
      <c r="GW23" s="6">
        <v>2136</v>
      </c>
      <c r="GX23" s="6">
        <v>1873</v>
      </c>
      <c r="GY23" s="6">
        <v>1887</v>
      </c>
      <c r="GZ23" s="6">
        <v>1839</v>
      </c>
      <c r="HA23" s="6">
        <v>1586</v>
      </c>
      <c r="HB23" s="6">
        <v>1691</v>
      </c>
      <c r="HC23" s="6">
        <v>1646</v>
      </c>
      <c r="HD23" s="6">
        <v>1510</v>
      </c>
      <c r="HE23" s="6">
        <v>1844</v>
      </c>
      <c r="HF23" s="6">
        <v>1945</v>
      </c>
      <c r="HG23" s="6">
        <v>1691</v>
      </c>
      <c r="HH23" s="6">
        <v>2089</v>
      </c>
      <c r="HI23" s="6">
        <v>1770</v>
      </c>
      <c r="HJ23" s="6">
        <v>1913</v>
      </c>
      <c r="HK23" s="6">
        <v>1788</v>
      </c>
      <c r="HL23" s="6">
        <v>1768</v>
      </c>
      <c r="HM23" s="6">
        <v>1479</v>
      </c>
      <c r="HN23" s="6">
        <v>1507</v>
      </c>
      <c r="HO23" s="6">
        <v>1409</v>
      </c>
      <c r="HP23" s="6">
        <v>1435</v>
      </c>
      <c r="HQ23" s="6">
        <v>1699</v>
      </c>
      <c r="HR23" s="6">
        <v>1639</v>
      </c>
      <c r="HS23" s="6">
        <v>1709</v>
      </c>
      <c r="HT23" s="6">
        <v>1832</v>
      </c>
      <c r="HU23" s="6">
        <v>1538</v>
      </c>
      <c r="HV23" s="6">
        <v>1835</v>
      </c>
      <c r="HW23" s="6">
        <v>1628</v>
      </c>
      <c r="HX23" s="6">
        <v>1446</v>
      </c>
      <c r="HY23" s="6">
        <v>1436</v>
      </c>
      <c r="HZ23" s="6">
        <v>1178</v>
      </c>
      <c r="IA23" s="6">
        <v>1131</v>
      </c>
      <c r="IB23" s="6">
        <v>1421</v>
      </c>
      <c r="IC23" s="6">
        <v>1552</v>
      </c>
      <c r="ID23" s="6">
        <v>1331</v>
      </c>
      <c r="IE23" s="6">
        <v>1585</v>
      </c>
      <c r="IF23" s="6">
        <v>1603</v>
      </c>
      <c r="IG23" s="6">
        <v>1409</v>
      </c>
      <c r="IH23" s="106">
        <v>1613</v>
      </c>
      <c r="II23" s="106">
        <v>1337</v>
      </c>
      <c r="IJ23" s="106">
        <v>1588</v>
      </c>
      <c r="IK23" s="111">
        <v>1373</v>
      </c>
      <c r="IL23" s="111">
        <v>1151</v>
      </c>
      <c r="IM23" s="111">
        <v>2486</v>
      </c>
      <c r="IN23" s="111">
        <v>3902</v>
      </c>
      <c r="IO23" s="111">
        <v>3806</v>
      </c>
      <c r="IP23" s="111">
        <v>4162</v>
      </c>
      <c r="IQ23" s="111">
        <v>866</v>
      </c>
      <c r="IR23" s="111">
        <v>607</v>
      </c>
      <c r="IS23" s="111">
        <v>772</v>
      </c>
      <c r="IT23" s="111">
        <v>1133</v>
      </c>
      <c r="IU23" s="111">
        <v>1090</v>
      </c>
      <c r="IV23" s="115">
        <v>1288</v>
      </c>
    </row>
    <row r="24" spans="1:256">
      <c r="A24" s="7" t="s">
        <v>37</v>
      </c>
      <c r="B24" s="37">
        <v>2415</v>
      </c>
      <c r="C24" s="37">
        <v>2120</v>
      </c>
      <c r="D24" s="37">
        <v>2103</v>
      </c>
      <c r="E24" s="37">
        <v>1825</v>
      </c>
      <c r="F24" s="37">
        <v>2012</v>
      </c>
      <c r="G24" s="37">
        <v>2148</v>
      </c>
      <c r="H24" s="37">
        <v>1796</v>
      </c>
      <c r="I24" s="37">
        <v>2047</v>
      </c>
      <c r="J24" s="37">
        <v>2138</v>
      </c>
      <c r="K24" s="37">
        <v>2143</v>
      </c>
      <c r="L24" s="37">
        <v>2664</v>
      </c>
      <c r="M24" s="37">
        <v>2870</v>
      </c>
      <c r="N24" s="37">
        <v>2613</v>
      </c>
      <c r="O24" s="37">
        <v>2112</v>
      </c>
      <c r="P24" s="37">
        <v>1973</v>
      </c>
      <c r="Q24" s="37">
        <v>2143</v>
      </c>
      <c r="R24" s="37">
        <v>1866</v>
      </c>
      <c r="S24" s="37">
        <v>2027</v>
      </c>
      <c r="T24" s="37">
        <v>2005</v>
      </c>
      <c r="U24" s="37">
        <v>2253</v>
      </c>
      <c r="V24" s="37">
        <v>2305</v>
      </c>
      <c r="W24" s="37">
        <v>2599</v>
      </c>
      <c r="X24" s="37">
        <v>2654</v>
      </c>
      <c r="Y24" s="37">
        <v>2396</v>
      </c>
      <c r="Z24" s="37">
        <v>4393</v>
      </c>
      <c r="AA24" s="37">
        <v>4630</v>
      </c>
      <c r="AB24" s="37">
        <v>4063</v>
      </c>
      <c r="AC24" s="37">
        <v>4325</v>
      </c>
      <c r="AD24" s="37">
        <v>3624</v>
      </c>
      <c r="AE24" s="37">
        <v>4159</v>
      </c>
      <c r="AF24" s="37">
        <v>3867</v>
      </c>
      <c r="AG24" s="37">
        <v>3838</v>
      </c>
      <c r="AH24" s="37">
        <v>3711</v>
      </c>
      <c r="AI24" s="37">
        <v>4658</v>
      </c>
      <c r="AJ24" s="37">
        <v>4974</v>
      </c>
      <c r="AK24" s="37">
        <v>4835</v>
      </c>
      <c r="AL24" s="37">
        <v>5155</v>
      </c>
      <c r="AM24" s="37">
        <v>4080</v>
      </c>
      <c r="AN24" s="37">
        <v>4470</v>
      </c>
      <c r="AO24" s="37">
        <v>4361</v>
      </c>
      <c r="AP24" s="37">
        <v>3582</v>
      </c>
      <c r="AQ24" s="37">
        <v>4407</v>
      </c>
      <c r="AR24" s="37">
        <v>4303</v>
      </c>
      <c r="AS24" s="37">
        <v>4201</v>
      </c>
      <c r="AT24" s="37">
        <v>4240</v>
      </c>
      <c r="AU24" s="37">
        <v>5166</v>
      </c>
      <c r="AV24" s="37">
        <v>4593</v>
      </c>
      <c r="AW24" s="37">
        <v>5293</v>
      </c>
      <c r="AX24" s="37">
        <v>5390</v>
      </c>
      <c r="AY24" s="37">
        <v>2215</v>
      </c>
      <c r="AZ24" s="37">
        <v>2566</v>
      </c>
      <c r="BA24" s="37">
        <v>2382</v>
      </c>
      <c r="BB24" s="37">
        <v>2217</v>
      </c>
      <c r="BC24" s="37">
        <v>2883</v>
      </c>
      <c r="BD24" s="37">
        <v>2463</v>
      </c>
      <c r="BE24" s="37">
        <v>2391</v>
      </c>
      <c r="BF24" s="37">
        <v>2702</v>
      </c>
      <c r="BG24" s="37">
        <v>2785</v>
      </c>
      <c r="BH24" s="37">
        <v>3184</v>
      </c>
      <c r="BI24" s="37">
        <v>3453</v>
      </c>
      <c r="BJ24" s="37">
        <v>4814</v>
      </c>
      <c r="BK24" s="37">
        <v>4666</v>
      </c>
      <c r="BL24" s="37">
        <v>4497</v>
      </c>
      <c r="BM24" s="37">
        <v>3772</v>
      </c>
      <c r="BN24" s="37">
        <v>3880</v>
      </c>
      <c r="BO24" s="37">
        <v>4663</v>
      </c>
      <c r="BP24" s="37">
        <v>3655</v>
      </c>
      <c r="BQ24" s="37">
        <v>4035</v>
      </c>
      <c r="BR24" s="37">
        <v>4392</v>
      </c>
      <c r="BS24" s="37">
        <v>4020</v>
      </c>
      <c r="BT24" s="37">
        <v>5007</v>
      </c>
      <c r="BU24" s="37">
        <v>5142</v>
      </c>
      <c r="BV24" s="37">
        <v>3815</v>
      </c>
      <c r="BW24" s="37">
        <v>3370</v>
      </c>
      <c r="BX24" s="37">
        <v>4338</v>
      </c>
      <c r="BY24" s="37">
        <v>3359</v>
      </c>
      <c r="BZ24" s="37">
        <v>4465</v>
      </c>
      <c r="CA24" s="37">
        <v>4463</v>
      </c>
      <c r="CB24" s="37">
        <v>4290</v>
      </c>
      <c r="CC24" s="37">
        <v>4947</v>
      </c>
      <c r="CD24" s="37">
        <v>4879</v>
      </c>
      <c r="CE24" s="37">
        <v>2802</v>
      </c>
      <c r="CF24" s="37">
        <v>2431</v>
      </c>
      <c r="CG24" s="37">
        <v>2245</v>
      </c>
      <c r="CH24" s="37">
        <v>2802</v>
      </c>
      <c r="CI24" s="37">
        <v>2431</v>
      </c>
      <c r="CJ24" s="37">
        <v>2245</v>
      </c>
      <c r="CK24" s="37">
        <v>2173</v>
      </c>
      <c r="CL24" s="37">
        <v>1944</v>
      </c>
      <c r="CM24" s="37">
        <v>2162</v>
      </c>
      <c r="CN24" s="37">
        <v>2202</v>
      </c>
      <c r="CO24" s="37">
        <v>2456</v>
      </c>
      <c r="CP24" s="37">
        <v>2322</v>
      </c>
      <c r="CQ24" s="37">
        <v>2560</v>
      </c>
      <c r="CR24" s="37">
        <v>2989</v>
      </c>
      <c r="CS24" s="37">
        <v>2853</v>
      </c>
      <c r="CT24" s="37">
        <v>2838</v>
      </c>
      <c r="CU24" s="37">
        <v>2277</v>
      </c>
      <c r="CV24" s="37">
        <v>2171</v>
      </c>
      <c r="CW24" s="37">
        <v>2173</v>
      </c>
      <c r="CX24" s="37">
        <v>1912</v>
      </c>
      <c r="CY24" s="37">
        <v>2275</v>
      </c>
      <c r="CZ24" s="37">
        <v>2384</v>
      </c>
      <c r="DA24" s="37">
        <v>2248</v>
      </c>
      <c r="DB24" s="37">
        <v>2281</v>
      </c>
      <c r="DC24" s="37">
        <v>2725</v>
      </c>
      <c r="DD24" s="37">
        <v>2659</v>
      </c>
      <c r="DE24" s="37">
        <v>2865</v>
      </c>
      <c r="DF24" s="37">
        <v>2530</v>
      </c>
      <c r="DG24" s="37">
        <v>2123</v>
      </c>
      <c r="DH24" s="37">
        <v>2250</v>
      </c>
      <c r="DI24" s="37">
        <v>1833</v>
      </c>
      <c r="DJ24" s="37">
        <v>1879</v>
      </c>
      <c r="DK24" s="37">
        <v>2026</v>
      </c>
      <c r="DL24" s="37">
        <v>2117</v>
      </c>
      <c r="DM24" s="37">
        <v>1811</v>
      </c>
      <c r="DN24" s="37">
        <v>2315</v>
      </c>
      <c r="DO24" s="37">
        <v>2373</v>
      </c>
      <c r="DP24" s="37">
        <v>2356</v>
      </c>
      <c r="DQ24" s="66">
        <v>2731</v>
      </c>
      <c r="DR24" s="67">
        <v>2407</v>
      </c>
      <c r="DS24" s="67">
        <v>1927</v>
      </c>
      <c r="DT24" s="67">
        <v>2173</v>
      </c>
      <c r="DU24" s="67">
        <v>1522</v>
      </c>
      <c r="DV24" s="67">
        <v>1566</v>
      </c>
      <c r="DW24" s="67">
        <v>2101</v>
      </c>
      <c r="DX24" s="67">
        <v>2008</v>
      </c>
      <c r="DY24" s="67">
        <v>1914</v>
      </c>
      <c r="DZ24" s="67">
        <v>2219</v>
      </c>
      <c r="EA24" s="67">
        <v>2734</v>
      </c>
      <c r="EB24" s="67">
        <v>2498</v>
      </c>
      <c r="EC24" s="67">
        <v>2530</v>
      </c>
      <c r="ED24" s="67">
        <v>2579</v>
      </c>
      <c r="EE24" s="67">
        <v>2205</v>
      </c>
      <c r="EF24" s="67">
        <v>2234</v>
      </c>
      <c r="EG24" s="67">
        <v>1645</v>
      </c>
      <c r="EH24" s="67">
        <v>1734</v>
      </c>
      <c r="EI24" s="67">
        <v>2195</v>
      </c>
      <c r="EJ24" s="67">
        <v>1847</v>
      </c>
      <c r="EK24" s="67">
        <v>2111</v>
      </c>
      <c r="EL24" s="67">
        <v>2372</v>
      </c>
      <c r="EM24" s="67">
        <v>2342</v>
      </c>
      <c r="EN24" s="67">
        <v>2759</v>
      </c>
      <c r="EO24" s="67">
        <v>2757</v>
      </c>
      <c r="EP24" s="68">
        <v>2184</v>
      </c>
      <c r="EQ24" s="68">
        <v>1908</v>
      </c>
      <c r="ER24" s="68">
        <v>2072</v>
      </c>
      <c r="ES24" s="68">
        <v>1761</v>
      </c>
      <c r="ET24" s="68">
        <v>1662</v>
      </c>
      <c r="EU24" s="68">
        <v>1830</v>
      </c>
      <c r="EV24" s="68">
        <v>1978</v>
      </c>
      <c r="EW24" s="68">
        <v>4773</v>
      </c>
      <c r="EX24" s="68">
        <v>4560</v>
      </c>
      <c r="EY24" s="68">
        <v>4421</v>
      </c>
      <c r="EZ24" s="68">
        <v>5032</v>
      </c>
      <c r="FA24" s="68">
        <v>2361</v>
      </c>
      <c r="FB24" s="68">
        <v>4137</v>
      </c>
      <c r="FC24" s="68">
        <v>3809</v>
      </c>
      <c r="FD24" s="68">
        <v>3370</v>
      </c>
      <c r="FE24" s="68">
        <v>3780</v>
      </c>
      <c r="FF24" s="68">
        <v>3129</v>
      </c>
      <c r="FG24" s="68">
        <v>3436</v>
      </c>
      <c r="FH24" s="68">
        <v>3621</v>
      </c>
      <c r="FI24" s="68">
        <v>4081</v>
      </c>
      <c r="FJ24" s="68">
        <v>3688</v>
      </c>
      <c r="FK24" s="68">
        <v>4066</v>
      </c>
      <c r="FL24" s="68">
        <v>3966</v>
      </c>
      <c r="FM24" s="68">
        <v>4156</v>
      </c>
      <c r="FN24" s="72">
        <v>4628</v>
      </c>
      <c r="FO24" s="72">
        <v>4102</v>
      </c>
      <c r="FP24" s="72">
        <v>3859</v>
      </c>
      <c r="FQ24" s="72">
        <v>4547</v>
      </c>
      <c r="FR24" s="72">
        <v>3495</v>
      </c>
      <c r="FS24" s="72">
        <v>3624</v>
      </c>
      <c r="FT24" s="72">
        <v>3627</v>
      </c>
      <c r="FU24" s="72">
        <v>3911</v>
      </c>
      <c r="FV24" s="72">
        <v>3837</v>
      </c>
      <c r="FW24" s="72">
        <v>3935</v>
      </c>
      <c r="FX24" s="72">
        <v>4550</v>
      </c>
      <c r="FY24" s="72">
        <v>4948</v>
      </c>
      <c r="FZ24" s="72">
        <v>5082</v>
      </c>
      <c r="GA24" s="72">
        <v>3825</v>
      </c>
      <c r="GB24" s="72">
        <v>4792</v>
      </c>
      <c r="GC24" s="72">
        <v>3588</v>
      </c>
      <c r="GD24" s="72">
        <v>3702</v>
      </c>
      <c r="GE24" s="72">
        <v>4932</v>
      </c>
      <c r="GF24" s="72">
        <v>4171</v>
      </c>
      <c r="GG24" s="72">
        <v>3683</v>
      </c>
      <c r="GH24" s="72">
        <v>3670</v>
      </c>
      <c r="GI24" s="10">
        <v>3981</v>
      </c>
      <c r="GJ24" s="10">
        <v>3919</v>
      </c>
      <c r="GK24" s="10">
        <v>4056</v>
      </c>
      <c r="GL24" s="10">
        <v>3871</v>
      </c>
      <c r="GM24" s="10">
        <v>3688</v>
      </c>
      <c r="GN24" s="10">
        <v>3438</v>
      </c>
      <c r="GO24" s="10">
        <v>3408</v>
      </c>
      <c r="GP24" s="10">
        <v>3530</v>
      </c>
      <c r="GQ24" s="10">
        <v>3917</v>
      </c>
      <c r="GR24" s="10">
        <v>2945</v>
      </c>
      <c r="GS24" s="10">
        <v>2914</v>
      </c>
      <c r="GT24" s="10">
        <v>3275</v>
      </c>
      <c r="GU24" s="6">
        <v>3217</v>
      </c>
      <c r="GV24" s="6">
        <v>3983</v>
      </c>
      <c r="GW24" s="6">
        <v>4365</v>
      </c>
      <c r="GX24" s="6">
        <v>3825</v>
      </c>
      <c r="GY24" s="6">
        <v>3450</v>
      </c>
      <c r="GZ24" s="6">
        <v>3490</v>
      </c>
      <c r="HA24" s="6">
        <v>3450</v>
      </c>
      <c r="HB24" s="6">
        <v>2926</v>
      </c>
      <c r="HC24" s="6">
        <v>3424</v>
      </c>
      <c r="HD24" s="6">
        <v>3045</v>
      </c>
      <c r="HE24" s="6">
        <v>3412</v>
      </c>
      <c r="HF24" s="6">
        <v>3302</v>
      </c>
      <c r="HG24" s="6">
        <v>3250</v>
      </c>
      <c r="HH24" s="6">
        <v>3730</v>
      </c>
      <c r="HI24" s="6">
        <v>3593</v>
      </c>
      <c r="HJ24" s="6">
        <v>3794</v>
      </c>
      <c r="HK24" s="6">
        <v>4071</v>
      </c>
      <c r="HL24" s="6">
        <v>3473</v>
      </c>
      <c r="HM24" s="6">
        <v>3703</v>
      </c>
      <c r="HN24" s="6">
        <v>3308</v>
      </c>
      <c r="HO24" s="6">
        <v>3318</v>
      </c>
      <c r="HP24" s="6">
        <v>2979</v>
      </c>
      <c r="HQ24" s="6">
        <v>3114</v>
      </c>
      <c r="HR24" s="6">
        <v>2968</v>
      </c>
      <c r="HS24" s="6">
        <v>3004</v>
      </c>
      <c r="HT24" s="6">
        <v>3562</v>
      </c>
      <c r="HU24" s="6">
        <v>3220</v>
      </c>
      <c r="HV24" s="6">
        <v>3504</v>
      </c>
      <c r="HW24" s="6">
        <v>2972</v>
      </c>
      <c r="HX24" s="6">
        <v>2838</v>
      </c>
      <c r="HY24" s="6">
        <v>3115</v>
      </c>
      <c r="HZ24" s="6">
        <v>2454</v>
      </c>
      <c r="IA24" s="6">
        <v>2746</v>
      </c>
      <c r="IB24" s="6">
        <v>2711</v>
      </c>
      <c r="IC24" s="6">
        <v>3285</v>
      </c>
      <c r="ID24" s="6">
        <v>2920</v>
      </c>
      <c r="IE24" s="6">
        <v>3350</v>
      </c>
      <c r="IF24" s="6">
        <v>3747</v>
      </c>
      <c r="IG24" s="6">
        <v>3683</v>
      </c>
      <c r="IH24" s="106">
        <v>3453</v>
      </c>
      <c r="II24" s="106">
        <v>2939</v>
      </c>
      <c r="IJ24" s="106">
        <v>2772</v>
      </c>
      <c r="IK24" s="111">
        <v>3273</v>
      </c>
      <c r="IL24" s="111">
        <v>2830</v>
      </c>
      <c r="IM24" s="111">
        <v>3102</v>
      </c>
      <c r="IN24" s="111">
        <v>3604</v>
      </c>
      <c r="IO24" s="111">
        <v>1481</v>
      </c>
      <c r="IP24" s="111">
        <v>781</v>
      </c>
      <c r="IQ24" s="111">
        <v>1060</v>
      </c>
      <c r="IR24" s="111">
        <v>2453</v>
      </c>
      <c r="IS24" s="111">
        <v>1994</v>
      </c>
      <c r="IT24" s="111">
        <v>1713</v>
      </c>
      <c r="IU24" s="111">
        <v>1607</v>
      </c>
      <c r="IV24" s="115">
        <v>2050</v>
      </c>
    </row>
    <row r="25" spans="1:256">
      <c r="A25" s="7" t="s">
        <v>39</v>
      </c>
      <c r="B25" s="37">
        <v>5614</v>
      </c>
      <c r="C25" s="37">
        <v>6491</v>
      </c>
      <c r="D25" s="37">
        <v>5701</v>
      </c>
      <c r="E25" s="37">
        <v>4541</v>
      </c>
      <c r="F25" s="37">
        <v>6056</v>
      </c>
      <c r="G25" s="37">
        <v>5598</v>
      </c>
      <c r="H25" s="37">
        <v>5398</v>
      </c>
      <c r="I25" s="37">
        <v>4962</v>
      </c>
      <c r="J25" s="37">
        <v>5207</v>
      </c>
      <c r="K25" s="37">
        <v>5228</v>
      </c>
      <c r="L25" s="37">
        <v>6010</v>
      </c>
      <c r="M25" s="37">
        <v>5945</v>
      </c>
      <c r="N25" s="37">
        <v>6278</v>
      </c>
      <c r="O25" s="37">
        <v>6042</v>
      </c>
      <c r="P25" s="37">
        <v>6261</v>
      </c>
      <c r="Q25" s="37">
        <v>5189</v>
      </c>
      <c r="R25" s="37">
        <v>6744</v>
      </c>
      <c r="S25" s="37">
        <v>6241</v>
      </c>
      <c r="T25" s="37">
        <v>6338</v>
      </c>
      <c r="U25" s="37">
        <v>6147</v>
      </c>
      <c r="V25" s="37">
        <v>5974</v>
      </c>
      <c r="W25" s="37">
        <v>6298</v>
      </c>
      <c r="X25" s="37">
        <v>7063</v>
      </c>
      <c r="Y25" s="37">
        <v>6784</v>
      </c>
      <c r="Z25" s="37">
        <v>7249</v>
      </c>
      <c r="AA25" s="37">
        <v>7161</v>
      </c>
      <c r="AB25" s="37">
        <v>7348</v>
      </c>
      <c r="AC25" s="37">
        <v>6078</v>
      </c>
      <c r="AD25" s="37">
        <v>6543</v>
      </c>
      <c r="AE25" s="37">
        <v>6256</v>
      </c>
      <c r="AF25" s="37">
        <v>5688</v>
      </c>
      <c r="AG25" s="37">
        <v>5234</v>
      </c>
      <c r="AH25" s="37">
        <v>4935</v>
      </c>
      <c r="AI25" s="37">
        <v>5103</v>
      </c>
      <c r="AJ25" s="37">
        <v>6208</v>
      </c>
      <c r="AK25" s="37">
        <v>6102</v>
      </c>
      <c r="AL25" s="37">
        <v>6800</v>
      </c>
      <c r="AM25" s="37">
        <v>6296</v>
      </c>
      <c r="AN25" s="37">
        <v>6504</v>
      </c>
      <c r="AO25" s="37">
        <v>5820</v>
      </c>
      <c r="AP25" s="37">
        <v>6485</v>
      </c>
      <c r="AQ25" s="37">
        <v>5760</v>
      </c>
      <c r="AR25" s="37">
        <v>6209</v>
      </c>
      <c r="AS25" s="37">
        <v>6038</v>
      </c>
      <c r="AT25" s="37">
        <v>5645</v>
      </c>
      <c r="AU25" s="37">
        <v>6219</v>
      </c>
      <c r="AV25" s="37">
        <v>6762</v>
      </c>
      <c r="AW25" s="37">
        <v>6382</v>
      </c>
      <c r="AX25" s="37">
        <v>6817</v>
      </c>
      <c r="AY25" s="37">
        <v>5986</v>
      </c>
      <c r="AZ25" s="37">
        <v>6590</v>
      </c>
      <c r="BA25" s="37">
        <v>5176</v>
      </c>
      <c r="BB25" s="37">
        <v>5999</v>
      </c>
      <c r="BC25" s="37">
        <v>6416</v>
      </c>
      <c r="BD25" s="37">
        <v>6655</v>
      </c>
      <c r="BE25" s="37">
        <v>6032</v>
      </c>
      <c r="BF25" s="37">
        <v>5950</v>
      </c>
      <c r="BG25" s="37">
        <v>6297</v>
      </c>
      <c r="BH25" s="37">
        <v>6712</v>
      </c>
      <c r="BI25" s="37">
        <v>6601</v>
      </c>
      <c r="BJ25" s="37">
        <v>6774</v>
      </c>
      <c r="BK25" s="37">
        <v>6344</v>
      </c>
      <c r="BL25" s="37">
        <v>6646</v>
      </c>
      <c r="BM25" s="37">
        <v>5252</v>
      </c>
      <c r="BN25" s="37">
        <v>5714</v>
      </c>
      <c r="BO25" s="37">
        <v>5751</v>
      </c>
      <c r="BP25" s="37">
        <v>6029</v>
      </c>
      <c r="BQ25" s="37">
        <v>5774</v>
      </c>
      <c r="BR25" s="37">
        <v>5665</v>
      </c>
      <c r="BS25" s="37">
        <v>5959</v>
      </c>
      <c r="BT25" s="37">
        <v>6437</v>
      </c>
      <c r="BU25" s="37">
        <v>6597</v>
      </c>
      <c r="BV25" s="37">
        <v>5123</v>
      </c>
      <c r="BW25" s="37">
        <v>5588</v>
      </c>
      <c r="BX25" s="37">
        <v>5753</v>
      </c>
      <c r="BY25" s="37">
        <v>5746</v>
      </c>
      <c r="BZ25" s="37">
        <v>6578</v>
      </c>
      <c r="CA25" s="37">
        <v>7917</v>
      </c>
      <c r="CB25" s="37">
        <v>7828</v>
      </c>
      <c r="CC25" s="37">
        <v>8796</v>
      </c>
      <c r="CD25" s="37">
        <v>8458</v>
      </c>
      <c r="CE25" s="37">
        <v>8347</v>
      </c>
      <c r="CF25" s="37">
        <v>7598</v>
      </c>
      <c r="CG25" s="37">
        <v>8268</v>
      </c>
      <c r="CH25" s="37">
        <v>8347</v>
      </c>
      <c r="CI25" s="37">
        <v>7598</v>
      </c>
      <c r="CJ25" s="37">
        <v>8268</v>
      </c>
      <c r="CK25" s="37">
        <v>6698</v>
      </c>
      <c r="CL25" s="37">
        <v>6915</v>
      </c>
      <c r="CM25" s="37">
        <v>7295</v>
      </c>
      <c r="CN25" s="37">
        <v>6147</v>
      </c>
      <c r="CO25" s="37">
        <v>6463</v>
      </c>
      <c r="CP25" s="37">
        <v>5534</v>
      </c>
      <c r="CQ25" s="37">
        <v>4981</v>
      </c>
      <c r="CR25" s="37">
        <v>5743</v>
      </c>
      <c r="CS25" s="37">
        <v>5571</v>
      </c>
      <c r="CT25" s="37">
        <v>6038</v>
      </c>
      <c r="CU25" s="37">
        <v>5264</v>
      </c>
      <c r="CV25" s="37">
        <v>5537</v>
      </c>
      <c r="CW25" s="37">
        <v>4951</v>
      </c>
      <c r="CX25" s="37">
        <v>5197</v>
      </c>
      <c r="CY25" s="37">
        <v>5134</v>
      </c>
      <c r="CZ25" s="37">
        <v>5485</v>
      </c>
      <c r="DA25" s="37">
        <v>5668</v>
      </c>
      <c r="DB25" s="37">
        <v>4876</v>
      </c>
      <c r="DC25" s="37">
        <v>5141</v>
      </c>
      <c r="DD25" s="37">
        <v>5476</v>
      </c>
      <c r="DE25" s="37">
        <v>5347</v>
      </c>
      <c r="DF25" s="37">
        <v>5343</v>
      </c>
      <c r="DG25" s="38" t="s">
        <v>308</v>
      </c>
      <c r="DH25" s="38" t="s">
        <v>308</v>
      </c>
      <c r="DI25" s="38" t="s">
        <v>308</v>
      </c>
      <c r="DJ25" s="38" t="s">
        <v>308</v>
      </c>
      <c r="DK25" s="38" t="s">
        <v>308</v>
      </c>
      <c r="DL25" s="38" t="s">
        <v>308</v>
      </c>
      <c r="DM25" s="38" t="s">
        <v>308</v>
      </c>
      <c r="DN25" s="38" t="s">
        <v>308</v>
      </c>
      <c r="DO25" s="38" t="s">
        <v>308</v>
      </c>
      <c r="DP25" s="38" t="s">
        <v>308</v>
      </c>
      <c r="DQ25" s="65" t="s">
        <v>308</v>
      </c>
      <c r="DR25" s="70">
        <v>3905</v>
      </c>
      <c r="DS25" s="70">
        <v>3261</v>
      </c>
      <c r="DT25" s="70">
        <v>3952</v>
      </c>
      <c r="DU25" s="70">
        <v>4087</v>
      </c>
      <c r="DV25" s="70">
        <v>3647</v>
      </c>
      <c r="DW25" s="70">
        <v>4504</v>
      </c>
      <c r="DX25" s="70">
        <v>4491</v>
      </c>
      <c r="DY25" s="67">
        <v>4686</v>
      </c>
      <c r="DZ25" s="67">
        <v>4705</v>
      </c>
      <c r="EA25" s="67">
        <v>4920</v>
      </c>
      <c r="EB25" s="67">
        <v>4947</v>
      </c>
      <c r="EC25" s="67">
        <v>5011</v>
      </c>
      <c r="ED25" s="70">
        <v>4808</v>
      </c>
      <c r="EE25" s="70">
        <v>4293</v>
      </c>
      <c r="EF25" s="70">
        <v>4292</v>
      </c>
      <c r="EG25" s="70">
        <v>4031</v>
      </c>
      <c r="EH25" s="70">
        <v>3405</v>
      </c>
      <c r="EI25" s="70">
        <v>3977</v>
      </c>
      <c r="EJ25" s="70">
        <v>3922</v>
      </c>
      <c r="EK25" s="67">
        <v>4020</v>
      </c>
      <c r="EL25" s="67">
        <v>4322</v>
      </c>
      <c r="EM25" s="67">
        <v>3855</v>
      </c>
      <c r="EN25" s="67">
        <v>4430</v>
      </c>
      <c r="EO25" s="67">
        <v>4063</v>
      </c>
      <c r="EP25" s="71">
        <v>3623</v>
      </c>
      <c r="EQ25" s="71">
        <v>3387</v>
      </c>
      <c r="ER25" s="71">
        <v>2987</v>
      </c>
      <c r="ES25" s="71">
        <v>2577</v>
      </c>
      <c r="ET25" s="71">
        <v>2809</v>
      </c>
      <c r="EU25" s="71">
        <v>3034</v>
      </c>
      <c r="EV25" s="71">
        <v>3193</v>
      </c>
      <c r="EW25" s="68">
        <v>3276</v>
      </c>
      <c r="EX25" s="68">
        <v>3202</v>
      </c>
      <c r="EY25" s="68">
        <v>3389</v>
      </c>
      <c r="EZ25" s="68">
        <v>4019</v>
      </c>
      <c r="FA25" s="68">
        <v>3368</v>
      </c>
      <c r="FB25" s="71">
        <v>4428</v>
      </c>
      <c r="FC25" s="71">
        <v>3464</v>
      </c>
      <c r="FD25" s="71">
        <v>3076</v>
      </c>
      <c r="FE25" s="71">
        <v>2693</v>
      </c>
      <c r="FF25" s="71">
        <v>1920</v>
      </c>
      <c r="FG25" s="71">
        <v>1947</v>
      </c>
      <c r="FH25" s="71">
        <v>2253</v>
      </c>
      <c r="FI25" s="68">
        <v>2346</v>
      </c>
      <c r="FJ25" s="68">
        <v>2284</v>
      </c>
      <c r="FK25" s="68">
        <v>2243</v>
      </c>
      <c r="FL25" s="68">
        <v>2540</v>
      </c>
      <c r="FM25" s="68">
        <v>2431</v>
      </c>
      <c r="FN25" s="72">
        <v>2546</v>
      </c>
      <c r="FO25" s="72">
        <v>2034</v>
      </c>
      <c r="FP25" s="72">
        <v>2115</v>
      </c>
      <c r="FQ25" s="72">
        <v>1940</v>
      </c>
      <c r="FR25" s="72">
        <v>1801</v>
      </c>
      <c r="FS25" s="72">
        <v>1798</v>
      </c>
      <c r="FT25" s="72">
        <v>2001</v>
      </c>
      <c r="FU25" s="72">
        <v>2139</v>
      </c>
      <c r="FV25" s="72">
        <v>1530</v>
      </c>
      <c r="FW25" s="72">
        <v>2272</v>
      </c>
      <c r="FX25" s="72">
        <v>2216</v>
      </c>
      <c r="FY25" s="72">
        <v>2210</v>
      </c>
      <c r="FZ25" s="72">
        <v>2387</v>
      </c>
      <c r="GA25" s="72">
        <v>1746</v>
      </c>
      <c r="GB25" s="72">
        <v>1777</v>
      </c>
      <c r="GC25" s="72">
        <v>1615</v>
      </c>
      <c r="GD25" s="72">
        <v>1354</v>
      </c>
      <c r="GE25" s="72">
        <v>1446</v>
      </c>
      <c r="GF25" s="72">
        <v>1688</v>
      </c>
      <c r="GG25" s="72">
        <v>1534</v>
      </c>
      <c r="GH25" s="72">
        <v>1861</v>
      </c>
      <c r="GI25" s="10">
        <v>1771</v>
      </c>
      <c r="GJ25" s="10">
        <v>1610</v>
      </c>
      <c r="GK25" s="10">
        <v>1752</v>
      </c>
      <c r="GL25" s="10">
        <v>1848</v>
      </c>
      <c r="GM25" s="10">
        <v>1587</v>
      </c>
      <c r="GN25" s="10">
        <v>1595</v>
      </c>
      <c r="GO25" s="10">
        <v>1344</v>
      </c>
      <c r="GP25" s="10">
        <v>1328</v>
      </c>
      <c r="GQ25" s="10">
        <v>1328</v>
      </c>
      <c r="GR25" s="10">
        <v>1397</v>
      </c>
      <c r="GS25" s="10">
        <v>1445</v>
      </c>
      <c r="GT25" s="10">
        <v>1506</v>
      </c>
      <c r="GU25" s="6">
        <v>1429</v>
      </c>
      <c r="GV25" s="6">
        <v>1607</v>
      </c>
      <c r="GW25" s="6">
        <v>1600</v>
      </c>
      <c r="GX25" s="6">
        <v>1527</v>
      </c>
      <c r="GY25" s="6">
        <v>1409</v>
      </c>
      <c r="GZ25" s="6">
        <v>1331</v>
      </c>
      <c r="HA25" s="6">
        <v>1213</v>
      </c>
      <c r="HB25" s="6">
        <v>1231</v>
      </c>
      <c r="HC25" s="6">
        <v>1143</v>
      </c>
      <c r="HD25" s="6">
        <v>1071</v>
      </c>
      <c r="HE25" s="6">
        <v>1352</v>
      </c>
      <c r="HF25" s="6">
        <v>1460</v>
      </c>
      <c r="HG25" s="6">
        <v>1144</v>
      </c>
      <c r="HH25" s="6">
        <v>1574</v>
      </c>
      <c r="HI25" s="6">
        <v>1350</v>
      </c>
      <c r="HJ25" s="6">
        <v>1529</v>
      </c>
      <c r="HK25" s="6">
        <v>1359</v>
      </c>
      <c r="HL25" s="6">
        <v>1153</v>
      </c>
      <c r="HM25" s="6">
        <v>1167</v>
      </c>
      <c r="HN25" s="6">
        <v>1027</v>
      </c>
      <c r="HO25" s="6">
        <v>1027</v>
      </c>
      <c r="HP25" s="6">
        <v>1051</v>
      </c>
      <c r="HQ25" s="6">
        <v>1229</v>
      </c>
      <c r="HR25" s="6">
        <v>1182</v>
      </c>
      <c r="HS25" s="6">
        <v>1338</v>
      </c>
      <c r="HT25" s="6">
        <v>1447</v>
      </c>
      <c r="HU25" s="6">
        <v>1259</v>
      </c>
      <c r="HV25" s="6">
        <v>1355</v>
      </c>
      <c r="HW25" s="6">
        <v>1210</v>
      </c>
      <c r="HX25" s="6">
        <v>1045</v>
      </c>
      <c r="HY25" s="6">
        <v>1037</v>
      </c>
      <c r="HZ25" s="6">
        <v>971</v>
      </c>
      <c r="IA25" s="6">
        <v>938</v>
      </c>
      <c r="IB25" s="6">
        <v>1059</v>
      </c>
      <c r="IC25" s="6">
        <v>1194</v>
      </c>
      <c r="ID25" s="6">
        <v>1041</v>
      </c>
      <c r="IE25" s="6">
        <v>1266</v>
      </c>
      <c r="IF25" s="6">
        <v>1247</v>
      </c>
      <c r="IG25" s="6">
        <v>1290</v>
      </c>
      <c r="IH25" s="106">
        <v>1359</v>
      </c>
      <c r="II25" s="106">
        <v>1126</v>
      </c>
      <c r="IJ25" s="106">
        <v>1157</v>
      </c>
      <c r="IK25" s="3">
        <v>1212</v>
      </c>
      <c r="IL25" s="3">
        <v>1070</v>
      </c>
      <c r="IM25" s="3">
        <v>2468</v>
      </c>
      <c r="IN25" s="3">
        <v>7304</v>
      </c>
      <c r="IO25" s="3">
        <v>3304</v>
      </c>
      <c r="IP25" s="3">
        <v>1438</v>
      </c>
      <c r="IQ25" s="3">
        <v>1116</v>
      </c>
      <c r="IR25" s="111">
        <v>590</v>
      </c>
      <c r="IS25" s="111">
        <v>633</v>
      </c>
      <c r="IT25" s="111">
        <v>811</v>
      </c>
      <c r="IU25" s="111">
        <v>681</v>
      </c>
      <c r="IV25" s="115">
        <v>873</v>
      </c>
    </row>
    <row r="26" spans="1:256">
      <c r="A26" s="7" t="s">
        <v>41</v>
      </c>
      <c r="B26" s="37">
        <v>3467</v>
      </c>
      <c r="C26" s="37">
        <v>2858</v>
      </c>
      <c r="D26" s="37">
        <v>2738</v>
      </c>
      <c r="E26" s="37">
        <v>3580</v>
      </c>
      <c r="F26" s="37">
        <v>2620</v>
      </c>
      <c r="G26" s="37">
        <v>3544</v>
      </c>
      <c r="H26" s="37">
        <v>2835</v>
      </c>
      <c r="I26" s="37">
        <v>2805</v>
      </c>
      <c r="J26" s="37">
        <v>3712</v>
      </c>
      <c r="K26" s="37">
        <v>3277</v>
      </c>
      <c r="L26" s="37">
        <v>3190</v>
      </c>
      <c r="M26" s="37">
        <v>3573</v>
      </c>
      <c r="N26" s="37">
        <v>3133</v>
      </c>
      <c r="O26" s="37">
        <v>2985</v>
      </c>
      <c r="P26" s="37">
        <v>3082</v>
      </c>
      <c r="Q26" s="37">
        <v>3439</v>
      </c>
      <c r="R26" s="37">
        <v>2861</v>
      </c>
      <c r="S26" s="37">
        <v>3625</v>
      </c>
      <c r="T26" s="37">
        <v>3391</v>
      </c>
      <c r="U26" s="37">
        <v>3125</v>
      </c>
      <c r="V26" s="37">
        <v>3898</v>
      </c>
      <c r="W26" s="37">
        <v>3808</v>
      </c>
      <c r="X26" s="37">
        <v>3665</v>
      </c>
      <c r="Y26" s="37">
        <v>3966</v>
      </c>
      <c r="Z26" s="37">
        <v>3016</v>
      </c>
      <c r="AA26" s="37">
        <v>3362</v>
      </c>
      <c r="AB26" s="37">
        <v>3016</v>
      </c>
      <c r="AC26" s="37">
        <v>3343</v>
      </c>
      <c r="AD26" s="37">
        <v>3171</v>
      </c>
      <c r="AE26" s="37">
        <v>3027</v>
      </c>
      <c r="AF26" s="37">
        <v>3277</v>
      </c>
      <c r="AG26" s="37">
        <v>2846</v>
      </c>
      <c r="AH26" s="37">
        <v>3269</v>
      </c>
      <c r="AI26" s="37">
        <v>3499</v>
      </c>
      <c r="AJ26" s="37">
        <v>3704</v>
      </c>
      <c r="AK26" s="37">
        <v>3493</v>
      </c>
      <c r="AL26" s="37">
        <v>3369</v>
      </c>
      <c r="AM26" s="37">
        <v>3345</v>
      </c>
      <c r="AN26" s="37">
        <v>3005</v>
      </c>
      <c r="AO26" s="37">
        <v>3488</v>
      </c>
      <c r="AP26" s="37">
        <v>3162</v>
      </c>
      <c r="AQ26" s="37">
        <v>3321</v>
      </c>
      <c r="AR26" s="37">
        <v>3598</v>
      </c>
      <c r="AS26" s="37">
        <v>3048</v>
      </c>
      <c r="AT26" s="37">
        <v>3509</v>
      </c>
      <c r="AU26" s="37">
        <v>3517</v>
      </c>
      <c r="AV26" s="37">
        <v>3542</v>
      </c>
      <c r="AW26" s="37">
        <v>3513</v>
      </c>
      <c r="AX26" s="37">
        <v>3393</v>
      </c>
      <c r="AY26" s="37">
        <v>3446</v>
      </c>
      <c r="AZ26" s="37">
        <v>3257</v>
      </c>
      <c r="BA26" s="37">
        <v>3645</v>
      </c>
      <c r="BB26" s="37">
        <v>3194</v>
      </c>
      <c r="BC26" s="37">
        <v>3707</v>
      </c>
      <c r="BD26" s="37">
        <v>3554</v>
      </c>
      <c r="BE26" s="37">
        <v>3170</v>
      </c>
      <c r="BF26" s="37">
        <v>3441</v>
      </c>
      <c r="BG26" s="37">
        <v>3057</v>
      </c>
      <c r="BH26" s="37">
        <v>2498</v>
      </c>
      <c r="BI26" s="37">
        <v>2493</v>
      </c>
      <c r="BJ26" s="37">
        <v>2663</v>
      </c>
      <c r="BK26" s="37">
        <v>2519</v>
      </c>
      <c r="BL26" s="37">
        <v>2628</v>
      </c>
      <c r="BM26" s="37">
        <v>2825</v>
      </c>
      <c r="BN26" s="37">
        <v>2429</v>
      </c>
      <c r="BO26" s="37">
        <v>2962</v>
      </c>
      <c r="BP26" s="37">
        <v>2545</v>
      </c>
      <c r="BQ26" s="37">
        <v>2527</v>
      </c>
      <c r="BR26" s="37">
        <v>2575</v>
      </c>
      <c r="BS26" s="37">
        <v>2672</v>
      </c>
      <c r="BT26" s="37">
        <v>2787</v>
      </c>
      <c r="BU26" s="37">
        <v>2804</v>
      </c>
      <c r="BV26" s="37">
        <v>2673</v>
      </c>
      <c r="BW26" s="37">
        <v>2442</v>
      </c>
      <c r="BX26" s="37">
        <v>2800</v>
      </c>
      <c r="BY26" s="37">
        <v>2547</v>
      </c>
      <c r="BZ26" s="37">
        <v>2395</v>
      </c>
      <c r="CA26" s="37">
        <v>2660</v>
      </c>
      <c r="CB26" s="37">
        <v>2579</v>
      </c>
      <c r="CC26" s="37">
        <v>2647</v>
      </c>
      <c r="CD26" s="37">
        <v>2846</v>
      </c>
      <c r="CE26" s="37">
        <v>2476</v>
      </c>
      <c r="CF26" s="37">
        <v>2448</v>
      </c>
      <c r="CG26" s="37">
        <v>2442</v>
      </c>
      <c r="CH26" s="37">
        <v>2476</v>
      </c>
      <c r="CI26" s="37">
        <v>2448</v>
      </c>
      <c r="CJ26" s="37">
        <v>2442</v>
      </c>
      <c r="CK26" s="37">
        <v>2539</v>
      </c>
      <c r="CL26" s="37">
        <v>2354</v>
      </c>
      <c r="CM26" s="37">
        <v>2634</v>
      </c>
      <c r="CN26" s="37">
        <v>2623</v>
      </c>
      <c r="CO26" s="37">
        <v>2333</v>
      </c>
      <c r="CP26" s="37">
        <v>2559</v>
      </c>
      <c r="CQ26" s="37">
        <v>2533</v>
      </c>
      <c r="CR26" s="37">
        <v>2604</v>
      </c>
      <c r="CS26" s="37">
        <v>2720</v>
      </c>
      <c r="CT26" s="37">
        <v>2514</v>
      </c>
      <c r="CU26" s="37">
        <v>2669</v>
      </c>
      <c r="CV26" s="37">
        <v>2298</v>
      </c>
      <c r="CW26" s="37">
        <v>2575</v>
      </c>
      <c r="CX26" s="37">
        <v>2269</v>
      </c>
      <c r="CY26" s="37">
        <v>2252</v>
      </c>
      <c r="CZ26" s="37">
        <v>2228</v>
      </c>
      <c r="DA26" s="37">
        <v>2224</v>
      </c>
      <c r="DB26" s="37">
        <v>2255</v>
      </c>
      <c r="DC26" s="37">
        <v>2147</v>
      </c>
      <c r="DD26" s="37">
        <v>2453</v>
      </c>
      <c r="DE26" s="37">
        <v>2586</v>
      </c>
      <c r="DF26" s="37">
        <v>2315</v>
      </c>
      <c r="DG26" s="37">
        <v>2425</v>
      </c>
      <c r="DH26" s="37">
        <v>2207</v>
      </c>
      <c r="DI26" s="37">
        <v>2649</v>
      </c>
      <c r="DJ26" s="37">
        <v>2187</v>
      </c>
      <c r="DK26" s="37">
        <v>2409</v>
      </c>
      <c r="DL26" s="37">
        <v>2450</v>
      </c>
      <c r="DM26" s="37">
        <v>2067</v>
      </c>
      <c r="DN26" s="37">
        <v>2239</v>
      </c>
      <c r="DO26" s="37">
        <v>2281</v>
      </c>
      <c r="DP26" s="37">
        <v>2464</v>
      </c>
      <c r="DQ26" s="66">
        <v>2357</v>
      </c>
      <c r="DR26" s="70">
        <v>2406</v>
      </c>
      <c r="DS26" s="70">
        <v>2299</v>
      </c>
      <c r="DT26" s="70">
        <v>2135</v>
      </c>
      <c r="DU26" s="70">
        <v>2479</v>
      </c>
      <c r="DV26" s="70">
        <v>2022</v>
      </c>
      <c r="DW26" s="70">
        <v>2613</v>
      </c>
      <c r="DX26" s="70">
        <v>2373</v>
      </c>
      <c r="DY26" s="67">
        <v>2178</v>
      </c>
      <c r="DZ26" s="67">
        <v>2205</v>
      </c>
      <c r="EA26" s="67">
        <v>2669</v>
      </c>
      <c r="EB26" s="67">
        <v>2322</v>
      </c>
      <c r="EC26" s="67">
        <v>2354</v>
      </c>
      <c r="ED26" s="70">
        <v>2345</v>
      </c>
      <c r="EE26" s="70">
        <v>2328</v>
      </c>
      <c r="EF26" s="70">
        <v>2253</v>
      </c>
      <c r="EG26" s="70">
        <v>2504</v>
      </c>
      <c r="EH26" s="70">
        <v>2147</v>
      </c>
      <c r="EI26" s="70">
        <v>2448</v>
      </c>
      <c r="EJ26" s="70">
        <v>2148</v>
      </c>
      <c r="EK26" s="67">
        <v>2229</v>
      </c>
      <c r="EL26" s="67">
        <v>2149</v>
      </c>
      <c r="EM26" s="67">
        <v>2251</v>
      </c>
      <c r="EN26" s="67">
        <v>2318</v>
      </c>
      <c r="EO26" s="67">
        <v>2363</v>
      </c>
      <c r="EP26" s="71">
        <v>2301</v>
      </c>
      <c r="EQ26" s="71">
        <v>2223</v>
      </c>
      <c r="ER26" s="71">
        <v>2332</v>
      </c>
      <c r="ES26" s="71">
        <v>2299</v>
      </c>
      <c r="ET26" s="71">
        <v>2049</v>
      </c>
      <c r="EU26" s="71">
        <v>2343</v>
      </c>
      <c r="EV26" s="71">
        <v>2131</v>
      </c>
      <c r="EW26" s="68">
        <v>2139</v>
      </c>
      <c r="EX26" s="68">
        <v>2318</v>
      </c>
      <c r="EY26" s="68">
        <v>2194</v>
      </c>
      <c r="EZ26" s="68">
        <v>2220</v>
      </c>
      <c r="FA26" s="68">
        <v>2308</v>
      </c>
      <c r="FB26" s="71">
        <v>2055</v>
      </c>
      <c r="FC26" s="71">
        <v>2316</v>
      </c>
      <c r="FD26" s="71">
        <v>1996</v>
      </c>
      <c r="FE26" s="71">
        <v>2187</v>
      </c>
      <c r="FF26" s="71">
        <v>2156</v>
      </c>
      <c r="FG26" s="71">
        <v>2067</v>
      </c>
      <c r="FH26" s="71">
        <v>2104</v>
      </c>
      <c r="FI26" s="68">
        <v>1990</v>
      </c>
      <c r="FJ26" s="68">
        <v>2052</v>
      </c>
      <c r="FK26" s="68">
        <v>2057</v>
      </c>
      <c r="FL26" s="68">
        <v>2247</v>
      </c>
      <c r="FM26" s="68">
        <v>2023</v>
      </c>
      <c r="FN26" s="72">
        <v>1946</v>
      </c>
      <c r="FO26" s="72">
        <v>2060</v>
      </c>
      <c r="FP26" s="72">
        <v>1862</v>
      </c>
      <c r="FQ26" s="72">
        <v>1972</v>
      </c>
      <c r="FR26" s="72">
        <v>1821</v>
      </c>
      <c r="FS26" s="72">
        <v>1839</v>
      </c>
      <c r="FT26" s="72">
        <v>2050</v>
      </c>
      <c r="FU26" s="72">
        <v>1819</v>
      </c>
      <c r="FV26" s="72">
        <v>1926</v>
      </c>
      <c r="FW26" s="72">
        <v>1851</v>
      </c>
      <c r="FX26" s="72">
        <v>2026</v>
      </c>
      <c r="FY26" s="72">
        <v>1894</v>
      </c>
      <c r="FZ26" s="72">
        <v>1901</v>
      </c>
      <c r="GA26" s="72">
        <v>1895</v>
      </c>
      <c r="GB26" s="72">
        <v>1641</v>
      </c>
      <c r="GC26" s="72">
        <v>2057</v>
      </c>
      <c r="GD26" s="72">
        <v>1587</v>
      </c>
      <c r="GE26" s="72">
        <v>1764</v>
      </c>
      <c r="GF26" s="72">
        <v>1850</v>
      </c>
      <c r="GG26" s="72">
        <v>1586</v>
      </c>
      <c r="GH26" s="72">
        <v>1878</v>
      </c>
      <c r="GI26" s="10">
        <v>2444</v>
      </c>
      <c r="GJ26" s="10">
        <v>1667</v>
      </c>
      <c r="GK26" s="10">
        <v>1552</v>
      </c>
      <c r="GL26" s="10">
        <v>1936</v>
      </c>
      <c r="GM26" s="10">
        <v>1691</v>
      </c>
      <c r="GN26" s="10">
        <v>1562</v>
      </c>
      <c r="GO26" s="10">
        <v>1652</v>
      </c>
      <c r="GP26" s="10">
        <v>1468</v>
      </c>
      <c r="GQ26" s="10">
        <v>1547</v>
      </c>
      <c r="GR26" s="10">
        <v>1546</v>
      </c>
      <c r="GS26" s="10">
        <v>1495</v>
      </c>
      <c r="GT26" s="10">
        <v>1717</v>
      </c>
      <c r="GU26" s="6">
        <v>1633</v>
      </c>
      <c r="GV26" s="6">
        <v>1740</v>
      </c>
      <c r="GW26" s="6">
        <v>1701</v>
      </c>
      <c r="GX26" s="6">
        <v>1771</v>
      </c>
      <c r="GY26" s="6">
        <v>1613</v>
      </c>
      <c r="GZ26" s="6">
        <v>1545</v>
      </c>
      <c r="HA26" s="6">
        <v>1746</v>
      </c>
      <c r="HB26" s="6">
        <v>1456</v>
      </c>
      <c r="HC26" s="6">
        <v>1539</v>
      </c>
      <c r="HD26" s="6">
        <v>1536</v>
      </c>
      <c r="HE26" s="6">
        <v>1634</v>
      </c>
      <c r="HF26" s="6">
        <v>1617</v>
      </c>
      <c r="HG26" s="6">
        <v>1597</v>
      </c>
      <c r="HH26" s="6">
        <v>1617</v>
      </c>
      <c r="HI26" s="6">
        <v>1644</v>
      </c>
      <c r="HJ26" s="6">
        <v>1661</v>
      </c>
      <c r="HK26" s="6">
        <v>1457</v>
      </c>
      <c r="HL26" s="6">
        <v>1462</v>
      </c>
      <c r="HM26" s="6">
        <v>1542</v>
      </c>
      <c r="HN26" s="6">
        <v>1352</v>
      </c>
      <c r="HO26" s="6">
        <v>1488</v>
      </c>
      <c r="HP26" s="6">
        <v>1500</v>
      </c>
      <c r="HQ26" s="6">
        <v>1401</v>
      </c>
      <c r="HR26" s="6">
        <v>1531</v>
      </c>
      <c r="HS26" s="6">
        <v>1565</v>
      </c>
      <c r="HT26" s="6">
        <v>1438</v>
      </c>
      <c r="HU26" s="6">
        <v>1509</v>
      </c>
      <c r="HV26" s="6">
        <v>1427</v>
      </c>
      <c r="HW26" s="6">
        <v>1418</v>
      </c>
      <c r="HX26" s="6">
        <v>1295</v>
      </c>
      <c r="HY26" s="6">
        <v>1316</v>
      </c>
      <c r="HZ26" s="6">
        <v>1248</v>
      </c>
      <c r="IA26" s="6">
        <v>1282</v>
      </c>
      <c r="IB26" s="6">
        <v>1431</v>
      </c>
      <c r="IC26" s="6">
        <v>1326</v>
      </c>
      <c r="ID26" s="6">
        <v>1342</v>
      </c>
      <c r="IE26" s="6">
        <v>1397</v>
      </c>
      <c r="IF26" s="6">
        <v>1311</v>
      </c>
      <c r="IG26" s="6">
        <v>1388</v>
      </c>
      <c r="IH26" s="106">
        <v>1352</v>
      </c>
      <c r="II26" s="106">
        <v>1238</v>
      </c>
      <c r="IJ26" s="106">
        <v>1222</v>
      </c>
      <c r="IK26" s="3">
        <v>1316</v>
      </c>
      <c r="IL26" s="3">
        <v>1333</v>
      </c>
      <c r="IM26" s="3">
        <v>1337</v>
      </c>
      <c r="IN26" s="3">
        <v>1306</v>
      </c>
      <c r="IO26" s="3">
        <v>886</v>
      </c>
      <c r="IP26" s="3">
        <v>696</v>
      </c>
      <c r="IQ26" s="3">
        <v>604</v>
      </c>
      <c r="IR26" s="111">
        <v>724</v>
      </c>
      <c r="IS26" s="111">
        <v>680</v>
      </c>
      <c r="IT26" s="111">
        <v>5988</v>
      </c>
      <c r="IU26" s="111">
        <v>1693</v>
      </c>
      <c r="IV26" s="115">
        <v>1520</v>
      </c>
    </row>
    <row r="27" spans="1:256">
      <c r="A27" s="7" t="s">
        <v>42</v>
      </c>
      <c r="B27" s="37">
        <v>1209</v>
      </c>
      <c r="C27" s="37">
        <v>1044</v>
      </c>
      <c r="D27" s="37">
        <v>1455</v>
      </c>
      <c r="E27" s="37">
        <v>1812</v>
      </c>
      <c r="F27" s="37">
        <v>2080</v>
      </c>
      <c r="G27" s="37">
        <v>2159</v>
      </c>
      <c r="H27" s="37">
        <v>1809</v>
      </c>
      <c r="I27" s="37">
        <v>2778</v>
      </c>
      <c r="J27" s="37">
        <v>2517</v>
      </c>
      <c r="K27" s="37">
        <v>2092</v>
      </c>
      <c r="L27" s="37">
        <v>2733</v>
      </c>
      <c r="M27" s="37">
        <v>2749</v>
      </c>
      <c r="N27" s="37">
        <v>2926</v>
      </c>
      <c r="O27" s="37">
        <v>2933</v>
      </c>
      <c r="P27" s="37">
        <v>2469</v>
      </c>
      <c r="Q27" s="37">
        <v>2396</v>
      </c>
      <c r="R27" s="37">
        <v>2503</v>
      </c>
      <c r="S27" s="37">
        <v>2781</v>
      </c>
      <c r="T27" s="37">
        <v>2618</v>
      </c>
      <c r="U27" s="37">
        <v>2757</v>
      </c>
      <c r="V27" s="37">
        <v>1329</v>
      </c>
      <c r="W27" s="37">
        <v>1187</v>
      </c>
      <c r="X27" s="37">
        <v>1600</v>
      </c>
      <c r="Y27" s="37">
        <v>1429</v>
      </c>
      <c r="Z27" s="37">
        <v>1533</v>
      </c>
      <c r="AA27" s="37">
        <v>1313</v>
      </c>
      <c r="AB27" s="37">
        <v>1210</v>
      </c>
      <c r="AC27" s="37">
        <v>1243</v>
      </c>
      <c r="AD27" s="37">
        <v>1176</v>
      </c>
      <c r="AE27" s="37">
        <v>1153</v>
      </c>
      <c r="AF27" s="37">
        <v>1347</v>
      </c>
      <c r="AG27" s="37">
        <v>1352</v>
      </c>
      <c r="AH27" s="37">
        <v>1262</v>
      </c>
      <c r="AI27" s="37">
        <v>1608</v>
      </c>
      <c r="AJ27" s="37">
        <v>1810</v>
      </c>
      <c r="AK27" s="37">
        <v>1756</v>
      </c>
      <c r="AL27" s="37">
        <v>1533</v>
      </c>
      <c r="AM27" s="37">
        <v>1661</v>
      </c>
      <c r="AN27" s="37">
        <v>1383</v>
      </c>
      <c r="AO27" s="37">
        <v>1438</v>
      </c>
      <c r="AP27" s="37">
        <v>1214</v>
      </c>
      <c r="AQ27" s="37">
        <v>1211</v>
      </c>
      <c r="AR27" s="37">
        <v>1437</v>
      </c>
      <c r="AS27" s="37">
        <v>1310</v>
      </c>
      <c r="AT27" s="37">
        <v>1493</v>
      </c>
      <c r="AU27" s="37">
        <v>1569</v>
      </c>
      <c r="AV27" s="37">
        <v>1587</v>
      </c>
      <c r="AW27" s="37">
        <v>1575</v>
      </c>
      <c r="AX27" s="37">
        <v>1709</v>
      </c>
      <c r="AY27" s="37">
        <v>1330</v>
      </c>
      <c r="AZ27" s="37">
        <v>1516</v>
      </c>
      <c r="BA27" s="37">
        <v>1133</v>
      </c>
      <c r="BB27" s="37">
        <v>1209</v>
      </c>
      <c r="BC27" s="37">
        <v>1303</v>
      </c>
      <c r="BD27" s="37">
        <v>1312</v>
      </c>
      <c r="BE27" s="37">
        <v>1310</v>
      </c>
      <c r="BF27" s="37">
        <v>1383</v>
      </c>
      <c r="BG27" s="37">
        <v>1316</v>
      </c>
      <c r="BH27" s="37">
        <v>1430</v>
      </c>
      <c r="BI27" s="37">
        <v>1459</v>
      </c>
      <c r="BJ27" s="37">
        <v>1392</v>
      </c>
      <c r="BK27" s="37">
        <v>1233</v>
      </c>
      <c r="BL27" s="37">
        <v>1229</v>
      </c>
      <c r="BM27" s="37">
        <v>1026</v>
      </c>
      <c r="BN27" s="38">
        <v>919</v>
      </c>
      <c r="BO27" s="37">
        <v>1084</v>
      </c>
      <c r="BP27" s="38">
        <v>838</v>
      </c>
      <c r="BQ27" s="37">
        <v>1213</v>
      </c>
      <c r="BR27" s="37">
        <v>1334</v>
      </c>
      <c r="BS27" s="37">
        <v>1183</v>
      </c>
      <c r="BT27" s="37">
        <v>1313</v>
      </c>
      <c r="BU27" s="37">
        <v>1018</v>
      </c>
      <c r="BV27" s="37">
        <v>1026</v>
      </c>
      <c r="BW27" s="38">
        <v>762</v>
      </c>
      <c r="BX27" s="37">
        <v>1000</v>
      </c>
      <c r="BY27" s="38">
        <v>911</v>
      </c>
      <c r="BZ27" s="38">
        <v>935</v>
      </c>
      <c r="CA27" s="38">
        <v>930</v>
      </c>
      <c r="CB27" s="38">
        <v>971</v>
      </c>
      <c r="CC27" s="37">
        <v>1122</v>
      </c>
      <c r="CD27" s="38">
        <v>948</v>
      </c>
      <c r="CE27" s="38">
        <v>827</v>
      </c>
      <c r="CF27" s="38">
        <v>815</v>
      </c>
      <c r="CG27" s="38">
        <v>705</v>
      </c>
      <c r="CH27" s="38">
        <v>827</v>
      </c>
      <c r="CI27" s="38">
        <v>815</v>
      </c>
      <c r="CJ27" s="38">
        <v>705</v>
      </c>
      <c r="CK27" s="38">
        <v>705</v>
      </c>
      <c r="CL27" s="38">
        <v>567</v>
      </c>
      <c r="CM27" s="38">
        <v>695</v>
      </c>
      <c r="CN27" s="38">
        <v>778</v>
      </c>
      <c r="CO27" s="38">
        <v>813</v>
      </c>
      <c r="CP27" s="38">
        <v>773</v>
      </c>
      <c r="CQ27" s="38">
        <v>827</v>
      </c>
      <c r="CR27" s="37">
        <v>1013</v>
      </c>
      <c r="CS27" s="38">
        <v>942</v>
      </c>
      <c r="CT27" s="37">
        <v>1015</v>
      </c>
      <c r="CU27" s="38">
        <v>882</v>
      </c>
      <c r="CV27" s="38">
        <v>740</v>
      </c>
      <c r="CW27" s="38">
        <v>683</v>
      </c>
      <c r="CX27" s="38">
        <v>771</v>
      </c>
      <c r="CY27" s="38">
        <v>739</v>
      </c>
      <c r="CZ27" s="38">
        <v>878</v>
      </c>
      <c r="DA27" s="38">
        <v>948</v>
      </c>
      <c r="DB27" s="38">
        <v>805</v>
      </c>
      <c r="DC27" s="38">
        <v>979</v>
      </c>
      <c r="DD27" s="37">
        <v>1075</v>
      </c>
      <c r="DE27" s="37">
        <v>1018</v>
      </c>
      <c r="DF27" s="37">
        <v>1125</v>
      </c>
      <c r="DG27" s="38">
        <v>941</v>
      </c>
      <c r="DH27" s="38">
        <v>949</v>
      </c>
      <c r="DI27" s="38">
        <v>683</v>
      </c>
      <c r="DJ27" s="38">
        <v>765</v>
      </c>
      <c r="DK27" s="38">
        <v>730</v>
      </c>
      <c r="DL27" s="38">
        <v>885</v>
      </c>
      <c r="DM27" s="38">
        <v>823</v>
      </c>
      <c r="DN27" s="38">
        <v>912</v>
      </c>
      <c r="DO27" s="37">
        <v>1179</v>
      </c>
      <c r="DP27" s="37">
        <v>1086</v>
      </c>
      <c r="DQ27" s="66">
        <v>1184</v>
      </c>
      <c r="DR27" s="70">
        <v>1168</v>
      </c>
      <c r="DS27" s="70">
        <v>1028</v>
      </c>
      <c r="DT27" s="70">
        <v>1046</v>
      </c>
      <c r="DU27" s="70">
        <v>696</v>
      </c>
      <c r="DV27" s="70">
        <v>765</v>
      </c>
      <c r="DW27" s="70">
        <v>875</v>
      </c>
      <c r="DX27" s="70">
        <v>885</v>
      </c>
      <c r="DY27" s="67">
        <v>875</v>
      </c>
      <c r="DZ27" s="67">
        <v>176</v>
      </c>
      <c r="EA27" s="67">
        <v>48</v>
      </c>
      <c r="EB27" s="67">
        <v>46</v>
      </c>
      <c r="EC27" s="67">
        <v>64</v>
      </c>
      <c r="ED27" s="70">
        <v>59</v>
      </c>
      <c r="EE27" s="70">
        <v>41</v>
      </c>
      <c r="EF27" s="70">
        <v>55</v>
      </c>
      <c r="EG27" s="70">
        <v>28</v>
      </c>
      <c r="EH27" s="70">
        <v>34</v>
      </c>
      <c r="EI27" s="70">
        <v>42</v>
      </c>
      <c r="EJ27" s="70">
        <v>37</v>
      </c>
      <c r="EK27" s="67">
        <v>42</v>
      </c>
      <c r="EL27" s="67">
        <v>55</v>
      </c>
      <c r="EM27" s="67">
        <v>39</v>
      </c>
      <c r="EN27" s="67">
        <v>42</v>
      </c>
      <c r="EO27" s="67">
        <v>69</v>
      </c>
      <c r="EP27" s="71">
        <v>44</v>
      </c>
      <c r="EQ27" s="71">
        <v>46</v>
      </c>
      <c r="ER27" s="71">
        <v>60</v>
      </c>
      <c r="ES27" s="71">
        <v>34</v>
      </c>
      <c r="ET27" s="71">
        <v>32</v>
      </c>
      <c r="EU27" s="71">
        <v>20</v>
      </c>
      <c r="EV27" s="71">
        <v>29</v>
      </c>
      <c r="EW27" s="68">
        <v>35</v>
      </c>
      <c r="EX27" s="68">
        <v>37</v>
      </c>
      <c r="EY27" s="68">
        <v>35</v>
      </c>
      <c r="EZ27" s="68">
        <v>36</v>
      </c>
      <c r="FA27" s="68">
        <v>37</v>
      </c>
      <c r="FB27" s="71">
        <v>50</v>
      </c>
      <c r="FC27" s="71">
        <v>31</v>
      </c>
      <c r="FD27" s="71">
        <v>36</v>
      </c>
      <c r="FE27" s="71">
        <v>31</v>
      </c>
      <c r="FF27" s="71">
        <v>25</v>
      </c>
      <c r="FG27" s="71">
        <v>24</v>
      </c>
      <c r="FH27" s="71">
        <v>12</v>
      </c>
      <c r="FI27" s="68">
        <v>33</v>
      </c>
      <c r="FJ27" s="68">
        <v>23</v>
      </c>
      <c r="FK27" s="68">
        <v>29</v>
      </c>
      <c r="FL27" s="68">
        <v>35</v>
      </c>
      <c r="FM27" s="68">
        <v>34</v>
      </c>
      <c r="FN27" s="72">
        <v>34</v>
      </c>
      <c r="FO27" s="72">
        <v>20</v>
      </c>
      <c r="FP27" s="72">
        <v>16</v>
      </c>
      <c r="FQ27" s="72">
        <v>26</v>
      </c>
      <c r="FR27" s="72">
        <v>25</v>
      </c>
      <c r="FS27" s="72">
        <v>11</v>
      </c>
      <c r="FT27" s="72">
        <v>25</v>
      </c>
      <c r="FU27" s="72">
        <v>23</v>
      </c>
      <c r="FV27" s="72">
        <v>16</v>
      </c>
      <c r="FW27" s="72">
        <v>29</v>
      </c>
      <c r="FX27" s="72">
        <v>25</v>
      </c>
      <c r="FY27" s="72">
        <v>24</v>
      </c>
      <c r="FZ27" s="72">
        <v>23</v>
      </c>
      <c r="GA27" s="72">
        <v>12</v>
      </c>
      <c r="GB27" s="72">
        <v>14</v>
      </c>
      <c r="GC27" s="72">
        <v>8</v>
      </c>
      <c r="GD27" s="72">
        <v>6</v>
      </c>
      <c r="GE27" s="72">
        <v>12</v>
      </c>
      <c r="GF27" s="72">
        <v>11</v>
      </c>
      <c r="GG27" s="72">
        <v>10</v>
      </c>
      <c r="GH27" s="72">
        <v>16</v>
      </c>
      <c r="GI27" s="10">
        <v>9</v>
      </c>
      <c r="GJ27" s="10">
        <v>21</v>
      </c>
      <c r="GK27" s="10">
        <v>19</v>
      </c>
      <c r="GL27" s="10">
        <v>19</v>
      </c>
      <c r="GM27" s="10">
        <v>13</v>
      </c>
      <c r="GN27" s="10">
        <v>11</v>
      </c>
      <c r="GO27" s="10">
        <v>14</v>
      </c>
      <c r="GP27" s="10">
        <v>13</v>
      </c>
      <c r="GQ27" s="10">
        <v>9</v>
      </c>
      <c r="GR27" s="10">
        <v>9</v>
      </c>
      <c r="GS27" s="10">
        <v>14</v>
      </c>
      <c r="GT27" s="10">
        <v>14</v>
      </c>
      <c r="GU27" s="10">
        <v>21</v>
      </c>
      <c r="GV27" s="10">
        <v>10</v>
      </c>
      <c r="GW27" s="10">
        <v>20</v>
      </c>
      <c r="GX27" s="10">
        <v>17</v>
      </c>
      <c r="GY27" s="10">
        <v>17</v>
      </c>
      <c r="GZ27" s="10">
        <v>5</v>
      </c>
      <c r="HA27" s="10">
        <v>9</v>
      </c>
      <c r="HB27" s="10">
        <v>14</v>
      </c>
      <c r="HC27" s="10">
        <v>13</v>
      </c>
      <c r="HD27" s="10">
        <v>5</v>
      </c>
      <c r="HE27" s="10">
        <v>187</v>
      </c>
      <c r="HF27" s="10">
        <v>390</v>
      </c>
      <c r="HG27" s="10">
        <v>373</v>
      </c>
      <c r="HH27" s="10">
        <v>491</v>
      </c>
      <c r="HI27" s="10">
        <v>487</v>
      </c>
      <c r="HJ27" s="10">
        <v>465</v>
      </c>
      <c r="HK27" s="10">
        <v>405</v>
      </c>
      <c r="HL27" s="10">
        <v>336</v>
      </c>
      <c r="HM27" s="10">
        <v>275</v>
      </c>
      <c r="HN27" s="10">
        <v>324</v>
      </c>
      <c r="HO27" s="10">
        <v>261</v>
      </c>
      <c r="HP27" s="10">
        <v>305</v>
      </c>
      <c r="HQ27" s="10">
        <v>376</v>
      </c>
      <c r="HR27" s="10">
        <v>301</v>
      </c>
      <c r="HS27" s="10">
        <v>339</v>
      </c>
      <c r="HT27" s="10">
        <v>429</v>
      </c>
      <c r="HU27" s="10">
        <v>284</v>
      </c>
      <c r="HV27" s="10">
        <v>384</v>
      </c>
      <c r="HW27" s="10">
        <v>327</v>
      </c>
      <c r="HX27" s="10">
        <v>274</v>
      </c>
      <c r="HY27" s="10">
        <v>236</v>
      </c>
      <c r="HZ27" s="10">
        <v>202</v>
      </c>
      <c r="IA27" s="10">
        <v>199</v>
      </c>
      <c r="IB27" s="10">
        <v>246</v>
      </c>
      <c r="IC27" s="10">
        <v>333</v>
      </c>
      <c r="ID27" s="10">
        <v>251</v>
      </c>
      <c r="IE27" s="10">
        <v>259</v>
      </c>
      <c r="IF27" s="10">
        <v>265</v>
      </c>
      <c r="IG27" s="10">
        <v>255</v>
      </c>
      <c r="IH27" s="106">
        <v>261</v>
      </c>
      <c r="II27" s="106">
        <v>217</v>
      </c>
      <c r="IJ27" s="106">
        <v>195</v>
      </c>
      <c r="IK27" s="3">
        <v>222</v>
      </c>
      <c r="IL27" s="3">
        <v>185</v>
      </c>
      <c r="IM27" s="3">
        <v>189</v>
      </c>
      <c r="IN27" s="3">
        <v>122</v>
      </c>
      <c r="IO27" s="3">
        <v>56</v>
      </c>
      <c r="IP27" s="3">
        <v>49</v>
      </c>
      <c r="IQ27" s="3">
        <v>48</v>
      </c>
      <c r="IR27" s="111">
        <v>70</v>
      </c>
      <c r="IS27" s="111">
        <v>111</v>
      </c>
      <c r="IT27" s="111">
        <v>98</v>
      </c>
      <c r="IU27" s="111">
        <v>107</v>
      </c>
      <c r="IV27" s="115">
        <v>119</v>
      </c>
    </row>
    <row r="28" spans="1:256">
      <c r="A28" s="7" t="s">
        <v>45</v>
      </c>
      <c r="B28" s="37">
        <v>2635</v>
      </c>
      <c r="C28" s="37">
        <v>2529</v>
      </c>
      <c r="D28" s="37">
        <v>2456</v>
      </c>
      <c r="E28" s="37">
        <v>2198</v>
      </c>
      <c r="F28" s="37">
        <v>2134</v>
      </c>
      <c r="G28" s="37">
        <v>2290</v>
      </c>
      <c r="H28" s="37">
        <v>2004</v>
      </c>
      <c r="I28" s="37">
        <v>2191</v>
      </c>
      <c r="J28" s="37">
        <v>2379</v>
      </c>
      <c r="K28" s="37">
        <v>2308</v>
      </c>
      <c r="L28" s="37">
        <v>2843</v>
      </c>
      <c r="M28" s="37">
        <v>2425</v>
      </c>
      <c r="N28" s="37">
        <v>2389</v>
      </c>
      <c r="O28" s="37">
        <v>2267</v>
      </c>
      <c r="P28" s="37">
        <v>2111</v>
      </c>
      <c r="Q28" s="37">
        <v>2127</v>
      </c>
      <c r="R28" s="37">
        <v>1900</v>
      </c>
      <c r="S28" s="37">
        <v>1961</v>
      </c>
      <c r="T28" s="37">
        <v>2065</v>
      </c>
      <c r="U28" s="37">
        <v>2029</v>
      </c>
      <c r="V28" s="37">
        <v>2130</v>
      </c>
      <c r="W28" s="37">
        <v>2363</v>
      </c>
      <c r="X28" s="37">
        <v>2511</v>
      </c>
      <c r="Y28" s="37">
        <v>2267</v>
      </c>
      <c r="Z28" s="37">
        <v>2454</v>
      </c>
      <c r="AA28" s="37">
        <v>2337</v>
      </c>
      <c r="AB28" s="37">
        <v>2107</v>
      </c>
      <c r="AC28" s="37">
        <v>2119</v>
      </c>
      <c r="AD28" s="37">
        <v>1868</v>
      </c>
      <c r="AE28" s="37">
        <v>2394</v>
      </c>
      <c r="AF28" s="37">
        <v>2717</v>
      </c>
      <c r="AG28" s="37">
        <v>2781</v>
      </c>
      <c r="AH28" s="37">
        <v>2728</v>
      </c>
      <c r="AI28" s="37">
        <v>3357</v>
      </c>
      <c r="AJ28" s="37">
        <v>3483</v>
      </c>
      <c r="AK28" s="37">
        <v>3121</v>
      </c>
      <c r="AL28" s="37">
        <v>3378</v>
      </c>
      <c r="AM28" s="37">
        <v>2936</v>
      </c>
      <c r="AN28" s="37">
        <v>3012</v>
      </c>
      <c r="AO28" s="37">
        <v>2923</v>
      </c>
      <c r="AP28" s="37">
        <v>2543</v>
      </c>
      <c r="AQ28" s="37">
        <v>2515</v>
      </c>
      <c r="AR28" s="37">
        <v>2952</v>
      </c>
      <c r="AS28" s="37">
        <v>2743</v>
      </c>
      <c r="AT28" s="37">
        <v>2940</v>
      </c>
      <c r="AU28" s="37">
        <v>3413</v>
      </c>
      <c r="AV28" s="37">
        <v>3336</v>
      </c>
      <c r="AW28" s="37">
        <v>3462</v>
      </c>
      <c r="AX28" s="37">
        <v>3428</v>
      </c>
      <c r="AY28" s="37">
        <v>2690</v>
      </c>
      <c r="AZ28" s="37">
        <v>3181</v>
      </c>
      <c r="BA28" s="37">
        <v>2863</v>
      </c>
      <c r="BB28" s="37">
        <v>2650</v>
      </c>
      <c r="BC28" s="37">
        <v>3138</v>
      </c>
      <c r="BD28" s="37">
        <v>3264</v>
      </c>
      <c r="BE28" s="37">
        <v>2514</v>
      </c>
      <c r="BF28" s="37">
        <v>3138</v>
      </c>
      <c r="BG28" s="37">
        <v>3343</v>
      </c>
      <c r="BH28" s="37">
        <v>3394</v>
      </c>
      <c r="BI28" s="37">
        <v>3430</v>
      </c>
      <c r="BJ28" s="37">
        <v>3058</v>
      </c>
      <c r="BK28" s="37">
        <v>2929</v>
      </c>
      <c r="BL28" s="37">
        <v>3365</v>
      </c>
      <c r="BM28" s="37">
        <v>2666</v>
      </c>
      <c r="BN28" s="37">
        <v>2658</v>
      </c>
      <c r="BO28" s="37">
        <v>3448</v>
      </c>
      <c r="BP28" s="37">
        <v>3272</v>
      </c>
      <c r="BQ28" s="37">
        <v>3265</v>
      </c>
      <c r="BR28" s="37">
        <v>3996</v>
      </c>
      <c r="BS28" s="37">
        <v>3705</v>
      </c>
      <c r="BT28" s="37">
        <v>4156</v>
      </c>
      <c r="BU28" s="37">
        <v>4376</v>
      </c>
      <c r="BV28" s="38" t="s">
        <v>309</v>
      </c>
      <c r="BW28" s="38" t="s">
        <v>309</v>
      </c>
      <c r="BX28" s="38" t="s">
        <v>309</v>
      </c>
      <c r="BY28" s="37">
        <v>2917</v>
      </c>
      <c r="BZ28" s="37">
        <v>3214</v>
      </c>
      <c r="CA28" s="37">
        <v>3657</v>
      </c>
      <c r="CB28" s="37">
        <v>3229</v>
      </c>
      <c r="CC28" s="37">
        <v>4152</v>
      </c>
      <c r="CD28" s="37">
        <v>3554</v>
      </c>
      <c r="CE28" s="37">
        <v>3038</v>
      </c>
      <c r="CF28" s="37">
        <v>2724</v>
      </c>
      <c r="CG28" s="37">
        <v>2413</v>
      </c>
      <c r="CH28" s="37">
        <v>3038</v>
      </c>
      <c r="CI28" s="37">
        <v>2724</v>
      </c>
      <c r="CJ28" s="37">
        <v>2413</v>
      </c>
      <c r="CK28" s="37">
        <v>2710</v>
      </c>
      <c r="CL28" s="37">
        <v>2252</v>
      </c>
      <c r="CM28" s="37">
        <v>2820</v>
      </c>
      <c r="CN28" s="37">
        <v>2594</v>
      </c>
      <c r="CO28" s="37">
        <v>2890</v>
      </c>
      <c r="CP28" s="37">
        <v>3053</v>
      </c>
      <c r="CQ28" s="37">
        <v>3302</v>
      </c>
      <c r="CR28" s="37">
        <v>3580</v>
      </c>
      <c r="CS28" s="37">
        <v>3020</v>
      </c>
      <c r="CT28" s="37">
        <v>3466</v>
      </c>
      <c r="CU28" s="37">
        <v>3053</v>
      </c>
      <c r="CV28" s="37">
        <v>2696</v>
      </c>
      <c r="CW28" s="37">
        <v>2540</v>
      </c>
      <c r="CX28" s="37">
        <v>1969</v>
      </c>
      <c r="CY28" s="37">
        <v>2428</v>
      </c>
      <c r="CZ28" s="37">
        <v>2740</v>
      </c>
      <c r="DA28" s="37">
        <v>2162</v>
      </c>
      <c r="DB28" s="37">
        <v>2584</v>
      </c>
      <c r="DC28" s="37">
        <v>2949</v>
      </c>
      <c r="DD28" s="37">
        <v>2952</v>
      </c>
      <c r="DE28" s="37">
        <v>2955</v>
      </c>
      <c r="DF28" s="37">
        <v>3637</v>
      </c>
      <c r="DG28" s="37">
        <v>2872</v>
      </c>
      <c r="DH28" s="37">
        <v>3228</v>
      </c>
      <c r="DI28" s="37">
        <v>2916</v>
      </c>
      <c r="DJ28" s="37">
        <v>2432</v>
      </c>
      <c r="DK28" s="37">
        <v>2981</v>
      </c>
      <c r="DL28" s="37">
        <v>2993</v>
      </c>
      <c r="DM28" s="37">
        <v>2682</v>
      </c>
      <c r="DN28" s="37">
        <v>3140</v>
      </c>
      <c r="DO28" s="37">
        <v>3305</v>
      </c>
      <c r="DP28" s="37">
        <v>3165</v>
      </c>
      <c r="DQ28" s="66">
        <v>3298</v>
      </c>
      <c r="DR28" s="70">
        <v>3080</v>
      </c>
      <c r="DS28" s="70">
        <v>2733</v>
      </c>
      <c r="DT28" s="70">
        <v>2982</v>
      </c>
      <c r="DU28" s="70">
        <v>2396</v>
      </c>
      <c r="DV28" s="70">
        <v>1991</v>
      </c>
      <c r="DW28" s="70">
        <v>2645</v>
      </c>
      <c r="DX28" s="70">
        <v>2626</v>
      </c>
      <c r="DY28" s="67">
        <v>2375</v>
      </c>
      <c r="DZ28" s="67">
        <v>3088</v>
      </c>
      <c r="EA28" s="67">
        <v>3261</v>
      </c>
      <c r="EB28" s="67">
        <v>3017</v>
      </c>
      <c r="EC28" s="67">
        <v>3464</v>
      </c>
      <c r="ED28" s="70">
        <v>2915</v>
      </c>
      <c r="EE28" s="70">
        <v>2899</v>
      </c>
      <c r="EF28" s="70">
        <v>2764</v>
      </c>
      <c r="EG28" s="70">
        <v>2458</v>
      </c>
      <c r="EH28" s="70">
        <v>1775</v>
      </c>
      <c r="EI28" s="70">
        <v>2726</v>
      </c>
      <c r="EJ28" s="70">
        <v>2633</v>
      </c>
      <c r="EK28" s="67">
        <v>2526</v>
      </c>
      <c r="EL28" s="67">
        <v>3072</v>
      </c>
      <c r="EM28" s="67">
        <v>2874</v>
      </c>
      <c r="EN28" s="67">
        <v>3490</v>
      </c>
      <c r="EO28" s="67">
        <v>3001</v>
      </c>
      <c r="EP28" s="71">
        <v>2741</v>
      </c>
      <c r="EQ28" s="71">
        <v>2693</v>
      </c>
      <c r="ER28" s="71">
        <v>2548</v>
      </c>
      <c r="ES28" s="71">
        <v>2401</v>
      </c>
      <c r="ET28" s="71">
        <v>1902</v>
      </c>
      <c r="EU28" s="71">
        <v>2305</v>
      </c>
      <c r="EV28" s="71">
        <v>2514</v>
      </c>
      <c r="EW28" s="68">
        <v>2576</v>
      </c>
      <c r="EX28" s="68">
        <v>2603</v>
      </c>
      <c r="EY28" s="68">
        <v>2674</v>
      </c>
      <c r="EZ28" s="68">
        <v>3059</v>
      </c>
      <c r="FA28" s="68">
        <v>2518</v>
      </c>
      <c r="FB28" s="71">
        <v>2760</v>
      </c>
      <c r="FC28" s="71">
        <v>2429</v>
      </c>
      <c r="FD28" s="71">
        <v>2124</v>
      </c>
      <c r="FE28" s="71">
        <v>2411</v>
      </c>
      <c r="FF28" s="71">
        <v>1688</v>
      </c>
      <c r="FG28" s="71">
        <v>2110</v>
      </c>
      <c r="FH28" s="71">
        <v>2379</v>
      </c>
      <c r="FI28" s="68">
        <v>2312</v>
      </c>
      <c r="FJ28" s="68">
        <v>2359</v>
      </c>
      <c r="FK28" s="68">
        <v>2580</v>
      </c>
      <c r="FL28" s="68">
        <v>2488</v>
      </c>
      <c r="FM28" s="68">
        <v>2121</v>
      </c>
      <c r="FN28" s="72">
        <v>2279</v>
      </c>
      <c r="FO28" s="72">
        <v>1886</v>
      </c>
      <c r="FP28" s="72">
        <v>2091</v>
      </c>
      <c r="FQ28" s="72">
        <v>2077</v>
      </c>
      <c r="FR28" s="72">
        <v>1593</v>
      </c>
      <c r="FS28" s="72">
        <v>1656</v>
      </c>
      <c r="FT28" s="72">
        <v>1922</v>
      </c>
      <c r="FU28" s="72">
        <v>1689</v>
      </c>
      <c r="FV28" s="72">
        <v>1869</v>
      </c>
      <c r="FW28" s="72">
        <v>1940</v>
      </c>
      <c r="FX28" s="72">
        <v>1799</v>
      </c>
      <c r="FY28" s="72">
        <v>1993</v>
      </c>
      <c r="FZ28" s="72">
        <v>1992</v>
      </c>
      <c r="GA28" s="72">
        <v>1731</v>
      </c>
      <c r="GB28" s="72">
        <v>1934</v>
      </c>
      <c r="GC28" s="72">
        <v>1669</v>
      </c>
      <c r="GD28" s="72">
        <v>1348</v>
      </c>
      <c r="GE28" s="72">
        <v>1821</v>
      </c>
      <c r="GF28" s="72">
        <v>1719</v>
      </c>
      <c r="GG28" s="72">
        <v>1579</v>
      </c>
      <c r="GH28" s="72">
        <v>2014</v>
      </c>
      <c r="GI28" s="10">
        <v>2002</v>
      </c>
      <c r="GJ28" s="10">
        <v>1941</v>
      </c>
      <c r="GK28" s="10">
        <v>1692</v>
      </c>
      <c r="GL28" s="10">
        <v>1565</v>
      </c>
      <c r="GM28" s="10">
        <v>1526</v>
      </c>
      <c r="GN28" s="10">
        <v>1651</v>
      </c>
      <c r="GO28" s="10">
        <v>1092</v>
      </c>
      <c r="GP28" s="10">
        <v>1047</v>
      </c>
      <c r="GQ28" s="10">
        <v>1206</v>
      </c>
      <c r="GR28" s="10">
        <v>1148</v>
      </c>
      <c r="GS28" s="10">
        <v>1141</v>
      </c>
      <c r="GT28" s="10">
        <v>1300</v>
      </c>
      <c r="GU28" s="6">
        <v>1253</v>
      </c>
      <c r="GV28" s="6">
        <v>1431</v>
      </c>
      <c r="GW28" s="6">
        <v>1276</v>
      </c>
      <c r="GX28" s="6">
        <v>1130</v>
      </c>
      <c r="GY28" s="6">
        <v>1068</v>
      </c>
      <c r="GZ28" s="6">
        <v>1042</v>
      </c>
      <c r="HA28" s="6">
        <v>1130</v>
      </c>
      <c r="HB28" s="10">
        <v>934</v>
      </c>
      <c r="HC28" s="10">
        <v>957</v>
      </c>
      <c r="HD28" s="10">
        <v>957</v>
      </c>
      <c r="HE28" s="6">
        <v>1139</v>
      </c>
      <c r="HF28" s="6">
        <v>1344</v>
      </c>
      <c r="HG28" s="6">
        <v>1217</v>
      </c>
      <c r="HH28" s="6">
        <v>1368</v>
      </c>
      <c r="HI28" s="10">
        <v>994</v>
      </c>
      <c r="HJ28" s="6">
        <v>1117</v>
      </c>
      <c r="HK28" s="6">
        <v>1029</v>
      </c>
      <c r="HL28" s="10">
        <v>923</v>
      </c>
      <c r="HM28" s="10">
        <v>937</v>
      </c>
      <c r="HN28" s="10">
        <v>752</v>
      </c>
      <c r="HO28" s="10">
        <v>783</v>
      </c>
      <c r="HP28" s="10">
        <v>866</v>
      </c>
      <c r="HQ28" s="10">
        <v>814</v>
      </c>
      <c r="HR28" s="10">
        <v>860</v>
      </c>
      <c r="HS28" s="10">
        <v>989</v>
      </c>
      <c r="HT28" s="6">
        <v>1052</v>
      </c>
      <c r="HU28" s="10">
        <v>908</v>
      </c>
      <c r="HV28" s="10">
        <v>989</v>
      </c>
      <c r="HW28" s="10">
        <v>894</v>
      </c>
      <c r="HX28" s="10">
        <v>845</v>
      </c>
      <c r="HY28" s="10">
        <v>861</v>
      </c>
      <c r="HZ28" s="10">
        <v>610</v>
      </c>
      <c r="IA28" s="10">
        <v>735</v>
      </c>
      <c r="IB28" s="10">
        <v>884</v>
      </c>
      <c r="IC28" s="10">
        <v>867</v>
      </c>
      <c r="ID28" s="10">
        <v>870</v>
      </c>
      <c r="IE28" s="10">
        <v>971</v>
      </c>
      <c r="IF28" s="10">
        <v>1041</v>
      </c>
      <c r="IG28" s="10">
        <v>940</v>
      </c>
      <c r="IH28" s="106">
        <v>1033</v>
      </c>
      <c r="II28" s="106">
        <v>840</v>
      </c>
      <c r="IJ28" s="106">
        <v>938</v>
      </c>
      <c r="IK28" s="3">
        <v>822</v>
      </c>
      <c r="IL28" s="3">
        <v>649</v>
      </c>
      <c r="IM28" s="3">
        <v>729</v>
      </c>
      <c r="IN28" s="3">
        <v>1416</v>
      </c>
      <c r="IO28" s="3">
        <v>718</v>
      </c>
      <c r="IP28" s="3">
        <v>671</v>
      </c>
      <c r="IQ28" s="3">
        <v>653</v>
      </c>
      <c r="IR28" s="111">
        <v>549</v>
      </c>
      <c r="IS28" s="111">
        <v>709</v>
      </c>
      <c r="IT28" s="111">
        <v>697</v>
      </c>
      <c r="IU28" s="111">
        <v>667</v>
      </c>
      <c r="IV28" s="115">
        <v>818</v>
      </c>
    </row>
    <row r="29" spans="1:256">
      <c r="A29" s="7" t="s">
        <v>46</v>
      </c>
      <c r="B29" s="37">
        <v>4459</v>
      </c>
      <c r="C29" s="37">
        <v>4550</v>
      </c>
      <c r="D29" s="37">
        <v>4633</v>
      </c>
      <c r="E29" s="37">
        <v>4687</v>
      </c>
      <c r="F29" s="37">
        <v>4680</v>
      </c>
      <c r="G29" s="37">
        <v>4716</v>
      </c>
      <c r="H29" s="37">
        <v>4624</v>
      </c>
      <c r="I29" s="37">
        <v>4597</v>
      </c>
      <c r="J29" s="37">
        <v>4467</v>
      </c>
      <c r="K29" s="37">
        <v>4397</v>
      </c>
      <c r="L29" s="37">
        <v>4439</v>
      </c>
      <c r="M29" s="37">
        <v>4406</v>
      </c>
      <c r="N29" s="37">
        <v>4384</v>
      </c>
      <c r="O29" s="37">
        <v>4504</v>
      </c>
      <c r="P29" s="37">
        <v>4697</v>
      </c>
      <c r="Q29" s="37">
        <v>4754</v>
      </c>
      <c r="R29" s="37">
        <v>4870</v>
      </c>
      <c r="S29" s="37">
        <v>4990</v>
      </c>
      <c r="T29" s="37">
        <v>5076</v>
      </c>
      <c r="U29" s="37">
        <v>5148</v>
      </c>
      <c r="V29" s="37">
        <v>5094</v>
      </c>
      <c r="W29" s="37">
        <v>5190</v>
      </c>
      <c r="X29" s="37">
        <v>5270</v>
      </c>
      <c r="Y29" s="37">
        <v>5225</v>
      </c>
      <c r="Z29" s="38">
        <v>580</v>
      </c>
      <c r="AA29" s="38">
        <v>584</v>
      </c>
      <c r="AB29" s="38">
        <v>570</v>
      </c>
      <c r="AC29" s="38">
        <v>590</v>
      </c>
      <c r="AD29" s="38">
        <v>445</v>
      </c>
      <c r="AE29" s="38">
        <v>531</v>
      </c>
      <c r="AF29" s="38">
        <v>553</v>
      </c>
      <c r="AG29" s="38">
        <v>478</v>
      </c>
      <c r="AH29" s="38">
        <v>532</v>
      </c>
      <c r="AI29" s="38">
        <v>627</v>
      </c>
      <c r="AJ29" s="38">
        <v>578</v>
      </c>
      <c r="AK29" s="38">
        <v>633</v>
      </c>
      <c r="AL29" s="38">
        <v>668</v>
      </c>
      <c r="AM29" s="38">
        <v>644</v>
      </c>
      <c r="AN29" s="38">
        <v>658</v>
      </c>
      <c r="AO29" s="38">
        <v>663</v>
      </c>
      <c r="AP29" s="38">
        <v>544</v>
      </c>
      <c r="AQ29" s="38">
        <v>600</v>
      </c>
      <c r="AR29" s="38">
        <v>675</v>
      </c>
      <c r="AS29" s="38">
        <v>670</v>
      </c>
      <c r="AT29" s="38">
        <v>700</v>
      </c>
      <c r="AU29" s="38">
        <v>674</v>
      </c>
      <c r="AV29" s="38">
        <v>520</v>
      </c>
      <c r="AW29" s="38">
        <v>654</v>
      </c>
      <c r="AX29" s="38">
        <v>659</v>
      </c>
      <c r="AY29" s="38">
        <v>593</v>
      </c>
      <c r="AZ29" s="38">
        <v>578</v>
      </c>
      <c r="BA29" s="38">
        <v>609</v>
      </c>
      <c r="BB29" s="38">
        <v>506</v>
      </c>
      <c r="BC29" s="38">
        <v>663</v>
      </c>
      <c r="BD29" s="38">
        <v>609</v>
      </c>
      <c r="BE29" s="38">
        <v>603</v>
      </c>
      <c r="BF29" s="38">
        <v>675</v>
      </c>
      <c r="BG29" s="38">
        <v>643</v>
      </c>
      <c r="BH29" s="38">
        <v>665</v>
      </c>
      <c r="BI29" s="38">
        <v>659</v>
      </c>
      <c r="BJ29" s="38">
        <v>603</v>
      </c>
      <c r="BK29" s="38">
        <v>545</v>
      </c>
      <c r="BL29" s="38">
        <v>597</v>
      </c>
      <c r="BM29" s="38">
        <v>613</v>
      </c>
      <c r="BN29" s="38">
        <v>536</v>
      </c>
      <c r="BO29" s="38">
        <v>634</v>
      </c>
      <c r="BP29" s="38">
        <v>622</v>
      </c>
      <c r="BQ29" s="38">
        <v>563</v>
      </c>
      <c r="BR29" s="38">
        <v>670</v>
      </c>
      <c r="BS29" s="38">
        <v>608</v>
      </c>
      <c r="BT29" s="38">
        <v>552</v>
      </c>
      <c r="BU29" s="38">
        <v>554</v>
      </c>
      <c r="BV29" s="38">
        <v>525</v>
      </c>
      <c r="BW29" s="38">
        <v>395</v>
      </c>
      <c r="BX29" s="38">
        <v>546</v>
      </c>
      <c r="BY29" s="38">
        <v>444</v>
      </c>
      <c r="BZ29" s="38">
        <v>510</v>
      </c>
      <c r="CA29" s="38">
        <v>561</v>
      </c>
      <c r="CB29" s="38">
        <v>553</v>
      </c>
      <c r="CC29" s="38">
        <v>526</v>
      </c>
      <c r="CD29" s="38">
        <v>523</v>
      </c>
      <c r="CE29" s="38">
        <v>526</v>
      </c>
      <c r="CF29" s="38">
        <v>517</v>
      </c>
      <c r="CG29" s="38">
        <v>509</v>
      </c>
      <c r="CH29" s="38">
        <v>526</v>
      </c>
      <c r="CI29" s="38">
        <v>517</v>
      </c>
      <c r="CJ29" s="38">
        <v>509</v>
      </c>
      <c r="CK29" s="38">
        <v>727</v>
      </c>
      <c r="CL29" s="38">
        <v>447</v>
      </c>
      <c r="CM29" s="38">
        <v>522</v>
      </c>
      <c r="CN29" s="38">
        <v>521</v>
      </c>
      <c r="CO29" s="38">
        <v>569</v>
      </c>
      <c r="CP29" s="38">
        <v>586</v>
      </c>
      <c r="CQ29" s="38">
        <v>566</v>
      </c>
      <c r="CR29" s="38">
        <v>583</v>
      </c>
      <c r="CS29" s="38">
        <v>569</v>
      </c>
      <c r="CT29" s="38">
        <v>526</v>
      </c>
      <c r="CU29" s="38">
        <v>517</v>
      </c>
      <c r="CV29" s="38">
        <v>507</v>
      </c>
      <c r="CW29" s="38">
        <v>525</v>
      </c>
      <c r="CX29" s="38">
        <v>393</v>
      </c>
      <c r="CY29" s="38">
        <v>504</v>
      </c>
      <c r="CZ29" s="38">
        <v>515</v>
      </c>
      <c r="DA29" s="38">
        <v>451</v>
      </c>
      <c r="DB29" s="38">
        <v>482</v>
      </c>
      <c r="DC29" s="38">
        <v>476</v>
      </c>
      <c r="DD29" s="38">
        <v>455</v>
      </c>
      <c r="DE29" s="38">
        <v>549</v>
      </c>
      <c r="DF29" s="38">
        <v>520</v>
      </c>
      <c r="DG29" s="38">
        <v>504</v>
      </c>
      <c r="DH29" s="38">
        <v>484</v>
      </c>
      <c r="DI29" s="38">
        <v>489</v>
      </c>
      <c r="DJ29" s="38">
        <v>385</v>
      </c>
      <c r="DK29" s="38">
        <v>503</v>
      </c>
      <c r="DL29" s="38">
        <v>478</v>
      </c>
      <c r="DM29" s="38">
        <v>462</v>
      </c>
      <c r="DN29" s="38">
        <v>534</v>
      </c>
      <c r="DO29" s="38">
        <v>539</v>
      </c>
      <c r="DP29" s="38">
        <v>506</v>
      </c>
      <c r="DQ29" s="65">
        <v>495</v>
      </c>
      <c r="DR29" s="70">
        <v>519</v>
      </c>
      <c r="DS29" s="70">
        <v>468</v>
      </c>
      <c r="DT29" s="70">
        <v>452</v>
      </c>
      <c r="DU29" s="70">
        <v>441</v>
      </c>
      <c r="DV29" s="70">
        <v>382</v>
      </c>
      <c r="DW29" s="70">
        <v>481</v>
      </c>
      <c r="DX29" s="70">
        <v>487</v>
      </c>
      <c r="DY29" s="67">
        <v>451</v>
      </c>
      <c r="DZ29" s="67">
        <v>444</v>
      </c>
      <c r="EA29" s="67">
        <v>511</v>
      </c>
      <c r="EB29" s="67">
        <v>483</v>
      </c>
      <c r="EC29" s="67">
        <v>529</v>
      </c>
      <c r="ED29" s="70">
        <v>450</v>
      </c>
      <c r="EE29" s="70">
        <v>442</v>
      </c>
      <c r="EF29" s="70">
        <v>450</v>
      </c>
      <c r="EG29" s="70">
        <v>389</v>
      </c>
      <c r="EH29" s="70">
        <v>298</v>
      </c>
      <c r="EI29" s="70">
        <v>415</v>
      </c>
      <c r="EJ29" s="70">
        <v>413</v>
      </c>
      <c r="EK29" s="67">
        <v>387</v>
      </c>
      <c r="EL29" s="67">
        <v>386</v>
      </c>
      <c r="EM29" s="67">
        <v>370</v>
      </c>
      <c r="EN29" s="67">
        <v>437</v>
      </c>
      <c r="EO29" s="67">
        <v>441</v>
      </c>
      <c r="EP29" s="71">
        <v>439</v>
      </c>
      <c r="EQ29" s="71">
        <v>394</v>
      </c>
      <c r="ER29" s="71">
        <v>407</v>
      </c>
      <c r="ES29" s="71">
        <v>358</v>
      </c>
      <c r="ET29" s="71">
        <v>273</v>
      </c>
      <c r="EU29" s="71">
        <v>361</v>
      </c>
      <c r="EV29" s="71">
        <v>338</v>
      </c>
      <c r="EW29" s="68">
        <v>367</v>
      </c>
      <c r="EX29" s="68">
        <v>358</v>
      </c>
      <c r="EY29" s="68">
        <v>309</v>
      </c>
      <c r="EZ29" s="68">
        <v>364</v>
      </c>
      <c r="FA29" s="68">
        <v>342</v>
      </c>
      <c r="FB29" s="71">
        <v>328</v>
      </c>
      <c r="FC29" s="71">
        <v>163</v>
      </c>
      <c r="FD29" s="71">
        <v>409</v>
      </c>
      <c r="FE29" s="71">
        <v>371</v>
      </c>
      <c r="FF29" s="71">
        <v>326</v>
      </c>
      <c r="FG29" s="71">
        <v>361</v>
      </c>
      <c r="FH29" s="71">
        <v>466</v>
      </c>
      <c r="FI29" s="68">
        <v>462</v>
      </c>
      <c r="FJ29" s="68">
        <v>415</v>
      </c>
      <c r="FK29" s="68">
        <v>445</v>
      </c>
      <c r="FL29" s="68">
        <v>429</v>
      </c>
      <c r="FM29" s="68">
        <v>446</v>
      </c>
      <c r="FN29" s="72">
        <v>431</v>
      </c>
      <c r="FO29" s="72">
        <v>396</v>
      </c>
      <c r="FP29" s="72">
        <v>454</v>
      </c>
      <c r="FQ29" s="72">
        <v>398</v>
      </c>
      <c r="FR29" s="72">
        <v>328</v>
      </c>
      <c r="FS29" s="72">
        <v>331</v>
      </c>
      <c r="FT29" s="72">
        <v>404</v>
      </c>
      <c r="FU29" s="72">
        <v>438</v>
      </c>
      <c r="FV29" s="72">
        <v>372</v>
      </c>
      <c r="FW29" s="72">
        <v>431</v>
      </c>
      <c r="FX29" s="72">
        <v>352</v>
      </c>
      <c r="FY29" s="72">
        <v>431</v>
      </c>
      <c r="FZ29" s="72">
        <v>443</v>
      </c>
      <c r="GA29" s="72">
        <v>334</v>
      </c>
      <c r="GB29" s="72">
        <v>458</v>
      </c>
      <c r="GC29" s="72">
        <v>361</v>
      </c>
      <c r="GD29" s="72">
        <v>259</v>
      </c>
      <c r="GE29" s="72">
        <v>318</v>
      </c>
      <c r="GF29" s="72">
        <v>372</v>
      </c>
      <c r="GG29" s="72">
        <v>348</v>
      </c>
      <c r="GH29" s="72">
        <v>400</v>
      </c>
      <c r="GI29" s="10">
        <v>376</v>
      </c>
      <c r="GJ29" s="10">
        <v>355</v>
      </c>
      <c r="GK29" s="10">
        <v>451</v>
      </c>
      <c r="GL29" s="10">
        <v>411</v>
      </c>
      <c r="GM29" s="10">
        <v>365</v>
      </c>
      <c r="GN29" s="10">
        <v>425</v>
      </c>
      <c r="GO29" s="10">
        <v>357</v>
      </c>
      <c r="GP29" s="10">
        <v>351</v>
      </c>
      <c r="GQ29" s="10">
        <v>383</v>
      </c>
      <c r="GR29" s="10">
        <v>425</v>
      </c>
      <c r="GS29" s="10">
        <v>388</v>
      </c>
      <c r="GT29" s="10">
        <v>469</v>
      </c>
      <c r="GU29" s="10">
        <v>437</v>
      </c>
      <c r="GV29" s="10">
        <v>455</v>
      </c>
      <c r="GW29" s="10">
        <v>462</v>
      </c>
      <c r="GX29" s="10">
        <v>411</v>
      </c>
      <c r="GY29" s="10">
        <v>413</v>
      </c>
      <c r="GZ29" s="10">
        <v>414</v>
      </c>
      <c r="HA29" s="10">
        <v>611</v>
      </c>
      <c r="HB29" s="10">
        <v>432</v>
      </c>
      <c r="HC29" s="10">
        <v>659</v>
      </c>
      <c r="HD29" s="10">
        <v>578</v>
      </c>
      <c r="HE29" s="10">
        <v>694</v>
      </c>
      <c r="HF29" s="10">
        <v>703</v>
      </c>
      <c r="HG29" s="10">
        <v>628</v>
      </c>
      <c r="HH29" s="10">
        <v>707</v>
      </c>
      <c r="HI29" s="10">
        <v>630</v>
      </c>
      <c r="HJ29" s="10">
        <v>657</v>
      </c>
      <c r="HK29" s="10">
        <v>562</v>
      </c>
      <c r="HL29" s="10">
        <v>450</v>
      </c>
      <c r="HM29" s="10">
        <v>500</v>
      </c>
      <c r="HN29" s="10">
        <v>382</v>
      </c>
      <c r="HO29" s="10">
        <v>384</v>
      </c>
      <c r="HP29" s="10">
        <v>428</v>
      </c>
      <c r="HQ29" s="10">
        <v>441</v>
      </c>
      <c r="HR29" s="10">
        <v>436</v>
      </c>
      <c r="HS29" s="10">
        <v>425</v>
      </c>
      <c r="HT29" s="10">
        <v>462</v>
      </c>
      <c r="HU29" s="10">
        <v>381</v>
      </c>
      <c r="HV29" s="10">
        <v>413</v>
      </c>
      <c r="HW29" s="10">
        <v>364</v>
      </c>
      <c r="HX29" s="10">
        <v>343</v>
      </c>
      <c r="HY29" s="10">
        <v>388</v>
      </c>
      <c r="HZ29" s="10">
        <v>267</v>
      </c>
      <c r="IA29" s="10">
        <v>306</v>
      </c>
      <c r="IB29" s="10">
        <v>416</v>
      </c>
      <c r="IC29" s="10">
        <v>368</v>
      </c>
      <c r="ID29" s="10">
        <v>321</v>
      </c>
      <c r="IE29" s="10">
        <v>374</v>
      </c>
      <c r="IF29" s="10">
        <v>379</v>
      </c>
      <c r="IG29" s="10">
        <v>398</v>
      </c>
      <c r="IH29" s="106">
        <v>438</v>
      </c>
      <c r="II29" s="106">
        <v>333</v>
      </c>
      <c r="IJ29" s="106">
        <v>364</v>
      </c>
      <c r="IK29" s="3">
        <v>360</v>
      </c>
      <c r="IL29" s="3">
        <v>281</v>
      </c>
      <c r="IM29" s="3">
        <v>261</v>
      </c>
      <c r="IN29" s="3">
        <v>268</v>
      </c>
      <c r="IO29" s="3">
        <v>173</v>
      </c>
      <c r="IP29" s="3">
        <v>199</v>
      </c>
      <c r="IQ29" s="3">
        <v>216</v>
      </c>
      <c r="IR29" s="111">
        <v>223</v>
      </c>
      <c r="IS29" s="111">
        <v>265</v>
      </c>
      <c r="IT29" s="111">
        <v>252</v>
      </c>
      <c r="IU29" s="111">
        <v>222</v>
      </c>
      <c r="IV29" s="115">
        <v>262</v>
      </c>
    </row>
    <row r="30" spans="1:256">
      <c r="A30" s="7" t="s">
        <v>47</v>
      </c>
      <c r="B30" s="37">
        <v>1272</v>
      </c>
      <c r="C30" s="37">
        <v>1226</v>
      </c>
      <c r="D30" s="37">
        <v>1166</v>
      </c>
      <c r="E30" s="37">
        <v>1336</v>
      </c>
      <c r="F30" s="37">
        <v>1719</v>
      </c>
      <c r="G30" s="37">
        <v>2049</v>
      </c>
      <c r="H30" s="38">
        <v>638</v>
      </c>
      <c r="I30" s="38">
        <v>727</v>
      </c>
      <c r="J30" s="37">
        <v>1243</v>
      </c>
      <c r="K30" s="38">
        <v>984</v>
      </c>
      <c r="L30" s="37">
        <v>1015</v>
      </c>
      <c r="M30" s="37">
        <v>1384</v>
      </c>
      <c r="N30" s="38">
        <v>806</v>
      </c>
      <c r="O30" s="38">
        <v>805</v>
      </c>
      <c r="P30" s="37">
        <v>1270</v>
      </c>
      <c r="Q30" s="37">
        <v>1091</v>
      </c>
      <c r="R30" s="38">
        <v>704</v>
      </c>
      <c r="S30" s="37">
        <v>1359</v>
      </c>
      <c r="T30" s="37">
        <v>1104</v>
      </c>
      <c r="U30" s="38">
        <v>924</v>
      </c>
      <c r="V30" s="37">
        <v>1450</v>
      </c>
      <c r="W30" s="37">
        <v>1369</v>
      </c>
      <c r="X30" s="37">
        <v>1028</v>
      </c>
      <c r="Y30" s="37">
        <v>1292</v>
      </c>
      <c r="Z30" s="37">
        <v>1602</v>
      </c>
      <c r="AA30" s="38">
        <v>878</v>
      </c>
      <c r="AB30" s="37">
        <v>1363</v>
      </c>
      <c r="AC30" s="37">
        <v>2049</v>
      </c>
      <c r="AD30" s="38">
        <v>907</v>
      </c>
      <c r="AE30" s="37">
        <v>1233</v>
      </c>
      <c r="AF30" s="37">
        <v>2193</v>
      </c>
      <c r="AG30" s="38">
        <v>877</v>
      </c>
      <c r="AH30" s="37">
        <v>1654</v>
      </c>
      <c r="AI30" s="37">
        <v>1098</v>
      </c>
      <c r="AJ30" s="37">
        <v>1110</v>
      </c>
      <c r="AK30" s="37">
        <v>1407</v>
      </c>
      <c r="AL30" s="37">
        <v>1214</v>
      </c>
      <c r="AM30" s="38">
        <v>766</v>
      </c>
      <c r="AN30" s="37">
        <v>1693</v>
      </c>
      <c r="AO30" s="37">
        <v>1066</v>
      </c>
      <c r="AP30" s="37">
        <v>1042</v>
      </c>
      <c r="AQ30" s="37">
        <v>1156</v>
      </c>
      <c r="AR30" s="37">
        <v>1020</v>
      </c>
      <c r="AS30" s="38">
        <v>773</v>
      </c>
      <c r="AT30" s="37">
        <v>1600</v>
      </c>
      <c r="AU30" s="37">
        <v>1080</v>
      </c>
      <c r="AV30" s="37">
        <v>1029</v>
      </c>
      <c r="AW30" s="37">
        <v>1783</v>
      </c>
      <c r="AX30" s="37">
        <v>1080</v>
      </c>
      <c r="AY30" s="37">
        <v>1029</v>
      </c>
      <c r="AZ30" s="37">
        <v>1783</v>
      </c>
      <c r="BA30" s="38">
        <v>884</v>
      </c>
      <c r="BB30" s="37">
        <v>1121</v>
      </c>
      <c r="BC30" s="37">
        <v>1584</v>
      </c>
      <c r="BD30" s="38">
        <v>859</v>
      </c>
      <c r="BE30" s="38">
        <v>907</v>
      </c>
      <c r="BF30" s="37">
        <v>1510</v>
      </c>
      <c r="BG30" s="38">
        <v>880</v>
      </c>
      <c r="BH30" s="37">
        <v>1131</v>
      </c>
      <c r="BI30" s="37">
        <v>1626</v>
      </c>
      <c r="BJ30" s="38">
        <v>686</v>
      </c>
      <c r="BK30" s="37">
        <v>1010</v>
      </c>
      <c r="BL30" s="37">
        <v>1349</v>
      </c>
      <c r="BM30" s="38">
        <v>980</v>
      </c>
      <c r="BN30" s="38">
        <v>786</v>
      </c>
      <c r="BO30" s="37">
        <v>1665</v>
      </c>
      <c r="BP30" s="37">
        <v>10063</v>
      </c>
      <c r="BQ30" s="37">
        <v>9911</v>
      </c>
      <c r="BR30" s="37">
        <v>10091</v>
      </c>
      <c r="BS30" s="37">
        <v>1102</v>
      </c>
      <c r="BT30" s="37">
        <v>1255</v>
      </c>
      <c r="BU30" s="37">
        <v>1184</v>
      </c>
      <c r="BV30" s="37">
        <v>1118</v>
      </c>
      <c r="BW30" s="38">
        <v>967</v>
      </c>
      <c r="BX30" s="37">
        <v>1136</v>
      </c>
      <c r="BY30" s="38">
        <v>972</v>
      </c>
      <c r="BZ30" s="37">
        <v>1125</v>
      </c>
      <c r="CA30" s="37">
        <v>1157</v>
      </c>
      <c r="CB30" s="37">
        <v>1102</v>
      </c>
      <c r="CC30" s="37">
        <v>1251</v>
      </c>
      <c r="CD30" s="37">
        <v>1077</v>
      </c>
      <c r="CE30" s="38">
        <v>253</v>
      </c>
      <c r="CF30" s="38">
        <v>252</v>
      </c>
      <c r="CG30" s="38">
        <v>296</v>
      </c>
      <c r="CH30" s="38">
        <v>253</v>
      </c>
      <c r="CI30" s="38">
        <v>252</v>
      </c>
      <c r="CJ30" s="38">
        <v>296</v>
      </c>
      <c r="CK30" s="38">
        <v>278</v>
      </c>
      <c r="CL30" s="38">
        <v>218</v>
      </c>
      <c r="CM30" s="38">
        <v>255</v>
      </c>
      <c r="CN30" s="38">
        <v>242</v>
      </c>
      <c r="CO30" s="38">
        <v>276</v>
      </c>
      <c r="CP30" s="38">
        <v>295</v>
      </c>
      <c r="CQ30" s="38">
        <v>283</v>
      </c>
      <c r="CR30" s="38">
        <v>348</v>
      </c>
      <c r="CS30" s="38">
        <v>278</v>
      </c>
      <c r="CT30" s="38">
        <v>335</v>
      </c>
      <c r="CU30" s="38">
        <v>321</v>
      </c>
      <c r="CV30" s="38">
        <v>314</v>
      </c>
      <c r="CW30" s="38">
        <v>426</v>
      </c>
      <c r="CX30" s="38">
        <v>313</v>
      </c>
      <c r="CY30" s="38">
        <v>344</v>
      </c>
      <c r="CZ30" s="38">
        <v>363</v>
      </c>
      <c r="DA30" s="38">
        <v>354</v>
      </c>
      <c r="DB30" s="38">
        <v>321</v>
      </c>
      <c r="DC30" s="38">
        <v>434</v>
      </c>
      <c r="DD30" s="38">
        <v>398</v>
      </c>
      <c r="DE30" s="38">
        <v>442</v>
      </c>
      <c r="DF30" s="38">
        <v>537</v>
      </c>
      <c r="DG30" s="38">
        <v>201</v>
      </c>
      <c r="DH30" s="38">
        <v>217</v>
      </c>
      <c r="DI30" s="38">
        <v>654</v>
      </c>
      <c r="DJ30" s="38">
        <v>549</v>
      </c>
      <c r="DK30" s="38">
        <v>695</v>
      </c>
      <c r="DL30" s="38">
        <v>647</v>
      </c>
      <c r="DM30" s="38">
        <v>666</v>
      </c>
      <c r="DN30" s="38">
        <v>700</v>
      </c>
      <c r="DO30" s="38">
        <v>713</v>
      </c>
      <c r="DP30" s="38">
        <v>725</v>
      </c>
      <c r="DQ30" s="65">
        <v>734</v>
      </c>
      <c r="DR30" s="70">
        <v>729</v>
      </c>
      <c r="DS30" s="70">
        <v>652</v>
      </c>
      <c r="DT30" s="70">
        <v>746</v>
      </c>
      <c r="DU30" s="70">
        <v>593</v>
      </c>
      <c r="DV30" s="70">
        <v>597</v>
      </c>
      <c r="DW30" s="70">
        <v>652</v>
      </c>
      <c r="DX30" s="70">
        <v>614</v>
      </c>
      <c r="DY30" s="67">
        <v>609</v>
      </c>
      <c r="DZ30" s="67">
        <v>660</v>
      </c>
      <c r="EA30" s="67">
        <v>661</v>
      </c>
      <c r="EB30" s="67">
        <v>692</v>
      </c>
      <c r="EC30" s="67">
        <v>701</v>
      </c>
      <c r="ED30" s="70">
        <v>589</v>
      </c>
      <c r="EE30" s="70">
        <v>570</v>
      </c>
      <c r="EF30" s="70">
        <v>568</v>
      </c>
      <c r="EG30" s="70">
        <v>631</v>
      </c>
      <c r="EH30" s="70">
        <v>528</v>
      </c>
      <c r="EI30" s="70">
        <v>591</v>
      </c>
      <c r="EJ30" s="70">
        <v>611</v>
      </c>
      <c r="EK30" s="67">
        <v>562</v>
      </c>
      <c r="EL30" s="67">
        <v>586</v>
      </c>
      <c r="EM30" s="67">
        <v>565</v>
      </c>
      <c r="EN30" s="67">
        <v>668</v>
      </c>
      <c r="EO30" s="67">
        <v>621</v>
      </c>
      <c r="EP30" s="71">
        <v>577</v>
      </c>
      <c r="EQ30" s="71">
        <v>484</v>
      </c>
      <c r="ER30" s="71">
        <v>533</v>
      </c>
      <c r="ES30" s="71">
        <v>523</v>
      </c>
      <c r="ET30" s="71">
        <v>554</v>
      </c>
      <c r="EU30" s="71">
        <v>522</v>
      </c>
      <c r="EV30" s="71">
        <v>538</v>
      </c>
      <c r="EW30" s="68">
        <v>530</v>
      </c>
      <c r="EX30" s="68">
        <v>483</v>
      </c>
      <c r="EY30" s="68">
        <v>450</v>
      </c>
      <c r="EZ30" s="68">
        <v>521</v>
      </c>
      <c r="FA30" s="68">
        <v>521</v>
      </c>
      <c r="FB30" s="71">
        <v>479</v>
      </c>
      <c r="FC30" s="71">
        <v>464</v>
      </c>
      <c r="FD30" s="71">
        <v>410</v>
      </c>
      <c r="FE30" s="71">
        <v>495</v>
      </c>
      <c r="FF30" s="71">
        <v>415</v>
      </c>
      <c r="FG30" s="71">
        <v>374</v>
      </c>
      <c r="FH30" s="71">
        <v>446</v>
      </c>
      <c r="FI30" s="68">
        <v>425</v>
      </c>
      <c r="FJ30" s="68">
        <v>407</v>
      </c>
      <c r="FK30" s="68">
        <v>469</v>
      </c>
      <c r="FL30" s="68">
        <v>463</v>
      </c>
      <c r="FM30" s="68">
        <v>516</v>
      </c>
      <c r="FN30" s="72">
        <v>451</v>
      </c>
      <c r="FO30" s="72">
        <v>372</v>
      </c>
      <c r="FP30" s="72">
        <v>367</v>
      </c>
      <c r="FQ30" s="72">
        <v>367</v>
      </c>
      <c r="FR30" s="72">
        <v>304</v>
      </c>
      <c r="FS30" s="72">
        <v>327</v>
      </c>
      <c r="FT30" s="72">
        <v>397</v>
      </c>
      <c r="FU30" s="72">
        <v>420</v>
      </c>
      <c r="FV30" s="72">
        <v>408</v>
      </c>
      <c r="FW30" s="72">
        <v>501</v>
      </c>
      <c r="FX30" s="72">
        <v>473</v>
      </c>
      <c r="FY30" s="72">
        <v>480</v>
      </c>
      <c r="FZ30" s="72">
        <v>370</v>
      </c>
      <c r="GA30" s="72">
        <v>277</v>
      </c>
      <c r="GB30" s="72">
        <v>369</v>
      </c>
      <c r="GC30" s="72">
        <v>328</v>
      </c>
      <c r="GD30" s="72">
        <v>265</v>
      </c>
      <c r="GE30" s="72">
        <v>360</v>
      </c>
      <c r="GF30" s="72">
        <v>300</v>
      </c>
      <c r="GG30" s="72">
        <v>312</v>
      </c>
      <c r="GH30" s="72">
        <v>354</v>
      </c>
      <c r="GI30" s="10">
        <v>366</v>
      </c>
      <c r="GJ30" s="10">
        <v>399</v>
      </c>
      <c r="GK30" s="10">
        <v>421</v>
      </c>
      <c r="GL30" s="10">
        <v>445</v>
      </c>
      <c r="GM30" s="10">
        <v>357</v>
      </c>
      <c r="GN30" s="10">
        <v>425</v>
      </c>
      <c r="GO30" s="10">
        <v>365</v>
      </c>
      <c r="GP30" s="10">
        <v>316</v>
      </c>
      <c r="GQ30" s="10">
        <v>349</v>
      </c>
      <c r="GR30" s="10">
        <v>343</v>
      </c>
      <c r="GS30" s="10">
        <v>375</v>
      </c>
      <c r="GT30" s="10">
        <v>377</v>
      </c>
      <c r="GU30" s="10">
        <v>412</v>
      </c>
      <c r="GV30" s="10">
        <v>421</v>
      </c>
      <c r="GW30" s="10">
        <v>399</v>
      </c>
      <c r="GX30" s="10">
        <v>360</v>
      </c>
      <c r="GY30" s="10">
        <v>348</v>
      </c>
      <c r="GZ30" s="10">
        <v>337</v>
      </c>
      <c r="HA30" s="10">
        <v>348</v>
      </c>
      <c r="HB30" s="10">
        <v>322</v>
      </c>
      <c r="HC30" s="10">
        <v>330</v>
      </c>
      <c r="HD30" s="10">
        <v>291</v>
      </c>
      <c r="HE30" s="10">
        <v>383</v>
      </c>
      <c r="HF30" s="10">
        <v>386</v>
      </c>
      <c r="HG30" s="10">
        <v>349</v>
      </c>
      <c r="HH30" s="10">
        <v>419</v>
      </c>
      <c r="HI30" s="10">
        <v>389</v>
      </c>
      <c r="HJ30" s="10">
        <v>415</v>
      </c>
      <c r="HK30" s="10">
        <v>345</v>
      </c>
      <c r="HL30" s="10">
        <v>343</v>
      </c>
      <c r="HM30" s="10">
        <v>350</v>
      </c>
      <c r="HN30" s="10">
        <v>295</v>
      </c>
      <c r="HO30" s="10">
        <v>314</v>
      </c>
      <c r="HP30" s="10">
        <v>325</v>
      </c>
      <c r="HQ30" s="10">
        <v>347</v>
      </c>
      <c r="HR30" s="10">
        <v>346</v>
      </c>
      <c r="HS30" s="10">
        <v>349</v>
      </c>
      <c r="HT30" s="10">
        <v>360</v>
      </c>
      <c r="HU30" s="10">
        <v>293</v>
      </c>
      <c r="HV30" s="10">
        <v>347</v>
      </c>
      <c r="HW30" s="10">
        <v>315</v>
      </c>
      <c r="HX30" s="10">
        <v>336</v>
      </c>
      <c r="HY30" s="10">
        <v>297</v>
      </c>
      <c r="HZ30" s="10">
        <v>219</v>
      </c>
      <c r="IA30" s="10">
        <v>193</v>
      </c>
      <c r="IB30" s="10">
        <v>327</v>
      </c>
      <c r="IC30" s="10">
        <v>290</v>
      </c>
      <c r="ID30" s="10">
        <v>257</v>
      </c>
      <c r="IE30" s="10">
        <v>340</v>
      </c>
      <c r="IF30" s="10">
        <v>301</v>
      </c>
      <c r="IG30" s="10">
        <v>287</v>
      </c>
      <c r="IH30" s="106">
        <v>317</v>
      </c>
      <c r="II30" s="106">
        <v>95</v>
      </c>
      <c r="IJ30" s="106">
        <v>103</v>
      </c>
      <c r="IK30" s="3">
        <v>131</v>
      </c>
      <c r="IL30" s="3">
        <v>85</v>
      </c>
      <c r="IM30" s="3">
        <v>79</v>
      </c>
      <c r="IN30" s="3">
        <v>89</v>
      </c>
      <c r="IO30" s="3">
        <v>30</v>
      </c>
      <c r="IP30" s="3">
        <v>51</v>
      </c>
      <c r="IQ30" s="3">
        <v>125</v>
      </c>
      <c r="IR30" s="111">
        <v>104</v>
      </c>
      <c r="IS30" s="111">
        <v>141</v>
      </c>
      <c r="IT30" s="111">
        <v>141</v>
      </c>
      <c r="IU30" s="111">
        <v>137</v>
      </c>
      <c r="IV30" s="115">
        <v>161</v>
      </c>
    </row>
    <row r="31" spans="1:256">
      <c r="A31" s="7" t="s">
        <v>49</v>
      </c>
      <c r="B31" s="38">
        <v>730</v>
      </c>
      <c r="C31" s="38">
        <v>639</v>
      </c>
      <c r="D31" s="38">
        <v>750</v>
      </c>
      <c r="E31" s="38">
        <v>765</v>
      </c>
      <c r="F31" s="38">
        <v>854</v>
      </c>
      <c r="G31" s="38">
        <v>979</v>
      </c>
      <c r="H31" s="38">
        <v>869</v>
      </c>
      <c r="I31" s="38">
        <v>856</v>
      </c>
      <c r="J31" s="38">
        <v>843</v>
      </c>
      <c r="K31" s="37">
        <v>1187</v>
      </c>
      <c r="L31" s="37">
        <v>1095</v>
      </c>
      <c r="M31" s="38">
        <v>769</v>
      </c>
      <c r="N31" s="37">
        <v>1069</v>
      </c>
      <c r="O31" s="38">
        <v>977</v>
      </c>
      <c r="P31" s="38">
        <v>836</v>
      </c>
      <c r="Q31" s="38">
        <v>974</v>
      </c>
      <c r="R31" s="38">
        <v>834</v>
      </c>
      <c r="S31" s="38">
        <v>913</v>
      </c>
      <c r="T31" s="38">
        <v>904</v>
      </c>
      <c r="U31" s="37">
        <v>1087</v>
      </c>
      <c r="V31" s="38">
        <v>961</v>
      </c>
      <c r="W31" s="37">
        <v>1490</v>
      </c>
      <c r="X31" s="37">
        <v>1400</v>
      </c>
      <c r="Y31" s="37">
        <v>1428</v>
      </c>
      <c r="Z31" s="37">
        <v>1624</v>
      </c>
      <c r="AA31" s="37">
        <v>1451</v>
      </c>
      <c r="AB31" s="37">
        <v>1190</v>
      </c>
      <c r="AC31" s="37">
        <v>1602</v>
      </c>
      <c r="AD31" s="37">
        <v>1334</v>
      </c>
      <c r="AE31" s="37">
        <v>1369</v>
      </c>
      <c r="AF31" s="37">
        <v>1293</v>
      </c>
      <c r="AG31" s="37">
        <v>1097</v>
      </c>
      <c r="AH31" s="38">
        <v>994</v>
      </c>
      <c r="AI31" s="37">
        <v>1448</v>
      </c>
      <c r="AJ31" s="37">
        <v>1404</v>
      </c>
      <c r="AK31" s="37">
        <v>1220</v>
      </c>
      <c r="AL31" s="37">
        <v>1612</v>
      </c>
      <c r="AM31" s="37">
        <v>1349</v>
      </c>
      <c r="AN31" s="37">
        <v>1354</v>
      </c>
      <c r="AO31" s="37">
        <v>1371</v>
      </c>
      <c r="AP31" s="37">
        <v>1154</v>
      </c>
      <c r="AQ31" s="37">
        <v>1255</v>
      </c>
      <c r="AR31" s="37">
        <v>1299</v>
      </c>
      <c r="AS31" s="37">
        <v>1241</v>
      </c>
      <c r="AT31" s="37">
        <v>1305</v>
      </c>
      <c r="AU31" s="37">
        <v>1417</v>
      </c>
      <c r="AV31" s="37">
        <v>1282</v>
      </c>
      <c r="AW31" s="37">
        <v>1192</v>
      </c>
      <c r="AX31" s="37">
        <v>1333</v>
      </c>
      <c r="AY31" s="37">
        <v>1016</v>
      </c>
      <c r="AZ31" s="37">
        <v>1210</v>
      </c>
      <c r="BA31" s="37">
        <v>1168</v>
      </c>
      <c r="BB31" s="37">
        <v>1067</v>
      </c>
      <c r="BC31" s="37">
        <v>1331</v>
      </c>
      <c r="BD31" s="37">
        <v>1281</v>
      </c>
      <c r="BE31" s="37">
        <v>1213</v>
      </c>
      <c r="BF31" s="37">
        <v>1351</v>
      </c>
      <c r="BG31" s="37">
        <v>1240</v>
      </c>
      <c r="BH31" s="37">
        <v>1330</v>
      </c>
      <c r="BI31" s="37">
        <v>1190</v>
      </c>
      <c r="BJ31" s="37">
        <v>1199</v>
      </c>
      <c r="BK31" s="37">
        <v>1020</v>
      </c>
      <c r="BL31" s="37">
        <v>1096</v>
      </c>
      <c r="BM31" s="37">
        <v>1026</v>
      </c>
      <c r="BN31" s="37">
        <v>1021</v>
      </c>
      <c r="BO31" s="37">
        <v>1075</v>
      </c>
      <c r="BP31" s="37">
        <v>1061</v>
      </c>
      <c r="BQ31" s="38">
        <v>982</v>
      </c>
      <c r="BR31" s="37">
        <v>1042</v>
      </c>
      <c r="BS31" s="38">
        <v>925</v>
      </c>
      <c r="BT31" s="37">
        <v>1028</v>
      </c>
      <c r="BU31" s="37">
        <v>1189</v>
      </c>
      <c r="BV31" s="38">
        <v>823</v>
      </c>
      <c r="BW31" s="38">
        <v>810</v>
      </c>
      <c r="BX31" s="38">
        <v>979</v>
      </c>
      <c r="BY31" s="38">
        <v>871</v>
      </c>
      <c r="BZ31" s="38">
        <v>873</v>
      </c>
      <c r="CA31" s="38">
        <v>980</v>
      </c>
      <c r="CB31" s="38">
        <v>798</v>
      </c>
      <c r="CC31" s="38">
        <v>941</v>
      </c>
      <c r="CD31" s="38">
        <v>854</v>
      </c>
      <c r="CE31" s="37">
        <v>2189</v>
      </c>
      <c r="CF31" s="37">
        <v>1107</v>
      </c>
      <c r="CG31" s="37">
        <v>1089</v>
      </c>
      <c r="CH31" s="37">
        <v>2189</v>
      </c>
      <c r="CI31" s="37">
        <v>1107</v>
      </c>
      <c r="CJ31" s="37">
        <v>1089</v>
      </c>
      <c r="CK31" s="37">
        <v>1109</v>
      </c>
      <c r="CL31" s="38">
        <v>880</v>
      </c>
      <c r="CM31" s="37">
        <v>1157</v>
      </c>
      <c r="CN31" s="37">
        <v>1141</v>
      </c>
      <c r="CO31" s="37">
        <v>1210</v>
      </c>
      <c r="CP31" s="37">
        <v>1264</v>
      </c>
      <c r="CQ31" s="37">
        <v>1334</v>
      </c>
      <c r="CR31" s="37">
        <v>1535</v>
      </c>
      <c r="CS31" s="37">
        <v>1274</v>
      </c>
      <c r="CT31" s="37">
        <v>1393</v>
      </c>
      <c r="CU31" s="37">
        <v>1191</v>
      </c>
      <c r="CV31" s="37">
        <v>1183</v>
      </c>
      <c r="CW31" s="37">
        <v>1265</v>
      </c>
      <c r="CX31" s="37">
        <v>1175</v>
      </c>
      <c r="CY31" s="37">
        <v>1088</v>
      </c>
      <c r="CZ31" s="37">
        <v>1219</v>
      </c>
      <c r="DA31" s="37">
        <v>1250</v>
      </c>
      <c r="DB31" s="37">
        <v>1136</v>
      </c>
      <c r="DC31" s="37">
        <v>1181</v>
      </c>
      <c r="DD31" s="37">
        <v>1103</v>
      </c>
      <c r="DE31" s="37">
        <v>1264</v>
      </c>
      <c r="DF31" s="37">
        <v>1478</v>
      </c>
      <c r="DG31" s="37">
        <v>1172</v>
      </c>
      <c r="DH31" s="37">
        <v>1365</v>
      </c>
      <c r="DI31" s="37">
        <v>1268</v>
      </c>
      <c r="DJ31" s="37">
        <v>1206</v>
      </c>
      <c r="DK31" s="37">
        <v>1327</v>
      </c>
      <c r="DL31" s="37">
        <v>1368</v>
      </c>
      <c r="DM31" s="37">
        <v>1185</v>
      </c>
      <c r="DN31" s="37">
        <v>1302</v>
      </c>
      <c r="DO31" s="37">
        <v>1356</v>
      </c>
      <c r="DP31" s="37">
        <v>1267</v>
      </c>
      <c r="DQ31" s="66">
        <v>1531</v>
      </c>
      <c r="DR31" s="70">
        <v>1586</v>
      </c>
      <c r="DS31" s="70">
        <v>1340</v>
      </c>
      <c r="DT31" s="70">
        <v>1656</v>
      </c>
      <c r="DU31" s="70">
        <v>1358</v>
      </c>
      <c r="DV31" s="70">
        <v>1287</v>
      </c>
      <c r="DW31" s="70">
        <v>1554</v>
      </c>
      <c r="DX31" s="70">
        <v>1414</v>
      </c>
      <c r="DY31" s="67">
        <v>1379</v>
      </c>
      <c r="DZ31" s="67">
        <v>1478</v>
      </c>
      <c r="EA31" s="67">
        <v>1433</v>
      </c>
      <c r="EB31" s="67">
        <v>1460</v>
      </c>
      <c r="EC31" s="67">
        <v>1531</v>
      </c>
      <c r="ED31" s="70">
        <v>1468</v>
      </c>
      <c r="EE31" s="70">
        <v>1376</v>
      </c>
      <c r="EF31" s="70">
        <v>1609</v>
      </c>
      <c r="EG31" s="70">
        <v>1301</v>
      </c>
      <c r="EH31" s="70">
        <v>1164</v>
      </c>
      <c r="EI31" s="70">
        <v>1367</v>
      </c>
      <c r="EJ31" s="70">
        <v>1322</v>
      </c>
      <c r="EK31" s="67">
        <v>1366</v>
      </c>
      <c r="EL31" s="67">
        <v>1431</v>
      </c>
      <c r="EM31" s="67">
        <v>1271</v>
      </c>
      <c r="EN31" s="67">
        <v>1507</v>
      </c>
      <c r="EO31" s="67">
        <v>1309</v>
      </c>
      <c r="EP31" s="71">
        <v>1327</v>
      </c>
      <c r="EQ31" s="71">
        <v>1375</v>
      </c>
      <c r="ER31" s="71">
        <v>1424</v>
      </c>
      <c r="ES31" s="71">
        <v>1298</v>
      </c>
      <c r="ET31" s="71">
        <v>1288</v>
      </c>
      <c r="EU31" s="71">
        <v>1243</v>
      </c>
      <c r="EV31" s="71">
        <v>1231</v>
      </c>
      <c r="EW31" s="68">
        <v>1281</v>
      </c>
      <c r="EX31" s="68">
        <v>1228</v>
      </c>
      <c r="EY31" s="68">
        <v>1206</v>
      </c>
      <c r="EZ31" s="68">
        <v>1496</v>
      </c>
      <c r="FA31" s="68">
        <v>1127</v>
      </c>
      <c r="FB31" s="71">
        <v>1470</v>
      </c>
      <c r="FC31" s="71">
        <v>1327</v>
      </c>
      <c r="FD31" s="71">
        <v>1296</v>
      </c>
      <c r="FE31" s="71">
        <v>1365</v>
      </c>
      <c r="FF31" s="71">
        <v>1182</v>
      </c>
      <c r="FG31" s="71">
        <v>1219</v>
      </c>
      <c r="FH31" s="71">
        <v>1361</v>
      </c>
      <c r="FI31" s="68">
        <v>1316</v>
      </c>
      <c r="FJ31" s="68">
        <v>1216</v>
      </c>
      <c r="FK31" s="68">
        <v>1383</v>
      </c>
      <c r="FL31" s="68">
        <v>1528</v>
      </c>
      <c r="FM31" s="68">
        <v>1517</v>
      </c>
      <c r="FN31" s="72">
        <v>1879</v>
      </c>
      <c r="FO31" s="72">
        <v>1426</v>
      </c>
      <c r="FP31" s="72">
        <v>1409</v>
      </c>
      <c r="FQ31" s="72">
        <v>1455</v>
      </c>
      <c r="FR31" s="72">
        <v>1337</v>
      </c>
      <c r="FS31" s="72">
        <v>1508</v>
      </c>
      <c r="FT31" s="72">
        <v>1766</v>
      </c>
      <c r="FU31" s="72">
        <v>1612</v>
      </c>
      <c r="FV31" s="72">
        <v>1634</v>
      </c>
      <c r="FW31" s="72">
        <v>1900</v>
      </c>
      <c r="FX31" s="72">
        <v>1796</v>
      </c>
      <c r="FY31" s="72">
        <v>1761</v>
      </c>
      <c r="FZ31" s="72">
        <v>1797</v>
      </c>
      <c r="GA31" s="72">
        <v>1034</v>
      </c>
      <c r="GB31" s="72">
        <v>1213</v>
      </c>
      <c r="GC31" s="72">
        <v>1193</v>
      </c>
      <c r="GD31" s="72">
        <v>1017</v>
      </c>
      <c r="GE31" s="72">
        <v>1272</v>
      </c>
      <c r="GF31" s="72">
        <v>1218</v>
      </c>
      <c r="GG31" s="72">
        <v>1267</v>
      </c>
      <c r="GH31" s="72">
        <v>1393</v>
      </c>
      <c r="GI31" s="10">
        <v>1592</v>
      </c>
      <c r="GJ31" s="10">
        <v>1536</v>
      </c>
      <c r="GK31" s="10">
        <v>1539</v>
      </c>
      <c r="GL31" s="10">
        <v>1466</v>
      </c>
      <c r="GM31" s="10">
        <v>1145</v>
      </c>
      <c r="GN31" s="10">
        <v>1364</v>
      </c>
      <c r="GO31" s="10">
        <v>1130</v>
      </c>
      <c r="GP31" s="10">
        <v>1129</v>
      </c>
      <c r="GQ31" s="10">
        <v>1164</v>
      </c>
      <c r="GR31" s="10">
        <v>1294</v>
      </c>
      <c r="GS31" s="10">
        <v>1394</v>
      </c>
      <c r="GT31" s="10">
        <v>1343</v>
      </c>
      <c r="GU31" s="6">
        <v>1294</v>
      </c>
      <c r="GV31" s="6">
        <v>1541</v>
      </c>
      <c r="GW31" s="6">
        <v>1470</v>
      </c>
      <c r="GX31" s="6">
        <v>1333</v>
      </c>
      <c r="GY31" s="6">
        <v>1295</v>
      </c>
      <c r="GZ31" s="6">
        <v>1388</v>
      </c>
      <c r="HA31" s="6">
        <v>1199</v>
      </c>
      <c r="HB31" s="6">
        <v>1172</v>
      </c>
      <c r="HC31" s="6">
        <v>1248</v>
      </c>
      <c r="HD31" s="6">
        <v>1270</v>
      </c>
      <c r="HE31" s="6">
        <v>1335</v>
      </c>
      <c r="HF31" s="6">
        <v>1531</v>
      </c>
      <c r="HG31" s="6">
        <v>1302</v>
      </c>
      <c r="HH31" s="6">
        <v>1597</v>
      </c>
      <c r="HI31" s="6">
        <v>1401</v>
      </c>
      <c r="HJ31" s="6">
        <v>1480</v>
      </c>
      <c r="HK31" s="6">
        <v>1309</v>
      </c>
      <c r="HL31" s="6">
        <v>1265</v>
      </c>
      <c r="HM31" s="6">
        <v>1432</v>
      </c>
      <c r="HN31" s="6">
        <v>1191</v>
      </c>
      <c r="HO31" s="6">
        <v>1285</v>
      </c>
      <c r="HP31" s="6">
        <v>1335</v>
      </c>
      <c r="HQ31" s="6">
        <v>1406</v>
      </c>
      <c r="HR31" s="6">
        <v>1342</v>
      </c>
      <c r="HS31" s="6">
        <v>1287</v>
      </c>
      <c r="HT31" s="6">
        <v>1436</v>
      </c>
      <c r="HU31" s="6">
        <v>1136</v>
      </c>
      <c r="HV31" s="6">
        <v>1324</v>
      </c>
      <c r="HW31" s="6">
        <v>1112</v>
      </c>
      <c r="HX31" s="6">
        <v>1155</v>
      </c>
      <c r="HY31" s="6">
        <v>1195</v>
      </c>
      <c r="HZ31" s="6">
        <v>1002</v>
      </c>
      <c r="IA31" s="6">
        <v>1029</v>
      </c>
      <c r="IB31" s="6">
        <v>1180</v>
      </c>
      <c r="IC31" s="6">
        <v>1255</v>
      </c>
      <c r="ID31" s="6">
        <v>989</v>
      </c>
      <c r="IE31" s="6">
        <v>1335</v>
      </c>
      <c r="IF31" s="6">
        <v>1328</v>
      </c>
      <c r="IG31" s="6">
        <v>1181</v>
      </c>
      <c r="IH31" s="106">
        <v>1284</v>
      </c>
      <c r="II31" s="106">
        <v>897</v>
      </c>
      <c r="IJ31" s="106">
        <v>1102</v>
      </c>
      <c r="IK31" s="3">
        <v>1142</v>
      </c>
      <c r="IL31" s="3">
        <v>945</v>
      </c>
      <c r="IM31" s="3">
        <v>1094</v>
      </c>
      <c r="IN31" s="3">
        <v>1443</v>
      </c>
      <c r="IO31" s="3">
        <v>901</v>
      </c>
      <c r="IP31" s="3">
        <v>856</v>
      </c>
      <c r="IQ31" s="3">
        <v>875</v>
      </c>
      <c r="IR31" s="111">
        <v>840</v>
      </c>
      <c r="IS31" s="111">
        <v>921</v>
      </c>
      <c r="IT31" s="111">
        <v>971</v>
      </c>
      <c r="IU31" s="111">
        <v>677</v>
      </c>
      <c r="IV31" s="115">
        <v>810</v>
      </c>
    </row>
    <row r="32" spans="1:256">
      <c r="A32" s="7" t="s">
        <v>50</v>
      </c>
      <c r="B32" s="38" t="s">
        <v>308</v>
      </c>
      <c r="C32" s="38" t="s">
        <v>308</v>
      </c>
      <c r="D32" s="38" t="s">
        <v>308</v>
      </c>
      <c r="E32" s="38" t="s">
        <v>308</v>
      </c>
      <c r="F32" s="38" t="s">
        <v>308</v>
      </c>
      <c r="G32" s="38" t="s">
        <v>308</v>
      </c>
      <c r="H32" s="38" t="s">
        <v>308</v>
      </c>
      <c r="I32" s="38" t="s">
        <v>308</v>
      </c>
      <c r="J32" s="38" t="s">
        <v>308</v>
      </c>
      <c r="K32" s="38" t="s">
        <v>308</v>
      </c>
      <c r="L32" s="38" t="s">
        <v>308</v>
      </c>
      <c r="M32" s="38" t="s">
        <v>308</v>
      </c>
      <c r="N32" s="38">
        <v>672</v>
      </c>
      <c r="O32" s="38">
        <v>659</v>
      </c>
      <c r="P32" s="38">
        <v>597</v>
      </c>
      <c r="Q32" s="38">
        <v>688</v>
      </c>
      <c r="R32" s="38">
        <v>523</v>
      </c>
      <c r="S32" s="38">
        <v>648</v>
      </c>
      <c r="T32" s="38">
        <v>675</v>
      </c>
      <c r="U32" s="38">
        <v>595</v>
      </c>
      <c r="V32" s="38">
        <v>684</v>
      </c>
      <c r="W32" s="38">
        <v>755</v>
      </c>
      <c r="X32" s="38">
        <v>714</v>
      </c>
      <c r="Y32" s="38">
        <v>674</v>
      </c>
      <c r="Z32" s="38">
        <v>754</v>
      </c>
      <c r="AA32" s="38">
        <v>715</v>
      </c>
      <c r="AB32" s="38">
        <v>604</v>
      </c>
      <c r="AC32" s="38">
        <v>743</v>
      </c>
      <c r="AD32" s="38">
        <v>632</v>
      </c>
      <c r="AE32" s="38">
        <v>606</v>
      </c>
      <c r="AF32" s="38">
        <v>670</v>
      </c>
      <c r="AG32" s="38">
        <v>674</v>
      </c>
      <c r="AH32" s="38">
        <v>591</v>
      </c>
      <c r="AI32" s="38">
        <v>690</v>
      </c>
      <c r="AJ32" s="38">
        <v>664</v>
      </c>
      <c r="AK32" s="38">
        <v>676</v>
      </c>
      <c r="AL32" s="38">
        <v>770</v>
      </c>
      <c r="AM32" s="38">
        <v>637</v>
      </c>
      <c r="AN32" s="38">
        <v>662</v>
      </c>
      <c r="AO32" s="38">
        <v>701</v>
      </c>
      <c r="AP32" s="38">
        <v>607</v>
      </c>
      <c r="AQ32" s="38">
        <v>725</v>
      </c>
      <c r="AR32" s="38">
        <v>693</v>
      </c>
      <c r="AS32" s="38">
        <v>601</v>
      </c>
      <c r="AT32" s="38">
        <v>665</v>
      </c>
      <c r="AU32" s="38">
        <v>733</v>
      </c>
      <c r="AV32" s="38">
        <v>658</v>
      </c>
      <c r="AW32" s="38">
        <v>724</v>
      </c>
      <c r="AX32" s="38">
        <v>768</v>
      </c>
      <c r="AY32" s="38">
        <v>596</v>
      </c>
      <c r="AZ32" s="38">
        <v>764</v>
      </c>
      <c r="BA32" s="38">
        <v>718</v>
      </c>
      <c r="BB32" s="38">
        <v>698</v>
      </c>
      <c r="BC32" s="38">
        <v>710</v>
      </c>
      <c r="BD32" s="38">
        <v>673</v>
      </c>
      <c r="BE32" s="38">
        <v>580</v>
      </c>
      <c r="BF32" s="38">
        <v>659</v>
      </c>
      <c r="BG32" s="38">
        <v>730</v>
      </c>
      <c r="BH32" s="38">
        <v>769</v>
      </c>
      <c r="BI32" s="38">
        <v>716</v>
      </c>
      <c r="BJ32" s="38">
        <v>721</v>
      </c>
      <c r="BK32" s="38">
        <v>768</v>
      </c>
      <c r="BL32" s="38">
        <v>723</v>
      </c>
      <c r="BM32" s="38">
        <v>681</v>
      </c>
      <c r="BN32" s="38">
        <v>697</v>
      </c>
      <c r="BO32" s="38">
        <v>768</v>
      </c>
      <c r="BP32" s="38">
        <v>640</v>
      </c>
      <c r="BQ32" s="38">
        <v>649</v>
      </c>
      <c r="BR32" s="38">
        <v>754</v>
      </c>
      <c r="BS32" s="38">
        <v>722</v>
      </c>
      <c r="BT32" s="38">
        <v>797</v>
      </c>
      <c r="BU32" s="38">
        <v>818</v>
      </c>
      <c r="BV32" s="38">
        <v>700</v>
      </c>
      <c r="BW32" s="38">
        <v>691</v>
      </c>
      <c r="BX32" s="38">
        <v>832</v>
      </c>
      <c r="BY32" s="38">
        <v>684</v>
      </c>
      <c r="BZ32" s="38">
        <v>701</v>
      </c>
      <c r="CA32" s="38">
        <v>729</v>
      </c>
      <c r="CB32" s="38">
        <v>720</v>
      </c>
      <c r="CC32" s="38">
        <v>884</v>
      </c>
      <c r="CD32" s="38">
        <v>819</v>
      </c>
      <c r="CE32" s="38">
        <v>585</v>
      </c>
      <c r="CF32" s="38">
        <v>689</v>
      </c>
      <c r="CG32" s="38">
        <v>623</v>
      </c>
      <c r="CH32" s="38">
        <v>585</v>
      </c>
      <c r="CI32" s="38">
        <v>689</v>
      </c>
      <c r="CJ32" s="38">
        <v>623</v>
      </c>
      <c r="CK32" s="38">
        <v>692</v>
      </c>
      <c r="CL32" s="38">
        <v>586</v>
      </c>
      <c r="CM32" s="38">
        <v>656</v>
      </c>
      <c r="CN32" s="38">
        <v>595</v>
      </c>
      <c r="CO32" s="38">
        <v>689</v>
      </c>
      <c r="CP32" s="38">
        <v>618</v>
      </c>
      <c r="CQ32" s="38">
        <v>606</v>
      </c>
      <c r="CR32" s="38">
        <v>684</v>
      </c>
      <c r="CS32" s="38">
        <v>602</v>
      </c>
      <c r="CT32" s="38">
        <v>744</v>
      </c>
      <c r="CU32" s="38">
        <v>605</v>
      </c>
      <c r="CV32" s="38">
        <v>562</v>
      </c>
      <c r="CW32" s="38">
        <v>624</v>
      </c>
      <c r="CX32" s="38">
        <v>573</v>
      </c>
      <c r="CY32" s="38">
        <v>633</v>
      </c>
      <c r="CZ32" s="38">
        <v>718</v>
      </c>
      <c r="DA32" s="38">
        <v>617</v>
      </c>
      <c r="DB32" s="38">
        <v>612</v>
      </c>
      <c r="DC32" s="38">
        <v>693</v>
      </c>
      <c r="DD32" s="38">
        <v>711</v>
      </c>
      <c r="DE32" s="38">
        <v>755</v>
      </c>
      <c r="DF32" s="38">
        <v>800</v>
      </c>
      <c r="DG32" s="38">
        <v>679</v>
      </c>
      <c r="DH32" s="38">
        <v>755</v>
      </c>
      <c r="DI32" s="38">
        <v>699</v>
      </c>
      <c r="DJ32" s="38">
        <v>650</v>
      </c>
      <c r="DK32" s="38">
        <v>749</v>
      </c>
      <c r="DL32" s="38">
        <v>795</v>
      </c>
      <c r="DM32" s="38">
        <v>623</v>
      </c>
      <c r="DN32" s="38">
        <v>692</v>
      </c>
      <c r="DO32" s="38">
        <v>777</v>
      </c>
      <c r="DP32" s="38">
        <v>719</v>
      </c>
      <c r="DQ32" s="65">
        <v>807</v>
      </c>
      <c r="DR32" s="70">
        <v>819</v>
      </c>
      <c r="DS32" s="70">
        <v>701</v>
      </c>
      <c r="DT32" s="70">
        <v>794</v>
      </c>
      <c r="DU32" s="70">
        <v>660</v>
      </c>
      <c r="DV32" s="70">
        <v>671</v>
      </c>
      <c r="DW32" s="70">
        <v>760</v>
      </c>
      <c r="DX32" s="70">
        <v>698</v>
      </c>
      <c r="DY32" s="67">
        <v>648</v>
      </c>
      <c r="DZ32" s="67">
        <v>691</v>
      </c>
      <c r="EA32" s="67">
        <v>691</v>
      </c>
      <c r="EB32" s="67">
        <v>816</v>
      </c>
      <c r="EC32" s="67">
        <v>767</v>
      </c>
      <c r="ED32" s="70">
        <v>663</v>
      </c>
      <c r="EE32" s="70">
        <v>701</v>
      </c>
      <c r="EF32" s="70">
        <v>711</v>
      </c>
      <c r="EG32" s="70">
        <v>650</v>
      </c>
      <c r="EH32" s="70">
        <v>606</v>
      </c>
      <c r="EI32" s="70">
        <v>729</v>
      </c>
      <c r="EJ32" s="70">
        <v>664</v>
      </c>
      <c r="EK32" s="67">
        <v>663</v>
      </c>
      <c r="EL32" s="67">
        <v>634</v>
      </c>
      <c r="EM32" s="67">
        <v>524</v>
      </c>
      <c r="EN32" s="67">
        <v>627</v>
      </c>
      <c r="EO32" s="67">
        <v>630</v>
      </c>
      <c r="EP32" s="71">
        <v>617</v>
      </c>
      <c r="EQ32" s="71">
        <v>531</v>
      </c>
      <c r="ER32" s="71">
        <v>651</v>
      </c>
      <c r="ES32" s="71">
        <v>604</v>
      </c>
      <c r="ET32" s="71">
        <v>526</v>
      </c>
      <c r="EU32" s="71">
        <v>486</v>
      </c>
      <c r="EV32" s="71">
        <v>544</v>
      </c>
      <c r="EW32" s="68">
        <v>527</v>
      </c>
      <c r="EX32" s="68">
        <v>480</v>
      </c>
      <c r="EY32" s="68">
        <v>501</v>
      </c>
      <c r="EZ32" s="68">
        <v>556</v>
      </c>
      <c r="FA32" s="68">
        <v>503</v>
      </c>
      <c r="FB32" s="71">
        <v>568</v>
      </c>
      <c r="FC32" s="71">
        <v>453</v>
      </c>
      <c r="FD32" s="71">
        <v>440</v>
      </c>
      <c r="FE32" s="71">
        <v>484</v>
      </c>
      <c r="FF32" s="71">
        <v>391</v>
      </c>
      <c r="FG32" s="71">
        <v>472</v>
      </c>
      <c r="FH32" s="71">
        <v>486</v>
      </c>
      <c r="FI32" s="68">
        <v>443</v>
      </c>
      <c r="FJ32" s="68">
        <v>418</v>
      </c>
      <c r="FK32" s="68">
        <v>487</v>
      </c>
      <c r="FL32" s="68">
        <v>434</v>
      </c>
      <c r="FM32" s="68">
        <v>401</v>
      </c>
      <c r="FN32" s="72">
        <v>487</v>
      </c>
      <c r="FO32" s="72">
        <v>361</v>
      </c>
      <c r="FP32" s="72">
        <v>406</v>
      </c>
      <c r="FQ32" s="72">
        <v>407</v>
      </c>
      <c r="FR32" s="72">
        <v>379</v>
      </c>
      <c r="FS32" s="72">
        <v>365</v>
      </c>
      <c r="FT32" s="72">
        <v>392</v>
      </c>
      <c r="FU32" s="72">
        <v>368</v>
      </c>
      <c r="FV32" s="72">
        <v>332</v>
      </c>
      <c r="FW32" s="72">
        <v>394</v>
      </c>
      <c r="FX32" s="72">
        <v>349</v>
      </c>
      <c r="FY32" s="72">
        <v>395</v>
      </c>
      <c r="FZ32" s="72">
        <v>437</v>
      </c>
      <c r="GA32" s="72">
        <v>369</v>
      </c>
      <c r="GB32" s="72">
        <v>383</v>
      </c>
      <c r="GC32" s="72">
        <v>364</v>
      </c>
      <c r="GD32" s="72">
        <v>306</v>
      </c>
      <c r="GE32" s="72">
        <v>320</v>
      </c>
      <c r="GF32" s="72">
        <v>379</v>
      </c>
      <c r="GG32" s="72">
        <v>303</v>
      </c>
      <c r="GH32" s="72">
        <v>340</v>
      </c>
      <c r="GI32" s="10">
        <v>682</v>
      </c>
      <c r="GJ32" s="10">
        <v>988</v>
      </c>
      <c r="GK32" s="10">
        <v>1284</v>
      </c>
      <c r="GL32" s="10">
        <v>325</v>
      </c>
      <c r="GM32" s="10">
        <v>267</v>
      </c>
      <c r="GN32" s="10">
        <v>307</v>
      </c>
      <c r="GO32" s="10">
        <v>273</v>
      </c>
      <c r="GP32" s="10">
        <v>205</v>
      </c>
      <c r="GQ32" s="10">
        <v>269</v>
      </c>
      <c r="GR32" s="10">
        <v>294</v>
      </c>
      <c r="GS32" s="10">
        <v>277</v>
      </c>
      <c r="GT32" s="10">
        <v>289</v>
      </c>
      <c r="GU32" s="10">
        <v>265</v>
      </c>
      <c r="GV32" s="10">
        <v>293</v>
      </c>
      <c r="GW32" s="10">
        <v>302</v>
      </c>
      <c r="GX32" s="10">
        <v>314</v>
      </c>
      <c r="GY32" s="10">
        <v>279</v>
      </c>
      <c r="GZ32" s="10">
        <v>297</v>
      </c>
      <c r="HA32" s="10">
        <v>305</v>
      </c>
      <c r="HB32" s="10">
        <v>250</v>
      </c>
      <c r="HC32" s="10">
        <v>273</v>
      </c>
      <c r="HD32" s="10">
        <v>259</v>
      </c>
      <c r="HE32" s="10">
        <v>317</v>
      </c>
      <c r="HF32" s="10">
        <v>319</v>
      </c>
      <c r="HG32" s="10">
        <v>295</v>
      </c>
      <c r="HH32" s="10">
        <v>407</v>
      </c>
      <c r="HI32" s="10">
        <v>362</v>
      </c>
      <c r="HJ32" s="10">
        <v>411</v>
      </c>
      <c r="HK32" s="10">
        <v>383</v>
      </c>
      <c r="HL32" s="10">
        <v>343</v>
      </c>
      <c r="HM32" s="10">
        <v>370</v>
      </c>
      <c r="HN32" s="10">
        <v>326</v>
      </c>
      <c r="HO32" s="10">
        <v>332</v>
      </c>
      <c r="HP32" s="10">
        <v>353</v>
      </c>
      <c r="HQ32" s="10">
        <v>364</v>
      </c>
      <c r="HR32" s="10">
        <v>318</v>
      </c>
      <c r="HS32" s="10">
        <v>338</v>
      </c>
      <c r="HT32" s="10">
        <v>350</v>
      </c>
      <c r="HU32" s="10">
        <v>336</v>
      </c>
      <c r="HV32" s="10">
        <v>358</v>
      </c>
      <c r="HW32" s="10">
        <v>388</v>
      </c>
      <c r="HX32" s="10">
        <v>339</v>
      </c>
      <c r="HY32" s="10">
        <v>423</v>
      </c>
      <c r="HZ32" s="10">
        <v>242</v>
      </c>
      <c r="IA32" s="10">
        <v>319</v>
      </c>
      <c r="IB32" s="10">
        <v>360</v>
      </c>
      <c r="IC32" s="10">
        <v>374</v>
      </c>
      <c r="ID32" s="10">
        <v>310</v>
      </c>
      <c r="IE32" s="10">
        <v>333</v>
      </c>
      <c r="IF32" s="10">
        <v>368</v>
      </c>
      <c r="IG32" s="10">
        <v>364</v>
      </c>
      <c r="IH32" s="106">
        <v>408</v>
      </c>
      <c r="II32" s="106">
        <v>275</v>
      </c>
      <c r="IJ32" s="106">
        <v>285</v>
      </c>
      <c r="IK32" s="3">
        <v>323</v>
      </c>
      <c r="IL32" s="3">
        <v>288</v>
      </c>
      <c r="IM32" s="3">
        <v>290</v>
      </c>
      <c r="IN32" s="3">
        <v>292</v>
      </c>
      <c r="IO32" s="3">
        <v>152</v>
      </c>
      <c r="IP32" s="3">
        <v>115</v>
      </c>
      <c r="IQ32" s="3">
        <v>134</v>
      </c>
      <c r="IR32" s="111">
        <v>155</v>
      </c>
      <c r="IS32" s="111">
        <v>214</v>
      </c>
      <c r="IT32" s="111">
        <v>235</v>
      </c>
      <c r="IU32" s="111">
        <v>222</v>
      </c>
      <c r="IV32" s="115">
        <v>264</v>
      </c>
    </row>
    <row r="33" spans="1:256">
      <c r="A33" s="7" t="s">
        <v>52</v>
      </c>
      <c r="B33" s="37">
        <v>1338</v>
      </c>
      <c r="C33" s="37">
        <v>1254</v>
      </c>
      <c r="D33" s="37">
        <v>1278</v>
      </c>
      <c r="E33" s="37">
        <v>2662</v>
      </c>
      <c r="F33" s="37">
        <v>2917</v>
      </c>
      <c r="G33" s="37">
        <v>3071</v>
      </c>
      <c r="H33" s="37">
        <v>2614</v>
      </c>
      <c r="I33" s="37">
        <v>2710</v>
      </c>
      <c r="J33" s="37">
        <v>2869</v>
      </c>
      <c r="K33" s="37">
        <v>2887</v>
      </c>
      <c r="L33" s="37">
        <v>3397</v>
      </c>
      <c r="M33" s="37">
        <v>3192</v>
      </c>
      <c r="N33" s="37">
        <v>3284</v>
      </c>
      <c r="O33" s="37">
        <v>2936</v>
      </c>
      <c r="P33" s="37">
        <v>2921</v>
      </c>
      <c r="Q33" s="37">
        <v>2774</v>
      </c>
      <c r="R33" s="37">
        <v>2675</v>
      </c>
      <c r="S33" s="37">
        <v>2813</v>
      </c>
      <c r="T33" s="37">
        <v>2668</v>
      </c>
      <c r="U33" s="37">
        <v>2952</v>
      </c>
      <c r="V33" s="37">
        <v>2883</v>
      </c>
      <c r="W33" s="37">
        <v>3158</v>
      </c>
      <c r="X33" s="37">
        <v>3479</v>
      </c>
      <c r="Y33" s="37">
        <v>3092</v>
      </c>
      <c r="Z33" s="37">
        <v>3455</v>
      </c>
      <c r="AA33" s="37">
        <v>3088</v>
      </c>
      <c r="AB33" s="37">
        <v>3145</v>
      </c>
      <c r="AC33" s="37">
        <v>3268</v>
      </c>
      <c r="AD33" s="37">
        <v>3285</v>
      </c>
      <c r="AE33" s="37">
        <v>3434</v>
      </c>
      <c r="AF33" s="37">
        <v>3330</v>
      </c>
      <c r="AG33" s="37">
        <v>3124</v>
      </c>
      <c r="AH33" s="37">
        <v>3057</v>
      </c>
      <c r="AI33" s="37">
        <v>3597</v>
      </c>
      <c r="AJ33" s="37">
        <v>3707</v>
      </c>
      <c r="AK33" s="37">
        <v>3465</v>
      </c>
      <c r="AL33" s="37">
        <v>3837</v>
      </c>
      <c r="AM33" s="37">
        <v>3565</v>
      </c>
      <c r="AN33" s="37">
        <v>3538</v>
      </c>
      <c r="AO33" s="37">
        <v>3451</v>
      </c>
      <c r="AP33" s="37">
        <v>3026</v>
      </c>
      <c r="AQ33" s="37">
        <v>3438</v>
      </c>
      <c r="AR33" s="37">
        <v>3479</v>
      </c>
      <c r="AS33" s="37">
        <v>3602</v>
      </c>
      <c r="AT33" s="37">
        <v>3527</v>
      </c>
      <c r="AU33" s="37">
        <v>3790</v>
      </c>
      <c r="AV33" s="37">
        <v>3833</v>
      </c>
      <c r="AW33" s="37">
        <v>3622</v>
      </c>
      <c r="AX33" s="37">
        <v>4028</v>
      </c>
      <c r="AY33" s="37">
        <v>3417</v>
      </c>
      <c r="AZ33" s="37">
        <v>3405</v>
      </c>
      <c r="BA33" s="37">
        <v>3279</v>
      </c>
      <c r="BB33" s="37">
        <v>3321</v>
      </c>
      <c r="BC33" s="37">
        <v>3827</v>
      </c>
      <c r="BD33" s="37">
        <v>3830</v>
      </c>
      <c r="BE33" s="37">
        <v>3610</v>
      </c>
      <c r="BF33" s="37">
        <v>3669</v>
      </c>
      <c r="BG33" s="37">
        <v>3955</v>
      </c>
      <c r="BH33" s="37">
        <v>3797</v>
      </c>
      <c r="BI33" s="37">
        <v>3817</v>
      </c>
      <c r="BJ33" s="37">
        <v>3839</v>
      </c>
      <c r="BK33" s="37">
        <v>3125</v>
      </c>
      <c r="BL33" s="37">
        <v>3181</v>
      </c>
      <c r="BM33" s="37">
        <v>3102</v>
      </c>
      <c r="BN33" s="37">
        <v>2923</v>
      </c>
      <c r="BO33" s="37">
        <v>3186</v>
      </c>
      <c r="BP33" s="37">
        <v>3140</v>
      </c>
      <c r="BQ33" s="37">
        <v>3280</v>
      </c>
      <c r="BR33" s="37">
        <v>3112</v>
      </c>
      <c r="BS33" s="37">
        <v>3409</v>
      </c>
      <c r="BT33" s="37">
        <v>3649</v>
      </c>
      <c r="BU33" s="37">
        <v>3610</v>
      </c>
      <c r="BV33" s="37">
        <v>2975</v>
      </c>
      <c r="BW33" s="37">
        <v>2959</v>
      </c>
      <c r="BX33" s="37">
        <v>3203</v>
      </c>
      <c r="BY33" s="37">
        <v>3109</v>
      </c>
      <c r="BZ33" s="37">
        <v>3171</v>
      </c>
      <c r="CA33" s="37">
        <v>3226</v>
      </c>
      <c r="CB33" s="37">
        <v>3366</v>
      </c>
      <c r="CC33" s="37">
        <v>3498</v>
      </c>
      <c r="CD33" s="37">
        <v>3647</v>
      </c>
      <c r="CE33" s="37">
        <v>3331</v>
      </c>
      <c r="CF33" s="37">
        <v>3240</v>
      </c>
      <c r="CG33" s="37">
        <v>3251</v>
      </c>
      <c r="CH33" s="37">
        <v>3331</v>
      </c>
      <c r="CI33" s="37">
        <v>3240</v>
      </c>
      <c r="CJ33" s="37">
        <v>3251</v>
      </c>
      <c r="CK33" s="37">
        <v>2969</v>
      </c>
      <c r="CL33" s="37">
        <v>2882</v>
      </c>
      <c r="CM33" s="37">
        <v>3278</v>
      </c>
      <c r="CN33" s="37">
        <v>3078</v>
      </c>
      <c r="CO33" s="37">
        <v>3147</v>
      </c>
      <c r="CP33" s="37">
        <v>3161</v>
      </c>
      <c r="CQ33" s="37">
        <v>3300</v>
      </c>
      <c r="CR33" s="37">
        <v>3513</v>
      </c>
      <c r="CS33" s="37">
        <v>3333</v>
      </c>
      <c r="CT33" s="37">
        <v>3778</v>
      </c>
      <c r="CU33" s="37">
        <v>3266</v>
      </c>
      <c r="CV33" s="37">
        <v>3237</v>
      </c>
      <c r="CW33" s="37">
        <v>3378</v>
      </c>
      <c r="CX33" s="37">
        <v>3094</v>
      </c>
      <c r="CY33" s="37">
        <v>2944</v>
      </c>
      <c r="CZ33" s="37">
        <v>3217</v>
      </c>
      <c r="DA33" s="37">
        <v>3290</v>
      </c>
      <c r="DB33" s="37">
        <v>3294</v>
      </c>
      <c r="DC33" s="37">
        <v>3351</v>
      </c>
      <c r="DD33" s="37">
        <v>3529</v>
      </c>
      <c r="DE33" s="37">
        <v>3116</v>
      </c>
      <c r="DF33" s="37">
        <v>3735</v>
      </c>
      <c r="DG33" s="37">
        <v>3616</v>
      </c>
      <c r="DH33" s="37">
        <v>3433</v>
      </c>
      <c r="DI33" s="37">
        <v>3302</v>
      </c>
      <c r="DJ33" s="37">
        <v>3120</v>
      </c>
      <c r="DK33" s="37">
        <v>3125</v>
      </c>
      <c r="DL33" s="37">
        <v>3198</v>
      </c>
      <c r="DM33" s="37">
        <v>3258</v>
      </c>
      <c r="DN33" s="37">
        <v>3334</v>
      </c>
      <c r="DO33" s="37">
        <v>3135</v>
      </c>
      <c r="DP33" s="37">
        <v>3639</v>
      </c>
      <c r="DQ33" s="66">
        <v>3511</v>
      </c>
      <c r="DR33" s="70">
        <v>3999</v>
      </c>
      <c r="DS33" s="70">
        <v>3709</v>
      </c>
      <c r="DT33" s="70">
        <v>3189</v>
      </c>
      <c r="DU33" s="70">
        <v>3016</v>
      </c>
      <c r="DV33" s="70">
        <v>2563</v>
      </c>
      <c r="DW33" s="70">
        <v>2835</v>
      </c>
      <c r="DX33" s="70">
        <v>2918</v>
      </c>
      <c r="DY33" s="67">
        <v>3088</v>
      </c>
      <c r="DZ33" s="67">
        <v>3282</v>
      </c>
      <c r="EA33" s="67">
        <v>3298</v>
      </c>
      <c r="EB33" s="67">
        <v>3273</v>
      </c>
      <c r="EC33" s="67">
        <v>3397</v>
      </c>
      <c r="ED33" s="70">
        <v>3598</v>
      </c>
      <c r="EE33" s="70">
        <v>2994</v>
      </c>
      <c r="EF33" s="70">
        <v>3075</v>
      </c>
      <c r="EG33" s="70">
        <v>2945</v>
      </c>
      <c r="EH33" s="70">
        <v>2958</v>
      </c>
      <c r="EI33" s="70">
        <v>3193</v>
      </c>
      <c r="EJ33" s="70">
        <v>3282</v>
      </c>
      <c r="EK33" s="67">
        <v>3079</v>
      </c>
      <c r="EL33" s="67">
        <v>3256</v>
      </c>
      <c r="EM33" s="67">
        <v>3484</v>
      </c>
      <c r="EN33" s="67">
        <v>3438</v>
      </c>
      <c r="EO33" s="67">
        <v>3422</v>
      </c>
      <c r="EP33" s="71">
        <v>3100</v>
      </c>
      <c r="EQ33" s="71">
        <v>3008</v>
      </c>
      <c r="ER33" s="71">
        <v>3200</v>
      </c>
      <c r="ES33" s="71">
        <v>3083</v>
      </c>
      <c r="ET33" s="71">
        <v>2718</v>
      </c>
      <c r="EU33" s="71">
        <v>2793</v>
      </c>
      <c r="EV33" s="71">
        <v>2910</v>
      </c>
      <c r="EW33" s="68">
        <v>2937</v>
      </c>
      <c r="EX33" s="68">
        <v>2906</v>
      </c>
      <c r="EY33" s="68">
        <v>2793</v>
      </c>
      <c r="EZ33" s="68">
        <v>3420</v>
      </c>
      <c r="FA33" s="68">
        <v>2943</v>
      </c>
      <c r="FB33" s="71">
        <v>3062</v>
      </c>
      <c r="FC33" s="71">
        <v>2829</v>
      </c>
      <c r="FD33" s="71">
        <v>2341</v>
      </c>
      <c r="FE33" s="71">
        <v>2693</v>
      </c>
      <c r="FF33" s="71">
        <v>2559</v>
      </c>
      <c r="FG33" s="71">
        <v>2579</v>
      </c>
      <c r="FH33" s="71">
        <v>2673</v>
      </c>
      <c r="FI33" s="68">
        <v>2844</v>
      </c>
      <c r="FJ33" s="68">
        <v>2555</v>
      </c>
      <c r="FK33" s="68">
        <v>2460</v>
      </c>
      <c r="FL33" s="68">
        <v>2746</v>
      </c>
      <c r="FM33" s="68">
        <v>2568</v>
      </c>
      <c r="FN33" s="72">
        <v>2830</v>
      </c>
      <c r="FO33" s="72">
        <v>2484</v>
      </c>
      <c r="FP33" s="72">
        <v>2318</v>
      </c>
      <c r="FQ33" s="72">
        <v>2422</v>
      </c>
      <c r="FR33" s="72">
        <v>3027</v>
      </c>
      <c r="FS33" s="72">
        <v>2720</v>
      </c>
      <c r="FT33" s="72">
        <v>2889</v>
      </c>
      <c r="FU33" s="72">
        <v>2647</v>
      </c>
      <c r="FV33" s="72">
        <v>2718</v>
      </c>
      <c r="FW33" s="72">
        <v>2704</v>
      </c>
      <c r="FX33" s="72">
        <v>2744</v>
      </c>
      <c r="FY33" s="72">
        <v>2800</v>
      </c>
      <c r="FZ33" s="72">
        <v>3006</v>
      </c>
      <c r="GA33" s="72">
        <v>2379</v>
      </c>
      <c r="GB33" s="72">
        <v>2342</v>
      </c>
      <c r="GC33" s="72">
        <v>2266</v>
      </c>
      <c r="GD33" s="72">
        <v>1932</v>
      </c>
      <c r="GE33" s="72">
        <v>2022</v>
      </c>
      <c r="GF33" s="72">
        <v>2094</v>
      </c>
      <c r="GG33" s="72">
        <v>2036</v>
      </c>
      <c r="GH33" s="72">
        <v>2202</v>
      </c>
      <c r="GI33" s="10">
        <v>2206</v>
      </c>
      <c r="GJ33" s="10">
        <v>2060</v>
      </c>
      <c r="GK33" s="10">
        <v>2205</v>
      </c>
      <c r="GL33" s="10">
        <v>2333</v>
      </c>
      <c r="GM33" s="10">
        <v>1838</v>
      </c>
      <c r="GN33" s="10">
        <v>1916</v>
      </c>
      <c r="GO33" s="10">
        <v>1698</v>
      </c>
      <c r="GP33" s="10">
        <v>1668</v>
      </c>
      <c r="GQ33" s="10">
        <v>1796</v>
      </c>
      <c r="GR33" s="10">
        <v>1651</v>
      </c>
      <c r="GS33" s="10">
        <v>1744</v>
      </c>
      <c r="GT33" s="10">
        <v>1766</v>
      </c>
      <c r="GU33" s="6">
        <v>1796</v>
      </c>
      <c r="GV33" s="6">
        <v>1814</v>
      </c>
      <c r="GW33" s="6">
        <v>1797</v>
      </c>
      <c r="GX33" s="6">
        <v>1737</v>
      </c>
      <c r="GY33" s="6">
        <v>1590</v>
      </c>
      <c r="GZ33" s="6">
        <v>1546</v>
      </c>
      <c r="HA33" s="6">
        <v>1521</v>
      </c>
      <c r="HB33" s="6">
        <v>1387</v>
      </c>
      <c r="HC33" s="6">
        <v>1442</v>
      </c>
      <c r="HD33" s="6">
        <v>1284</v>
      </c>
      <c r="HE33" s="6">
        <v>1321</v>
      </c>
      <c r="HF33" s="6">
        <v>1450</v>
      </c>
      <c r="HG33" s="6">
        <v>1504</v>
      </c>
      <c r="HH33" s="6">
        <v>1505</v>
      </c>
      <c r="HI33" s="6">
        <v>1510</v>
      </c>
      <c r="HJ33" s="6">
        <v>1663</v>
      </c>
      <c r="HK33" s="6">
        <v>1549</v>
      </c>
      <c r="HL33" s="6">
        <v>1359</v>
      </c>
      <c r="HM33" s="6">
        <v>1340</v>
      </c>
      <c r="HN33" s="6">
        <v>1260</v>
      </c>
      <c r="HO33" s="6">
        <v>1078</v>
      </c>
      <c r="HP33" s="6">
        <v>1106</v>
      </c>
      <c r="HQ33" s="6">
        <v>1289</v>
      </c>
      <c r="HR33" s="6">
        <v>1289</v>
      </c>
      <c r="HS33" s="6">
        <v>1185</v>
      </c>
      <c r="HT33" s="6">
        <v>1300</v>
      </c>
      <c r="HU33" s="6">
        <v>1303</v>
      </c>
      <c r="HV33" s="6">
        <v>1338</v>
      </c>
      <c r="HW33" s="6">
        <v>1204</v>
      </c>
      <c r="HX33" s="6">
        <v>941</v>
      </c>
      <c r="HY33" s="6">
        <v>1104</v>
      </c>
      <c r="HZ33" s="6">
        <v>815</v>
      </c>
      <c r="IA33" s="6">
        <v>909</v>
      </c>
      <c r="IB33" s="6">
        <v>1019</v>
      </c>
      <c r="IC33" s="6">
        <v>1113</v>
      </c>
      <c r="ID33" s="6">
        <v>1007</v>
      </c>
      <c r="IE33" s="6">
        <v>1043</v>
      </c>
      <c r="IF33" s="6">
        <v>1156</v>
      </c>
      <c r="IG33" s="6">
        <v>1103</v>
      </c>
      <c r="IH33" s="106">
        <v>1201</v>
      </c>
      <c r="II33" s="106">
        <v>1149</v>
      </c>
      <c r="IJ33" s="106">
        <v>1018</v>
      </c>
      <c r="IK33" s="3">
        <v>911</v>
      </c>
      <c r="IL33" s="3">
        <v>922</v>
      </c>
      <c r="IM33" s="3">
        <v>1767</v>
      </c>
      <c r="IN33" s="3">
        <v>1103</v>
      </c>
      <c r="IO33" s="3">
        <v>759</v>
      </c>
      <c r="IP33" s="3">
        <v>629</v>
      </c>
      <c r="IQ33" s="3">
        <v>562</v>
      </c>
      <c r="IR33" s="111">
        <v>490</v>
      </c>
      <c r="IS33" s="111">
        <v>560</v>
      </c>
      <c r="IT33" s="111">
        <v>562</v>
      </c>
      <c r="IU33" s="111">
        <v>457</v>
      </c>
      <c r="IV33" s="115">
        <v>499</v>
      </c>
    </row>
    <row r="34" spans="1:256">
      <c r="A34" s="7" t="s">
        <v>54</v>
      </c>
      <c r="B34" s="37">
        <v>1714</v>
      </c>
      <c r="C34" s="37">
        <v>1860</v>
      </c>
      <c r="D34" s="37">
        <v>1811</v>
      </c>
      <c r="E34" s="37">
        <v>1802</v>
      </c>
      <c r="F34" s="37">
        <v>1584</v>
      </c>
      <c r="G34" s="37">
        <v>1791</v>
      </c>
      <c r="H34" s="37">
        <v>1595</v>
      </c>
      <c r="I34" s="37">
        <v>1839</v>
      </c>
      <c r="J34" s="37">
        <v>1994</v>
      </c>
      <c r="K34" s="37">
        <v>1817</v>
      </c>
      <c r="L34" s="37">
        <v>2227</v>
      </c>
      <c r="M34" s="37">
        <v>1840</v>
      </c>
      <c r="N34" s="37">
        <v>1768</v>
      </c>
      <c r="O34" s="37">
        <v>1826</v>
      </c>
      <c r="P34" s="37">
        <v>1696</v>
      </c>
      <c r="Q34" s="37">
        <v>1677</v>
      </c>
      <c r="R34" s="37">
        <v>1541</v>
      </c>
      <c r="S34" s="37">
        <v>1666</v>
      </c>
      <c r="T34" s="37">
        <v>1541</v>
      </c>
      <c r="U34" s="37">
        <v>1641</v>
      </c>
      <c r="V34" s="37">
        <v>1806</v>
      </c>
      <c r="W34" s="37">
        <v>1784</v>
      </c>
      <c r="X34" s="37">
        <v>2023</v>
      </c>
      <c r="Y34" s="37">
        <v>1649</v>
      </c>
      <c r="Z34" s="37">
        <v>2072</v>
      </c>
      <c r="AA34" s="37">
        <v>1604</v>
      </c>
      <c r="AB34" s="37">
        <v>1880</v>
      </c>
      <c r="AC34" s="37">
        <v>1946</v>
      </c>
      <c r="AD34" s="37">
        <v>1663</v>
      </c>
      <c r="AE34" s="37">
        <v>1662</v>
      </c>
      <c r="AF34" s="37">
        <v>1743</v>
      </c>
      <c r="AG34" s="37">
        <v>1735</v>
      </c>
      <c r="AH34" s="37">
        <v>1677</v>
      </c>
      <c r="AI34" s="37">
        <v>2037</v>
      </c>
      <c r="AJ34" s="37">
        <v>2342</v>
      </c>
      <c r="AK34" s="37">
        <v>2051</v>
      </c>
      <c r="AL34" s="37">
        <v>2310</v>
      </c>
      <c r="AM34" s="37">
        <v>2020</v>
      </c>
      <c r="AN34" s="37">
        <v>2070</v>
      </c>
      <c r="AO34" s="37">
        <v>2033</v>
      </c>
      <c r="AP34" s="37">
        <v>1761</v>
      </c>
      <c r="AQ34" s="37">
        <v>1927</v>
      </c>
      <c r="AR34" s="37">
        <v>2038</v>
      </c>
      <c r="AS34" s="37">
        <v>1957</v>
      </c>
      <c r="AT34" s="37">
        <v>2179</v>
      </c>
      <c r="AU34" s="37">
        <v>2423</v>
      </c>
      <c r="AV34" s="37">
        <v>2297</v>
      </c>
      <c r="AW34" s="37">
        <v>2293</v>
      </c>
      <c r="AX34" s="37">
        <v>2347</v>
      </c>
      <c r="AY34" s="37">
        <v>1917</v>
      </c>
      <c r="AZ34" s="37">
        <v>2277</v>
      </c>
      <c r="BA34" s="37">
        <v>2079</v>
      </c>
      <c r="BB34" s="37">
        <v>1820</v>
      </c>
      <c r="BC34" s="37">
        <v>2069</v>
      </c>
      <c r="BD34" s="37">
        <v>1822</v>
      </c>
      <c r="BE34" s="37">
        <v>1834</v>
      </c>
      <c r="BF34" s="37">
        <v>2186</v>
      </c>
      <c r="BG34" s="37">
        <v>2272</v>
      </c>
      <c r="BH34" s="37">
        <v>2353</v>
      </c>
      <c r="BI34" s="37">
        <v>2277</v>
      </c>
      <c r="BJ34" s="37">
        <v>2062</v>
      </c>
      <c r="BK34" s="37">
        <v>2025</v>
      </c>
      <c r="BL34" s="37">
        <v>2161</v>
      </c>
      <c r="BM34" s="37">
        <v>1985</v>
      </c>
      <c r="BN34" s="37">
        <v>1777</v>
      </c>
      <c r="BO34" s="37">
        <v>1873</v>
      </c>
      <c r="BP34" s="37">
        <v>1826</v>
      </c>
      <c r="BQ34" s="37">
        <v>1881</v>
      </c>
      <c r="BR34" s="37">
        <v>2063</v>
      </c>
      <c r="BS34" s="37">
        <v>1950</v>
      </c>
      <c r="BT34" s="37">
        <v>2342</v>
      </c>
      <c r="BU34" s="37">
        <v>2330</v>
      </c>
      <c r="BV34" s="37">
        <v>1792</v>
      </c>
      <c r="BW34" s="37">
        <v>1596</v>
      </c>
      <c r="BX34" s="37">
        <v>1843</v>
      </c>
      <c r="BY34" s="37">
        <v>1589</v>
      </c>
      <c r="BZ34" s="37">
        <v>1883</v>
      </c>
      <c r="CA34" s="37">
        <v>1936</v>
      </c>
      <c r="CB34" s="37">
        <v>1778</v>
      </c>
      <c r="CC34" s="37">
        <v>2216</v>
      </c>
      <c r="CD34" s="37">
        <v>1855</v>
      </c>
      <c r="CE34" s="37">
        <v>1782</v>
      </c>
      <c r="CF34" s="37">
        <v>1578</v>
      </c>
      <c r="CG34" s="37">
        <v>1655</v>
      </c>
      <c r="CH34" s="37">
        <v>1782</v>
      </c>
      <c r="CI34" s="37">
        <v>1578</v>
      </c>
      <c r="CJ34" s="37">
        <v>1655</v>
      </c>
      <c r="CK34" s="37">
        <v>1584</v>
      </c>
      <c r="CL34" s="37">
        <v>1397</v>
      </c>
      <c r="CM34" s="37">
        <v>1532</v>
      </c>
      <c r="CN34" s="37">
        <v>1563</v>
      </c>
      <c r="CO34" s="37">
        <v>1744</v>
      </c>
      <c r="CP34" s="37">
        <v>1662</v>
      </c>
      <c r="CQ34" s="37">
        <v>1425</v>
      </c>
      <c r="CR34" s="37">
        <v>1773</v>
      </c>
      <c r="CS34" s="37">
        <v>1233</v>
      </c>
      <c r="CT34" s="37">
        <v>1481</v>
      </c>
      <c r="CU34" s="37">
        <v>1268</v>
      </c>
      <c r="CV34" s="37">
        <v>1471</v>
      </c>
      <c r="CW34" s="37">
        <v>1725</v>
      </c>
      <c r="CX34" s="37">
        <v>1588</v>
      </c>
      <c r="CY34" s="37">
        <v>1598</v>
      </c>
      <c r="CZ34" s="37">
        <v>1547</v>
      </c>
      <c r="DA34" s="37">
        <v>1347</v>
      </c>
      <c r="DB34" s="37">
        <v>1280</v>
      </c>
      <c r="DC34" s="37">
        <v>1596</v>
      </c>
      <c r="DD34" s="37">
        <v>1701</v>
      </c>
      <c r="DE34" s="37">
        <v>1622</v>
      </c>
      <c r="DF34" s="37">
        <v>1618</v>
      </c>
      <c r="DG34" s="37">
        <v>1289</v>
      </c>
      <c r="DH34" s="37">
        <v>1689</v>
      </c>
      <c r="DI34" s="37">
        <v>1486</v>
      </c>
      <c r="DJ34" s="37">
        <v>1382</v>
      </c>
      <c r="DK34" s="37">
        <v>1688</v>
      </c>
      <c r="DL34" s="37">
        <v>1790</v>
      </c>
      <c r="DM34" s="37">
        <v>1549</v>
      </c>
      <c r="DN34" s="37">
        <v>1805</v>
      </c>
      <c r="DO34" s="37">
        <v>1904</v>
      </c>
      <c r="DP34" s="37">
        <v>1941</v>
      </c>
      <c r="DQ34" s="66">
        <v>1753</v>
      </c>
      <c r="DR34" s="70">
        <v>1795</v>
      </c>
      <c r="DS34" s="70">
        <v>1837</v>
      </c>
      <c r="DT34" s="70">
        <v>1824</v>
      </c>
      <c r="DU34" s="70">
        <v>1554</v>
      </c>
      <c r="DV34" s="70">
        <v>1484</v>
      </c>
      <c r="DW34" s="70">
        <v>1691</v>
      </c>
      <c r="DX34" s="70">
        <v>1717</v>
      </c>
      <c r="DY34" s="67">
        <v>1518</v>
      </c>
      <c r="DZ34" s="67">
        <v>2013</v>
      </c>
      <c r="EA34" s="67">
        <v>2004</v>
      </c>
      <c r="EB34" s="67">
        <v>2011</v>
      </c>
      <c r="EC34" s="67">
        <v>2032</v>
      </c>
      <c r="ED34" s="70">
        <v>1783</v>
      </c>
      <c r="EE34" s="70">
        <v>1748</v>
      </c>
      <c r="EF34" s="70">
        <v>1751</v>
      </c>
      <c r="EG34" s="70">
        <v>1666</v>
      </c>
      <c r="EH34" s="70">
        <v>1232</v>
      </c>
      <c r="EI34" s="70">
        <v>1553</v>
      </c>
      <c r="EJ34" s="70">
        <v>1521</v>
      </c>
      <c r="EK34" s="67">
        <v>1630</v>
      </c>
      <c r="EL34" s="67">
        <v>1847</v>
      </c>
      <c r="EM34" s="67">
        <v>1675</v>
      </c>
      <c r="EN34" s="67">
        <v>2081</v>
      </c>
      <c r="EO34" s="67">
        <v>1771</v>
      </c>
      <c r="EP34" s="71">
        <v>1707</v>
      </c>
      <c r="EQ34" s="71">
        <v>1635</v>
      </c>
      <c r="ER34" s="71">
        <v>1660</v>
      </c>
      <c r="ES34" s="71">
        <v>1543</v>
      </c>
      <c r="ET34" s="71">
        <v>1340</v>
      </c>
      <c r="EU34" s="71">
        <v>1447</v>
      </c>
      <c r="EV34" s="71">
        <v>1484</v>
      </c>
      <c r="EW34" s="68">
        <v>1579</v>
      </c>
      <c r="EX34" s="68">
        <v>1549</v>
      </c>
      <c r="EY34" s="68">
        <v>1765</v>
      </c>
      <c r="EZ34" s="68">
        <v>1992</v>
      </c>
      <c r="FA34" s="68">
        <v>1717</v>
      </c>
      <c r="FB34" s="71">
        <v>1762</v>
      </c>
      <c r="FC34" s="71">
        <v>1567</v>
      </c>
      <c r="FD34" s="71">
        <v>1541</v>
      </c>
      <c r="FE34" s="71">
        <v>1687</v>
      </c>
      <c r="FF34" s="71">
        <v>1338</v>
      </c>
      <c r="FG34" s="71">
        <v>1388</v>
      </c>
      <c r="FH34" s="71">
        <v>1592</v>
      </c>
      <c r="FI34" s="68">
        <v>1501</v>
      </c>
      <c r="FJ34" s="68">
        <v>1479</v>
      </c>
      <c r="FK34" s="68">
        <v>961</v>
      </c>
      <c r="FL34" s="68">
        <v>1797</v>
      </c>
      <c r="FM34" s="68">
        <v>687</v>
      </c>
      <c r="FN34" s="72">
        <v>1599</v>
      </c>
      <c r="FO34" s="72">
        <v>1543</v>
      </c>
      <c r="FP34" s="72">
        <v>1444</v>
      </c>
      <c r="FQ34" s="72">
        <v>1508</v>
      </c>
      <c r="FR34" s="72">
        <v>1374</v>
      </c>
      <c r="FS34" s="72">
        <v>1385</v>
      </c>
      <c r="FT34" s="72">
        <v>1552</v>
      </c>
      <c r="FU34" s="72">
        <v>1528</v>
      </c>
      <c r="FV34" s="72">
        <v>1640</v>
      </c>
      <c r="FW34" s="72">
        <v>1686</v>
      </c>
      <c r="FX34" s="72">
        <v>1790</v>
      </c>
      <c r="FY34" s="72">
        <v>1495</v>
      </c>
      <c r="FZ34" s="72">
        <v>1309</v>
      </c>
      <c r="GA34" s="72">
        <v>1312</v>
      </c>
      <c r="GB34" s="72">
        <v>1203</v>
      </c>
      <c r="GC34" s="72">
        <v>1297</v>
      </c>
      <c r="GD34" s="72">
        <v>1073</v>
      </c>
      <c r="GE34" s="72">
        <v>1153</v>
      </c>
      <c r="GF34" s="72">
        <v>1317</v>
      </c>
      <c r="GG34" s="72">
        <v>1420</v>
      </c>
      <c r="GH34" s="72">
        <v>1461</v>
      </c>
      <c r="GI34" s="10">
        <v>1407</v>
      </c>
      <c r="GJ34" s="10">
        <v>1769</v>
      </c>
      <c r="GK34" s="10">
        <v>1396</v>
      </c>
      <c r="GL34" s="10">
        <v>1425</v>
      </c>
      <c r="GM34" s="10">
        <v>1324</v>
      </c>
      <c r="GN34" s="10">
        <v>1289</v>
      </c>
      <c r="GO34" s="10">
        <v>1208</v>
      </c>
      <c r="GP34" s="10">
        <v>1173</v>
      </c>
      <c r="GQ34" s="10">
        <v>1151</v>
      </c>
      <c r="GR34" s="10">
        <v>1301</v>
      </c>
      <c r="GS34" s="10">
        <v>1347</v>
      </c>
      <c r="GT34" s="10">
        <v>1421</v>
      </c>
      <c r="GU34" s="6">
        <v>1435</v>
      </c>
      <c r="GV34" s="6">
        <v>1501</v>
      </c>
      <c r="GW34" s="6">
        <v>1439</v>
      </c>
      <c r="GX34" s="6">
        <v>1312</v>
      </c>
      <c r="GY34" s="6">
        <v>1222</v>
      </c>
      <c r="GZ34" s="6">
        <v>1275</v>
      </c>
      <c r="HA34" s="6">
        <v>1133</v>
      </c>
      <c r="HB34" s="6">
        <v>1062</v>
      </c>
      <c r="HC34" s="6">
        <v>1098</v>
      </c>
      <c r="HD34" s="6">
        <v>1115</v>
      </c>
      <c r="HE34" s="6">
        <v>1187</v>
      </c>
      <c r="HF34" s="6">
        <v>1310</v>
      </c>
      <c r="HG34" s="6">
        <v>1342</v>
      </c>
      <c r="HH34" s="6">
        <v>1556</v>
      </c>
      <c r="HI34" s="6">
        <v>1292</v>
      </c>
      <c r="HJ34" s="6">
        <v>1344</v>
      </c>
      <c r="HK34" s="6">
        <v>1267</v>
      </c>
      <c r="HL34" s="6">
        <v>1239</v>
      </c>
      <c r="HM34" s="6">
        <v>1127</v>
      </c>
      <c r="HN34" s="6">
        <v>1023</v>
      </c>
      <c r="HO34" s="6">
        <v>1010</v>
      </c>
      <c r="HP34" s="6">
        <v>1078</v>
      </c>
      <c r="HQ34" s="6">
        <v>1152</v>
      </c>
      <c r="HR34" s="6">
        <v>1319</v>
      </c>
      <c r="HS34" s="6">
        <v>1530</v>
      </c>
      <c r="HT34" s="6">
        <v>1448</v>
      </c>
      <c r="HU34" s="6">
        <v>1212</v>
      </c>
      <c r="HV34" s="6">
        <v>1163</v>
      </c>
      <c r="HW34" s="6">
        <v>1113</v>
      </c>
      <c r="HX34" s="6">
        <v>990</v>
      </c>
      <c r="HY34" s="6">
        <v>1208</v>
      </c>
      <c r="HZ34" s="6">
        <v>809</v>
      </c>
      <c r="IA34" s="6">
        <v>861</v>
      </c>
      <c r="IB34" s="6">
        <v>1113</v>
      </c>
      <c r="IC34" s="6">
        <v>1104</v>
      </c>
      <c r="ID34" s="6">
        <v>1153</v>
      </c>
      <c r="IE34" s="6">
        <v>1355</v>
      </c>
      <c r="IF34" s="6">
        <v>1352</v>
      </c>
      <c r="IG34" s="6">
        <v>1150</v>
      </c>
      <c r="IH34" s="106">
        <v>1162</v>
      </c>
      <c r="II34" s="106">
        <v>1056</v>
      </c>
      <c r="IJ34" s="106">
        <v>1095</v>
      </c>
      <c r="IK34" s="3">
        <v>1139</v>
      </c>
      <c r="IL34" s="3">
        <v>870</v>
      </c>
      <c r="IM34" s="3">
        <v>1069</v>
      </c>
      <c r="IN34" s="3">
        <v>2009</v>
      </c>
      <c r="IO34" s="3">
        <v>1040</v>
      </c>
      <c r="IP34" s="3">
        <v>858</v>
      </c>
      <c r="IQ34" s="3">
        <v>870</v>
      </c>
      <c r="IR34" s="111">
        <v>955</v>
      </c>
      <c r="IS34" s="111">
        <v>876</v>
      </c>
      <c r="IT34" s="111">
        <v>867</v>
      </c>
      <c r="IU34" s="111">
        <v>906</v>
      </c>
      <c r="IV34" s="115">
        <v>918</v>
      </c>
    </row>
    <row r="35" spans="1:256">
      <c r="A35" s="7" t="s">
        <v>56</v>
      </c>
      <c r="B35" s="37">
        <v>15106</v>
      </c>
      <c r="C35" s="37">
        <v>9924</v>
      </c>
      <c r="D35" s="37">
        <v>10558</v>
      </c>
      <c r="E35" s="37">
        <v>9788</v>
      </c>
      <c r="F35" s="37">
        <v>9851</v>
      </c>
      <c r="G35" s="37">
        <v>11499</v>
      </c>
      <c r="H35" s="37">
        <v>9021</v>
      </c>
      <c r="I35" s="37">
        <v>9925</v>
      </c>
      <c r="J35" s="37">
        <v>10984</v>
      </c>
      <c r="K35" s="37">
        <v>13092</v>
      </c>
      <c r="L35" s="37">
        <v>12160</v>
      </c>
      <c r="M35" s="37">
        <v>11438</v>
      </c>
      <c r="N35" s="37">
        <v>13189</v>
      </c>
      <c r="O35" s="37">
        <v>11952</v>
      </c>
      <c r="P35" s="37">
        <v>10763</v>
      </c>
      <c r="Q35" s="37">
        <v>12587</v>
      </c>
      <c r="R35" s="37">
        <v>11198</v>
      </c>
      <c r="S35" s="37">
        <v>12684</v>
      </c>
      <c r="T35" s="37">
        <v>9712</v>
      </c>
      <c r="U35" s="37">
        <v>10169</v>
      </c>
      <c r="V35" s="37">
        <v>10932</v>
      </c>
      <c r="W35" s="37">
        <v>12381</v>
      </c>
      <c r="X35" s="37">
        <v>13230</v>
      </c>
      <c r="Y35" s="37">
        <v>10025</v>
      </c>
      <c r="Z35" s="37">
        <v>13842</v>
      </c>
      <c r="AA35" s="37">
        <v>9777</v>
      </c>
      <c r="AB35" s="37">
        <v>11746</v>
      </c>
      <c r="AC35" s="37">
        <v>14026</v>
      </c>
      <c r="AD35" s="37">
        <v>11510</v>
      </c>
      <c r="AE35" s="37">
        <v>11568</v>
      </c>
      <c r="AF35" s="37">
        <v>11150</v>
      </c>
      <c r="AG35" s="37">
        <v>11206</v>
      </c>
      <c r="AH35" s="37">
        <v>9667</v>
      </c>
      <c r="AI35" s="37">
        <v>11609</v>
      </c>
      <c r="AJ35" s="37">
        <v>12012</v>
      </c>
      <c r="AK35" s="37">
        <v>12988</v>
      </c>
      <c r="AL35" s="37">
        <v>12768</v>
      </c>
      <c r="AM35" s="37">
        <v>9813</v>
      </c>
      <c r="AN35" s="37">
        <v>10281</v>
      </c>
      <c r="AO35" s="37">
        <v>11351</v>
      </c>
      <c r="AP35" s="37">
        <v>10204</v>
      </c>
      <c r="AQ35" s="37">
        <v>10772</v>
      </c>
      <c r="AR35" s="37">
        <v>13893</v>
      </c>
      <c r="AS35" s="37">
        <v>10474</v>
      </c>
      <c r="AT35" s="37">
        <v>11523</v>
      </c>
      <c r="AU35" s="37">
        <v>12111</v>
      </c>
      <c r="AV35" s="37">
        <v>10319</v>
      </c>
      <c r="AW35" s="37">
        <v>13222</v>
      </c>
      <c r="AX35" s="37">
        <v>13240</v>
      </c>
      <c r="AY35" s="37">
        <v>9648</v>
      </c>
      <c r="AZ35" s="37">
        <v>10833</v>
      </c>
      <c r="BA35" s="37">
        <v>10524</v>
      </c>
      <c r="BB35" s="37">
        <v>10122</v>
      </c>
      <c r="BC35" s="37">
        <v>11820</v>
      </c>
      <c r="BD35" s="37">
        <v>11272</v>
      </c>
      <c r="BE35" s="37">
        <v>10301</v>
      </c>
      <c r="BF35" s="37">
        <v>10277</v>
      </c>
      <c r="BG35" s="37">
        <v>11662</v>
      </c>
      <c r="BH35" s="37">
        <v>11648</v>
      </c>
      <c r="BI35" s="37">
        <v>11428</v>
      </c>
      <c r="BJ35" s="37">
        <v>11123</v>
      </c>
      <c r="BK35" s="37">
        <v>10121</v>
      </c>
      <c r="BL35" s="37">
        <v>10147</v>
      </c>
      <c r="BM35" s="37">
        <v>9652</v>
      </c>
      <c r="BN35" s="37">
        <v>9012</v>
      </c>
      <c r="BO35" s="37">
        <v>9527</v>
      </c>
      <c r="BP35" s="37">
        <v>8819</v>
      </c>
      <c r="BQ35" s="37">
        <v>9085</v>
      </c>
      <c r="BR35" s="37">
        <v>12150</v>
      </c>
      <c r="BS35" s="37">
        <v>9394</v>
      </c>
      <c r="BT35" s="37">
        <v>10316</v>
      </c>
      <c r="BU35" s="37">
        <v>10492</v>
      </c>
      <c r="BV35" s="37">
        <v>8760</v>
      </c>
      <c r="BW35" s="37">
        <v>8334</v>
      </c>
      <c r="BX35" s="37">
        <v>9844</v>
      </c>
      <c r="BY35" s="37">
        <v>8664</v>
      </c>
      <c r="BZ35" s="37">
        <v>9412</v>
      </c>
      <c r="CA35" s="37">
        <v>10946</v>
      </c>
      <c r="CB35" s="37">
        <v>8719</v>
      </c>
      <c r="CC35" s="37">
        <v>10454</v>
      </c>
      <c r="CD35" s="37">
        <v>10193</v>
      </c>
      <c r="CE35" s="37">
        <v>11318</v>
      </c>
      <c r="CF35" s="37">
        <v>9545</v>
      </c>
      <c r="CG35" s="37">
        <v>9573</v>
      </c>
      <c r="CH35" s="37">
        <v>11318</v>
      </c>
      <c r="CI35" s="37">
        <v>9545</v>
      </c>
      <c r="CJ35" s="37">
        <v>9573</v>
      </c>
      <c r="CK35" s="37">
        <v>9930</v>
      </c>
      <c r="CL35" s="37">
        <v>8240</v>
      </c>
      <c r="CM35" s="37">
        <v>9490</v>
      </c>
      <c r="CN35" s="37">
        <v>9447</v>
      </c>
      <c r="CO35" s="37">
        <v>10022</v>
      </c>
      <c r="CP35" s="37">
        <v>9923</v>
      </c>
      <c r="CQ35" s="37">
        <v>10048</v>
      </c>
      <c r="CR35" s="37">
        <v>11009</v>
      </c>
      <c r="CS35" s="37">
        <v>9879</v>
      </c>
      <c r="CT35" s="37">
        <v>9870</v>
      </c>
      <c r="CU35" s="37">
        <v>11105</v>
      </c>
      <c r="CV35" s="37">
        <v>9757</v>
      </c>
      <c r="CW35" s="37">
        <v>9921</v>
      </c>
      <c r="CX35" s="37">
        <v>8664</v>
      </c>
      <c r="CY35" s="37">
        <v>9431</v>
      </c>
      <c r="CZ35" s="37">
        <v>10188</v>
      </c>
      <c r="DA35" s="37">
        <v>9845</v>
      </c>
      <c r="DB35" s="37">
        <v>9926</v>
      </c>
      <c r="DC35" s="37">
        <v>11002</v>
      </c>
      <c r="DD35" s="37">
        <v>10681</v>
      </c>
      <c r="DE35" s="37">
        <v>11462</v>
      </c>
      <c r="DF35" s="37">
        <v>11387</v>
      </c>
      <c r="DG35" s="37">
        <v>10301</v>
      </c>
      <c r="DH35" s="37">
        <v>11318</v>
      </c>
      <c r="DI35" s="37">
        <v>10386</v>
      </c>
      <c r="DJ35" s="37">
        <v>9281</v>
      </c>
      <c r="DK35" s="37">
        <v>10436</v>
      </c>
      <c r="DL35" s="37">
        <v>10329</v>
      </c>
      <c r="DM35" s="37">
        <v>9870</v>
      </c>
      <c r="DN35" s="37">
        <v>10895</v>
      </c>
      <c r="DO35" s="37">
        <v>11364</v>
      </c>
      <c r="DP35" s="37">
        <v>10891</v>
      </c>
      <c r="DQ35" s="66">
        <v>12224</v>
      </c>
      <c r="DR35" s="70">
        <v>12158</v>
      </c>
      <c r="DS35" s="70">
        <v>10184</v>
      </c>
      <c r="DT35" s="70">
        <v>11019</v>
      </c>
      <c r="DU35" s="70">
        <v>9693</v>
      </c>
      <c r="DV35" s="70">
        <v>8743</v>
      </c>
      <c r="DW35" s="70">
        <v>10588</v>
      </c>
      <c r="DX35" s="70">
        <v>10447</v>
      </c>
      <c r="DY35" s="67">
        <v>9685</v>
      </c>
      <c r="DZ35" s="67">
        <v>11602</v>
      </c>
      <c r="EA35" s="67">
        <v>11533</v>
      </c>
      <c r="EB35" s="67">
        <v>12201</v>
      </c>
      <c r="EC35" s="67">
        <v>12701</v>
      </c>
      <c r="ED35" s="70">
        <v>11700</v>
      </c>
      <c r="EE35" s="70">
        <v>11007</v>
      </c>
      <c r="EF35" s="70">
        <v>11184</v>
      </c>
      <c r="EG35" s="70">
        <v>10445</v>
      </c>
      <c r="EH35" s="70">
        <v>9598</v>
      </c>
      <c r="EI35" s="70">
        <v>12024</v>
      </c>
      <c r="EJ35" s="70">
        <v>10396</v>
      </c>
      <c r="EK35" s="67">
        <v>10321</v>
      </c>
      <c r="EL35" s="67">
        <v>10870</v>
      </c>
      <c r="EM35" s="67">
        <v>10220</v>
      </c>
      <c r="EN35" s="67">
        <v>11891</v>
      </c>
      <c r="EO35" s="67">
        <v>12447</v>
      </c>
      <c r="EP35" s="71">
        <v>11392</v>
      </c>
      <c r="EQ35" s="71">
        <v>10297</v>
      </c>
      <c r="ER35" s="71">
        <v>10792</v>
      </c>
      <c r="ES35" s="71">
        <v>10432</v>
      </c>
      <c r="ET35" s="71">
        <v>9620</v>
      </c>
      <c r="EU35" s="71">
        <v>10521</v>
      </c>
      <c r="EV35" s="71">
        <v>9766</v>
      </c>
      <c r="EW35" s="68">
        <v>10715</v>
      </c>
      <c r="EX35" s="68">
        <v>10412</v>
      </c>
      <c r="EY35" s="68">
        <v>10159</v>
      </c>
      <c r="EZ35" s="68">
        <v>11631</v>
      </c>
      <c r="FA35" s="68">
        <v>10472</v>
      </c>
      <c r="FB35" s="71">
        <v>11215</v>
      </c>
      <c r="FC35" s="71">
        <v>10604</v>
      </c>
      <c r="FD35" s="71">
        <v>9300</v>
      </c>
      <c r="FE35" s="71">
        <v>10739</v>
      </c>
      <c r="FF35" s="71">
        <v>9397</v>
      </c>
      <c r="FG35" s="71">
        <v>9037</v>
      </c>
      <c r="FH35" s="71">
        <v>9434</v>
      </c>
      <c r="FI35" s="68">
        <v>10159</v>
      </c>
      <c r="FJ35" s="68">
        <v>9268</v>
      </c>
      <c r="FK35" s="68">
        <v>10133</v>
      </c>
      <c r="FL35" s="68">
        <v>9968</v>
      </c>
      <c r="FM35" s="68">
        <v>9929</v>
      </c>
      <c r="FN35" s="72">
        <v>11209</v>
      </c>
      <c r="FO35" s="72">
        <v>8726</v>
      </c>
      <c r="FP35" s="72">
        <v>8956</v>
      </c>
      <c r="FQ35" s="72">
        <v>10174</v>
      </c>
      <c r="FR35" s="72">
        <v>8607</v>
      </c>
      <c r="FS35" s="72">
        <v>9362</v>
      </c>
      <c r="FT35" s="72">
        <v>9980</v>
      </c>
      <c r="FU35" s="72">
        <v>9882</v>
      </c>
      <c r="FV35" s="72">
        <v>10222</v>
      </c>
      <c r="FW35" s="72">
        <v>10972</v>
      </c>
      <c r="FX35" s="72">
        <v>10239</v>
      </c>
      <c r="FY35" s="72">
        <v>13731</v>
      </c>
      <c r="FZ35" s="72">
        <v>10973</v>
      </c>
      <c r="GA35" s="72">
        <v>8916</v>
      </c>
      <c r="GB35" s="72">
        <v>9182</v>
      </c>
      <c r="GC35" s="72">
        <v>8525</v>
      </c>
      <c r="GD35" s="72">
        <v>7659</v>
      </c>
      <c r="GE35" s="72">
        <v>8175</v>
      </c>
      <c r="GF35" s="72">
        <v>8612</v>
      </c>
      <c r="GG35" s="72">
        <v>8142</v>
      </c>
      <c r="GH35" s="72">
        <v>8994</v>
      </c>
      <c r="GI35" s="10">
        <v>9230</v>
      </c>
      <c r="GJ35" s="10">
        <v>8707</v>
      </c>
      <c r="GK35" s="10">
        <v>9155</v>
      </c>
      <c r="GL35" s="10">
        <v>9249</v>
      </c>
      <c r="GM35" s="10">
        <v>7747</v>
      </c>
      <c r="GN35" s="10">
        <v>8422</v>
      </c>
      <c r="GO35" s="10">
        <v>7566</v>
      </c>
      <c r="GP35" s="10">
        <v>7058</v>
      </c>
      <c r="GQ35" s="10">
        <v>8222</v>
      </c>
      <c r="GR35" s="10">
        <v>8146</v>
      </c>
      <c r="GS35" s="10">
        <v>7846</v>
      </c>
      <c r="GT35" s="10">
        <v>8612</v>
      </c>
      <c r="GU35" s="6">
        <v>8096</v>
      </c>
      <c r="GV35" s="6">
        <v>9257</v>
      </c>
      <c r="GW35" s="6">
        <v>9112</v>
      </c>
      <c r="GX35" s="6">
        <v>8683</v>
      </c>
      <c r="GY35" s="6">
        <v>8018</v>
      </c>
      <c r="GZ35" s="6">
        <v>7677</v>
      </c>
      <c r="HA35" s="6">
        <v>8035</v>
      </c>
      <c r="HB35" s="6">
        <v>7105</v>
      </c>
      <c r="HC35" s="6">
        <v>7403</v>
      </c>
      <c r="HD35" s="6">
        <v>6972</v>
      </c>
      <c r="HE35" s="6">
        <v>7849</v>
      </c>
      <c r="HF35" s="6">
        <v>8210</v>
      </c>
      <c r="HG35" s="6">
        <v>7918</v>
      </c>
      <c r="HH35" s="6">
        <v>9042</v>
      </c>
      <c r="HI35" s="6">
        <v>8257</v>
      </c>
      <c r="HJ35" s="6">
        <v>8730</v>
      </c>
      <c r="HK35" s="6">
        <v>8287</v>
      </c>
      <c r="HL35" s="6">
        <v>7533</v>
      </c>
      <c r="HM35" s="6">
        <v>7552</v>
      </c>
      <c r="HN35" s="6">
        <v>7112</v>
      </c>
      <c r="HO35" s="6">
        <v>6888</v>
      </c>
      <c r="HP35" s="6">
        <v>6748</v>
      </c>
      <c r="HQ35" s="6">
        <v>7211</v>
      </c>
      <c r="HR35" s="6">
        <v>6953</v>
      </c>
      <c r="HS35" s="6">
        <v>7510</v>
      </c>
      <c r="HT35" s="6">
        <v>8291</v>
      </c>
      <c r="HU35" s="6">
        <v>7143</v>
      </c>
      <c r="HV35" s="6">
        <v>8044</v>
      </c>
      <c r="HW35" s="6">
        <v>6768</v>
      </c>
      <c r="HX35" s="6">
        <v>6283</v>
      </c>
      <c r="HY35" s="6">
        <v>7009</v>
      </c>
      <c r="HZ35" s="6">
        <v>5625</v>
      </c>
      <c r="IA35" s="6">
        <v>6076</v>
      </c>
      <c r="IB35" s="6">
        <v>6385</v>
      </c>
      <c r="IC35" s="6">
        <v>6811</v>
      </c>
      <c r="ID35" s="6">
        <v>6241</v>
      </c>
      <c r="IE35" s="6">
        <v>7041</v>
      </c>
      <c r="IF35" s="6">
        <v>6977</v>
      </c>
      <c r="IG35" s="6">
        <v>6680</v>
      </c>
      <c r="IH35" s="106">
        <v>7416</v>
      </c>
      <c r="II35" s="106">
        <v>5840</v>
      </c>
      <c r="IJ35" s="106">
        <v>5698</v>
      </c>
      <c r="IK35" s="3">
        <v>6551</v>
      </c>
      <c r="IL35" s="3">
        <v>5626</v>
      </c>
      <c r="IM35" s="3">
        <v>5948</v>
      </c>
      <c r="IN35" s="3">
        <v>8405</v>
      </c>
      <c r="IO35" s="3">
        <v>7660</v>
      </c>
      <c r="IP35" s="3">
        <v>4457</v>
      </c>
      <c r="IQ35" s="3">
        <v>3428</v>
      </c>
      <c r="IR35" s="111">
        <v>3622</v>
      </c>
      <c r="IS35" s="111">
        <v>3597</v>
      </c>
      <c r="IT35" s="111">
        <v>3685</v>
      </c>
      <c r="IU35" s="111">
        <v>3862</v>
      </c>
      <c r="IV35" s="115">
        <v>4688</v>
      </c>
    </row>
    <row r="36" spans="1:256">
      <c r="A36" s="7" t="s">
        <v>57</v>
      </c>
      <c r="B36" s="37">
        <v>5388</v>
      </c>
      <c r="C36" s="37">
        <v>4654</v>
      </c>
      <c r="D36" s="37">
        <v>5234</v>
      </c>
      <c r="E36" s="37">
        <v>3731</v>
      </c>
      <c r="F36" s="37">
        <v>4361</v>
      </c>
      <c r="G36" s="37">
        <v>4593</v>
      </c>
      <c r="H36" s="37">
        <v>3854</v>
      </c>
      <c r="I36" s="37">
        <v>4582</v>
      </c>
      <c r="J36" s="37">
        <v>4362</v>
      </c>
      <c r="K36" s="37">
        <v>4243</v>
      </c>
      <c r="L36" s="37">
        <v>5016</v>
      </c>
      <c r="M36" s="37">
        <v>4441</v>
      </c>
      <c r="N36" s="37">
        <v>4711</v>
      </c>
      <c r="O36" s="37">
        <v>3983</v>
      </c>
      <c r="P36" s="37">
        <v>3973</v>
      </c>
      <c r="Q36" s="37">
        <v>3878</v>
      </c>
      <c r="R36" s="37">
        <v>3393</v>
      </c>
      <c r="S36" s="37">
        <v>3831</v>
      </c>
      <c r="T36" s="37">
        <v>3527</v>
      </c>
      <c r="U36" s="37">
        <v>4060</v>
      </c>
      <c r="V36" s="37">
        <v>3893</v>
      </c>
      <c r="W36" s="37">
        <v>4237</v>
      </c>
      <c r="X36" s="37">
        <v>5191</v>
      </c>
      <c r="Y36" s="37">
        <v>4156</v>
      </c>
      <c r="Z36" s="37">
        <v>5008</v>
      </c>
      <c r="AA36" s="37">
        <v>4459</v>
      </c>
      <c r="AB36" s="37">
        <v>4430</v>
      </c>
      <c r="AC36" s="37">
        <v>4082</v>
      </c>
      <c r="AD36" s="37">
        <v>3704</v>
      </c>
      <c r="AE36" s="37">
        <v>3435</v>
      </c>
      <c r="AF36" s="37">
        <v>3773</v>
      </c>
      <c r="AG36" s="37">
        <v>3919</v>
      </c>
      <c r="AH36" s="37">
        <v>3539</v>
      </c>
      <c r="AI36" s="37">
        <v>4015</v>
      </c>
      <c r="AJ36" s="37">
        <v>4385</v>
      </c>
      <c r="AK36" s="37">
        <v>4023</v>
      </c>
      <c r="AL36" s="37">
        <v>4595</v>
      </c>
      <c r="AM36" s="37">
        <v>3804</v>
      </c>
      <c r="AN36" s="37">
        <v>3585</v>
      </c>
      <c r="AO36" s="37">
        <v>3640</v>
      </c>
      <c r="AP36" s="37">
        <v>3341</v>
      </c>
      <c r="AQ36" s="37">
        <v>3582</v>
      </c>
      <c r="AR36" s="37">
        <v>3700</v>
      </c>
      <c r="AS36" s="37">
        <v>3591</v>
      </c>
      <c r="AT36" s="37">
        <v>3453</v>
      </c>
      <c r="AU36" s="37">
        <v>3835</v>
      </c>
      <c r="AV36" s="37">
        <v>3570</v>
      </c>
      <c r="AW36" s="37">
        <v>3804</v>
      </c>
      <c r="AX36" s="37">
        <v>4128</v>
      </c>
      <c r="AY36" s="37">
        <v>2984</v>
      </c>
      <c r="AZ36" s="37">
        <v>3502</v>
      </c>
      <c r="BA36" s="37">
        <v>2797</v>
      </c>
      <c r="BB36" s="37">
        <v>2779</v>
      </c>
      <c r="BC36" s="37">
        <v>3470</v>
      </c>
      <c r="BD36" s="37">
        <v>3299</v>
      </c>
      <c r="BE36" s="37">
        <v>3100</v>
      </c>
      <c r="BF36" s="37">
        <v>3514</v>
      </c>
      <c r="BG36" s="37">
        <v>3535</v>
      </c>
      <c r="BH36" s="37">
        <v>3731</v>
      </c>
      <c r="BI36" s="37">
        <v>3811</v>
      </c>
      <c r="BJ36" s="37">
        <v>3551</v>
      </c>
      <c r="BK36" s="37">
        <v>3005</v>
      </c>
      <c r="BL36" s="37">
        <v>3107</v>
      </c>
      <c r="BM36" s="37">
        <v>2651</v>
      </c>
      <c r="BN36" s="37">
        <v>2331</v>
      </c>
      <c r="BO36" s="37">
        <v>2715</v>
      </c>
      <c r="BP36" s="37">
        <v>2819</v>
      </c>
      <c r="BQ36" s="37">
        <v>2774</v>
      </c>
      <c r="BR36" s="37">
        <v>2769</v>
      </c>
      <c r="BS36" s="37">
        <v>2866</v>
      </c>
      <c r="BT36" s="37">
        <v>3371</v>
      </c>
      <c r="BU36" s="37">
        <v>3232</v>
      </c>
      <c r="BV36" s="37">
        <v>2534</v>
      </c>
      <c r="BW36" s="37">
        <v>2384</v>
      </c>
      <c r="BX36" s="37">
        <v>2670</v>
      </c>
      <c r="BY36" s="37">
        <v>2474</v>
      </c>
      <c r="BZ36" s="37">
        <v>2802</v>
      </c>
      <c r="CA36" s="37">
        <v>2742</v>
      </c>
      <c r="CB36" s="37">
        <v>2560</v>
      </c>
      <c r="CC36" s="37">
        <v>3099</v>
      </c>
      <c r="CD36" s="37">
        <v>2467</v>
      </c>
      <c r="CE36" s="37">
        <v>2629</v>
      </c>
      <c r="CF36" s="37">
        <v>2363</v>
      </c>
      <c r="CG36" s="37">
        <v>2285</v>
      </c>
      <c r="CH36" s="37">
        <v>2629</v>
      </c>
      <c r="CI36" s="37">
        <v>2363</v>
      </c>
      <c r="CJ36" s="37">
        <v>2285</v>
      </c>
      <c r="CK36" s="37">
        <v>2159</v>
      </c>
      <c r="CL36" s="37">
        <v>1883</v>
      </c>
      <c r="CM36" s="37">
        <v>2057</v>
      </c>
      <c r="CN36" s="37">
        <v>1914</v>
      </c>
      <c r="CO36" s="37">
        <v>2285</v>
      </c>
      <c r="CP36" s="37">
        <v>2252</v>
      </c>
      <c r="CQ36" s="37">
        <v>2338</v>
      </c>
      <c r="CR36" s="37">
        <v>2551</v>
      </c>
      <c r="CS36" s="37">
        <v>2307</v>
      </c>
      <c r="CT36" s="37">
        <v>2688</v>
      </c>
      <c r="CU36" s="37">
        <v>2298</v>
      </c>
      <c r="CV36" s="37">
        <v>2119</v>
      </c>
      <c r="CW36" s="37">
        <v>2154</v>
      </c>
      <c r="CX36" s="37">
        <v>2031</v>
      </c>
      <c r="CY36" s="37">
        <v>1966</v>
      </c>
      <c r="CZ36" s="37">
        <v>2286</v>
      </c>
      <c r="DA36" s="37">
        <v>2127</v>
      </c>
      <c r="DB36" s="37">
        <v>2100</v>
      </c>
      <c r="DC36" s="37">
        <v>2342</v>
      </c>
      <c r="DD36" s="37">
        <v>2481</v>
      </c>
      <c r="DE36" s="37">
        <v>2636</v>
      </c>
      <c r="DF36" s="37">
        <v>2891</v>
      </c>
      <c r="DG36" s="37">
        <v>2429</v>
      </c>
      <c r="DH36" s="37">
        <v>2780</v>
      </c>
      <c r="DI36" s="37">
        <v>2354</v>
      </c>
      <c r="DJ36" s="37">
        <v>2328</v>
      </c>
      <c r="DK36" s="37">
        <v>2430</v>
      </c>
      <c r="DL36" s="37">
        <v>2643</v>
      </c>
      <c r="DM36" s="37">
        <v>2564</v>
      </c>
      <c r="DN36" s="37">
        <v>2780</v>
      </c>
      <c r="DO36" s="37">
        <v>2781</v>
      </c>
      <c r="DP36" s="37">
        <v>2976</v>
      </c>
      <c r="DQ36" s="66">
        <v>3655</v>
      </c>
      <c r="DR36" s="70">
        <v>2663</v>
      </c>
      <c r="DS36" s="70">
        <v>2493</v>
      </c>
      <c r="DT36" s="70">
        <v>2526</v>
      </c>
      <c r="DU36" s="70">
        <v>2180</v>
      </c>
      <c r="DV36" s="70">
        <v>2108</v>
      </c>
      <c r="DW36" s="70">
        <v>2483</v>
      </c>
      <c r="DX36" s="70">
        <v>2418</v>
      </c>
      <c r="DY36" s="67">
        <v>2340</v>
      </c>
      <c r="DZ36" s="67">
        <v>2483</v>
      </c>
      <c r="EA36" s="67">
        <v>2515</v>
      </c>
      <c r="EB36" s="67">
        <v>2844</v>
      </c>
      <c r="EC36" s="67">
        <v>3068</v>
      </c>
      <c r="ED36" s="70">
        <v>2838</v>
      </c>
      <c r="EE36" s="70">
        <v>2549</v>
      </c>
      <c r="EF36" s="70">
        <v>2530</v>
      </c>
      <c r="EG36" s="70">
        <v>2102</v>
      </c>
      <c r="EH36" s="70">
        <v>2173</v>
      </c>
      <c r="EI36" s="70">
        <v>2369</v>
      </c>
      <c r="EJ36" s="70">
        <v>2020</v>
      </c>
      <c r="EK36" s="67">
        <v>2282</v>
      </c>
      <c r="EL36" s="67">
        <v>2696</v>
      </c>
      <c r="EM36" s="67">
        <v>2316</v>
      </c>
      <c r="EN36" s="67">
        <v>2747</v>
      </c>
      <c r="EO36" s="67">
        <v>2507</v>
      </c>
      <c r="EP36" s="71">
        <v>2644</v>
      </c>
      <c r="EQ36" s="71">
        <v>2449</v>
      </c>
      <c r="ER36" s="71">
        <v>2338</v>
      </c>
      <c r="ES36" s="71">
        <v>2111</v>
      </c>
      <c r="ET36" s="71">
        <v>1975</v>
      </c>
      <c r="EU36" s="71">
        <v>1985</v>
      </c>
      <c r="EV36" s="71">
        <v>1865</v>
      </c>
      <c r="EW36" s="68">
        <v>2084</v>
      </c>
      <c r="EX36" s="68">
        <v>2132</v>
      </c>
      <c r="EY36" s="68">
        <v>2086</v>
      </c>
      <c r="EZ36" s="68">
        <v>2558</v>
      </c>
      <c r="FA36" s="68">
        <v>2278</v>
      </c>
      <c r="FB36" s="71">
        <v>2720</v>
      </c>
      <c r="FC36" s="71">
        <v>2107</v>
      </c>
      <c r="FD36" s="71">
        <v>1901</v>
      </c>
      <c r="FE36" s="71">
        <v>1862</v>
      </c>
      <c r="FF36" s="71">
        <v>1818</v>
      </c>
      <c r="FG36" s="71">
        <v>1545</v>
      </c>
      <c r="FH36" s="71">
        <v>1796</v>
      </c>
      <c r="FI36" s="68">
        <v>1990</v>
      </c>
      <c r="FJ36" s="68">
        <v>1617</v>
      </c>
      <c r="FK36" s="68">
        <v>1975</v>
      </c>
      <c r="FL36" s="68">
        <v>2244</v>
      </c>
      <c r="FM36" s="68">
        <v>2101</v>
      </c>
      <c r="FN36" s="72">
        <v>2047</v>
      </c>
      <c r="FO36" s="72">
        <v>1566</v>
      </c>
      <c r="FP36" s="72">
        <v>1335</v>
      </c>
      <c r="FQ36" s="72">
        <v>1230</v>
      </c>
      <c r="FR36" s="72">
        <v>1009</v>
      </c>
      <c r="FS36" s="72">
        <v>892</v>
      </c>
      <c r="FT36" s="72">
        <v>955</v>
      </c>
      <c r="FU36" s="72">
        <v>1082</v>
      </c>
      <c r="FV36" s="72">
        <v>1122</v>
      </c>
      <c r="FW36" s="72">
        <v>1143</v>
      </c>
      <c r="FX36" s="72">
        <v>729</v>
      </c>
      <c r="FY36" s="72">
        <v>463</v>
      </c>
      <c r="FZ36" s="72">
        <v>2238</v>
      </c>
      <c r="GA36" s="72">
        <v>1987</v>
      </c>
      <c r="GB36" s="72">
        <v>2044</v>
      </c>
      <c r="GC36" s="72">
        <v>2181</v>
      </c>
      <c r="GD36" s="72">
        <v>1794</v>
      </c>
      <c r="GE36" s="72">
        <v>2068</v>
      </c>
      <c r="GF36" s="72">
        <v>1531</v>
      </c>
      <c r="GG36" s="72">
        <v>1883</v>
      </c>
      <c r="GH36" s="72">
        <v>1151</v>
      </c>
      <c r="GI36" s="10">
        <v>1087</v>
      </c>
      <c r="GJ36" s="10">
        <v>957</v>
      </c>
      <c r="GK36" s="10">
        <v>936</v>
      </c>
      <c r="GL36" s="10">
        <v>2367</v>
      </c>
      <c r="GM36" s="10">
        <v>1592</v>
      </c>
      <c r="GN36" s="10">
        <v>1513</v>
      </c>
      <c r="GO36" s="10">
        <v>577</v>
      </c>
      <c r="GP36" s="10">
        <v>592</v>
      </c>
      <c r="GQ36" s="10">
        <v>503</v>
      </c>
      <c r="GR36" s="10">
        <v>1583</v>
      </c>
      <c r="GS36" s="10">
        <v>1612</v>
      </c>
      <c r="GT36" s="10">
        <v>1814</v>
      </c>
      <c r="GU36" s="6">
        <v>1652</v>
      </c>
      <c r="GV36" s="6">
        <v>1943</v>
      </c>
      <c r="GW36" s="6">
        <v>1941</v>
      </c>
      <c r="GX36" s="6">
        <v>1789</v>
      </c>
      <c r="GY36" s="6">
        <v>1665</v>
      </c>
      <c r="GZ36" s="6">
        <v>1495</v>
      </c>
      <c r="HA36" s="6">
        <v>1490</v>
      </c>
      <c r="HB36" s="6">
        <v>1422</v>
      </c>
      <c r="HC36" s="6">
        <v>1269</v>
      </c>
      <c r="HD36" s="6">
        <v>1268</v>
      </c>
      <c r="HE36" s="6">
        <v>1662</v>
      </c>
      <c r="HF36" s="6">
        <v>1587</v>
      </c>
      <c r="HG36" s="6">
        <v>1567</v>
      </c>
      <c r="HH36" s="6">
        <v>1941</v>
      </c>
      <c r="HI36" s="6">
        <v>1715</v>
      </c>
      <c r="HJ36" s="6">
        <v>1707</v>
      </c>
      <c r="HK36" s="6">
        <v>1453</v>
      </c>
      <c r="HL36" s="6">
        <v>1287</v>
      </c>
      <c r="HM36" s="6">
        <v>1321</v>
      </c>
      <c r="HN36" s="6">
        <v>1293</v>
      </c>
      <c r="HO36" s="6">
        <v>1143</v>
      </c>
      <c r="HP36" s="6">
        <v>1145</v>
      </c>
      <c r="HQ36" s="6">
        <v>1342</v>
      </c>
      <c r="HR36" s="6">
        <v>1390</v>
      </c>
      <c r="HS36" s="6">
        <v>1369</v>
      </c>
      <c r="HT36" s="6">
        <v>1662</v>
      </c>
      <c r="HU36" s="6">
        <v>1178</v>
      </c>
      <c r="HV36" s="6">
        <v>1458</v>
      </c>
      <c r="HW36" s="6">
        <v>1246</v>
      </c>
      <c r="HX36" s="6">
        <v>944</v>
      </c>
      <c r="HY36" s="6">
        <v>1171</v>
      </c>
      <c r="HZ36" s="6">
        <v>955</v>
      </c>
      <c r="IA36" s="6">
        <v>888</v>
      </c>
      <c r="IB36" s="6">
        <v>1030</v>
      </c>
      <c r="IC36" s="6">
        <v>1152</v>
      </c>
      <c r="ID36" s="6">
        <v>1087</v>
      </c>
      <c r="IE36" s="6">
        <v>1273</v>
      </c>
      <c r="IF36" s="6">
        <v>1260</v>
      </c>
      <c r="IG36" s="6">
        <v>1168</v>
      </c>
      <c r="IH36" s="106">
        <v>1319</v>
      </c>
      <c r="II36" s="106">
        <v>1015</v>
      </c>
      <c r="IJ36" s="106">
        <v>921</v>
      </c>
      <c r="IK36" s="3">
        <v>1071</v>
      </c>
      <c r="IL36" s="3">
        <v>850</v>
      </c>
      <c r="IM36" s="3">
        <v>794</v>
      </c>
      <c r="IN36" s="3">
        <v>526</v>
      </c>
      <c r="IO36" s="3">
        <v>438</v>
      </c>
      <c r="IP36" s="3">
        <v>475</v>
      </c>
      <c r="IQ36" s="3">
        <v>509</v>
      </c>
      <c r="IR36" s="111">
        <v>563</v>
      </c>
      <c r="IS36" s="111">
        <v>587</v>
      </c>
      <c r="IT36" s="111">
        <v>737</v>
      </c>
      <c r="IU36" s="111">
        <v>610</v>
      </c>
      <c r="IV36" s="115">
        <v>716</v>
      </c>
    </row>
    <row r="37" spans="1:256">
      <c r="A37" s="7" t="s">
        <v>59</v>
      </c>
      <c r="B37" s="38">
        <v>897</v>
      </c>
      <c r="C37" s="38">
        <v>965</v>
      </c>
      <c r="D37" s="38">
        <v>780</v>
      </c>
      <c r="E37" s="38">
        <v>807</v>
      </c>
      <c r="F37" s="38">
        <v>741</v>
      </c>
      <c r="G37" s="38">
        <v>776</v>
      </c>
      <c r="H37" s="38">
        <v>771</v>
      </c>
      <c r="I37" s="38">
        <v>851</v>
      </c>
      <c r="J37" s="38">
        <v>995</v>
      </c>
      <c r="K37" s="38">
        <v>884</v>
      </c>
      <c r="L37" s="38">
        <v>904</v>
      </c>
      <c r="M37" s="38">
        <v>878</v>
      </c>
      <c r="N37" s="38">
        <v>888</v>
      </c>
      <c r="O37" s="38">
        <v>844</v>
      </c>
      <c r="P37" s="38">
        <v>736</v>
      </c>
      <c r="Q37" s="37">
        <v>1005</v>
      </c>
      <c r="R37" s="38">
        <v>712</v>
      </c>
      <c r="S37" s="38">
        <v>792</v>
      </c>
      <c r="T37" s="38">
        <v>664</v>
      </c>
      <c r="U37" s="38">
        <v>722</v>
      </c>
      <c r="V37" s="38">
        <v>965</v>
      </c>
      <c r="W37" s="37">
        <v>1017</v>
      </c>
      <c r="X37" s="38">
        <v>958</v>
      </c>
      <c r="Y37" s="38">
        <v>947</v>
      </c>
      <c r="Z37" s="38">
        <v>973</v>
      </c>
      <c r="AA37" s="38">
        <v>865</v>
      </c>
      <c r="AB37" s="38">
        <v>859</v>
      </c>
      <c r="AC37" s="38">
        <v>920</v>
      </c>
      <c r="AD37" s="38">
        <v>699</v>
      </c>
      <c r="AE37" s="38">
        <v>804</v>
      </c>
      <c r="AF37" s="38">
        <v>927</v>
      </c>
      <c r="AG37" s="38">
        <v>827</v>
      </c>
      <c r="AH37" s="38">
        <v>951</v>
      </c>
      <c r="AI37" s="37">
        <v>1115</v>
      </c>
      <c r="AJ37" s="37">
        <v>1075</v>
      </c>
      <c r="AK37" s="38">
        <v>919</v>
      </c>
      <c r="AL37" s="38">
        <v>976</v>
      </c>
      <c r="AM37" s="38">
        <v>904</v>
      </c>
      <c r="AN37" s="38">
        <v>992</v>
      </c>
      <c r="AO37" s="37">
        <v>1056</v>
      </c>
      <c r="AP37" s="38">
        <v>804</v>
      </c>
      <c r="AQ37" s="38">
        <v>814</v>
      </c>
      <c r="AR37" s="38">
        <v>826</v>
      </c>
      <c r="AS37" s="38">
        <v>839</v>
      </c>
      <c r="AT37" s="38">
        <v>957</v>
      </c>
      <c r="AU37" s="37">
        <v>1049</v>
      </c>
      <c r="AV37" s="37">
        <v>1129</v>
      </c>
      <c r="AW37" s="37">
        <v>1082</v>
      </c>
      <c r="AX37" s="38">
        <v>997</v>
      </c>
      <c r="AY37" s="38">
        <v>977</v>
      </c>
      <c r="AZ37" s="38">
        <v>997</v>
      </c>
      <c r="BA37" s="38">
        <v>839</v>
      </c>
      <c r="BB37" s="38">
        <v>908</v>
      </c>
      <c r="BC37" s="37">
        <v>1010</v>
      </c>
      <c r="BD37" s="38">
        <v>802</v>
      </c>
      <c r="BE37" s="38">
        <v>846</v>
      </c>
      <c r="BF37" s="37">
        <v>1008</v>
      </c>
      <c r="BG37" s="38">
        <v>901</v>
      </c>
      <c r="BH37" s="37">
        <v>1126</v>
      </c>
      <c r="BI37" s="38">
        <v>987</v>
      </c>
      <c r="BJ37" s="38">
        <v>364</v>
      </c>
      <c r="BK37" s="38">
        <v>378</v>
      </c>
      <c r="BL37" s="38">
        <v>315</v>
      </c>
      <c r="BM37" s="38">
        <v>369</v>
      </c>
      <c r="BN37" s="38">
        <v>276</v>
      </c>
      <c r="BO37" s="38">
        <v>358</v>
      </c>
      <c r="BP37" s="38">
        <v>316</v>
      </c>
      <c r="BQ37" s="38">
        <v>335</v>
      </c>
      <c r="BR37" s="38">
        <v>358</v>
      </c>
      <c r="BS37" s="38">
        <v>394</v>
      </c>
      <c r="BT37" s="38">
        <v>402</v>
      </c>
      <c r="BU37" s="38">
        <v>371</v>
      </c>
      <c r="BV37" s="38">
        <v>337</v>
      </c>
      <c r="BW37" s="38">
        <v>280</v>
      </c>
      <c r="BX37" s="38">
        <v>314</v>
      </c>
      <c r="BY37" s="38">
        <v>292</v>
      </c>
      <c r="BZ37" s="38">
        <v>311</v>
      </c>
      <c r="CA37" s="38">
        <v>349</v>
      </c>
      <c r="CB37" s="38">
        <v>315</v>
      </c>
      <c r="CC37" s="38">
        <v>230</v>
      </c>
      <c r="CD37" s="38">
        <v>219</v>
      </c>
      <c r="CE37" s="38">
        <v>161</v>
      </c>
      <c r="CF37" s="38">
        <v>162</v>
      </c>
      <c r="CG37" s="38">
        <v>160</v>
      </c>
      <c r="CH37" s="38">
        <v>161</v>
      </c>
      <c r="CI37" s="38">
        <v>162</v>
      </c>
      <c r="CJ37" s="38">
        <v>160</v>
      </c>
      <c r="CK37" s="38">
        <v>217</v>
      </c>
      <c r="CL37" s="38">
        <v>171</v>
      </c>
      <c r="CM37" s="38">
        <v>231</v>
      </c>
      <c r="CN37" s="38">
        <v>225</v>
      </c>
      <c r="CO37" s="38">
        <v>212</v>
      </c>
      <c r="CP37" s="38">
        <v>251</v>
      </c>
      <c r="CQ37" s="38">
        <v>248</v>
      </c>
      <c r="CR37" s="38">
        <v>303</v>
      </c>
      <c r="CS37" s="38">
        <v>247</v>
      </c>
      <c r="CT37" s="38">
        <v>228</v>
      </c>
      <c r="CU37" s="38">
        <v>190</v>
      </c>
      <c r="CV37" s="38">
        <v>202</v>
      </c>
      <c r="CW37" s="38">
        <v>186</v>
      </c>
      <c r="CX37" s="38">
        <v>201</v>
      </c>
      <c r="CY37" s="38">
        <v>201</v>
      </c>
      <c r="CZ37" s="38">
        <v>226</v>
      </c>
      <c r="DA37" s="38">
        <v>179</v>
      </c>
      <c r="DB37" s="38">
        <v>244</v>
      </c>
      <c r="DC37" s="38">
        <v>207</v>
      </c>
      <c r="DD37" s="38">
        <v>233</v>
      </c>
      <c r="DE37" s="38">
        <v>289</v>
      </c>
      <c r="DF37" s="38">
        <v>404</v>
      </c>
      <c r="DG37" s="38">
        <v>290</v>
      </c>
      <c r="DH37" s="38">
        <v>305</v>
      </c>
      <c r="DI37" s="38">
        <v>232</v>
      </c>
      <c r="DJ37" s="38">
        <v>238</v>
      </c>
      <c r="DK37" s="38">
        <v>263</v>
      </c>
      <c r="DL37" s="38">
        <v>246</v>
      </c>
      <c r="DM37" s="38">
        <v>297</v>
      </c>
      <c r="DN37" s="38">
        <v>323</v>
      </c>
      <c r="DO37" s="38">
        <v>241</v>
      </c>
      <c r="DP37" s="38">
        <v>266</v>
      </c>
      <c r="DQ37" s="65">
        <v>320</v>
      </c>
      <c r="DR37" s="70">
        <v>253</v>
      </c>
      <c r="DS37" s="70">
        <v>228</v>
      </c>
      <c r="DT37" s="70">
        <v>273</v>
      </c>
      <c r="DU37" s="70">
        <v>222</v>
      </c>
      <c r="DV37" s="70">
        <v>180</v>
      </c>
      <c r="DW37" s="70">
        <v>242</v>
      </c>
      <c r="DX37" s="70">
        <v>174</v>
      </c>
      <c r="DY37" s="67">
        <v>219</v>
      </c>
      <c r="DZ37" s="67">
        <v>261</v>
      </c>
      <c r="EA37" s="67">
        <v>218</v>
      </c>
      <c r="EB37" s="67">
        <v>249</v>
      </c>
      <c r="EC37" s="67">
        <v>271</v>
      </c>
      <c r="ED37" s="70">
        <v>206</v>
      </c>
      <c r="EE37" s="70">
        <v>225</v>
      </c>
      <c r="EF37" s="70">
        <v>184</v>
      </c>
      <c r="EG37" s="70">
        <v>183</v>
      </c>
      <c r="EH37" s="70">
        <v>183</v>
      </c>
      <c r="EI37" s="70">
        <v>182</v>
      </c>
      <c r="EJ37" s="70">
        <v>167</v>
      </c>
      <c r="EK37" s="67">
        <v>179</v>
      </c>
      <c r="EL37" s="67">
        <v>214</v>
      </c>
      <c r="EM37" s="67">
        <v>178</v>
      </c>
      <c r="EN37" s="67">
        <v>214</v>
      </c>
      <c r="EO37" s="67">
        <v>216</v>
      </c>
      <c r="EP37" s="71">
        <v>196</v>
      </c>
      <c r="EQ37" s="71">
        <v>166</v>
      </c>
      <c r="ER37" s="71">
        <v>169</v>
      </c>
      <c r="ES37" s="71">
        <v>182</v>
      </c>
      <c r="ET37" s="71">
        <v>165</v>
      </c>
      <c r="EU37" s="71">
        <v>167</v>
      </c>
      <c r="EV37" s="71">
        <v>167</v>
      </c>
      <c r="EW37" s="68">
        <v>197</v>
      </c>
      <c r="EX37" s="68">
        <v>156</v>
      </c>
      <c r="EY37" s="68">
        <v>188</v>
      </c>
      <c r="EZ37" s="68">
        <v>195</v>
      </c>
      <c r="FA37" s="68">
        <v>203</v>
      </c>
      <c r="FB37" s="71">
        <v>190</v>
      </c>
      <c r="FC37" s="71">
        <v>152</v>
      </c>
      <c r="FD37" s="71">
        <v>128</v>
      </c>
      <c r="FE37" s="71">
        <v>182</v>
      </c>
      <c r="FF37" s="71">
        <v>128</v>
      </c>
      <c r="FG37" s="71">
        <v>144</v>
      </c>
      <c r="FH37" s="71">
        <v>173</v>
      </c>
      <c r="FI37" s="68">
        <v>172</v>
      </c>
      <c r="FJ37" s="68">
        <v>187</v>
      </c>
      <c r="FK37" s="68">
        <v>174</v>
      </c>
      <c r="FL37" s="68">
        <v>163</v>
      </c>
      <c r="FM37" s="68">
        <v>190</v>
      </c>
      <c r="FN37" s="72">
        <v>175</v>
      </c>
      <c r="FO37" s="72">
        <v>141</v>
      </c>
      <c r="FP37" s="72">
        <v>164</v>
      </c>
      <c r="FQ37" s="72">
        <v>143</v>
      </c>
      <c r="FR37" s="72">
        <v>137</v>
      </c>
      <c r="FS37" s="72">
        <v>134</v>
      </c>
      <c r="FT37" s="72">
        <v>138</v>
      </c>
      <c r="FU37" s="72">
        <v>147</v>
      </c>
      <c r="FV37" s="72">
        <v>129</v>
      </c>
      <c r="FW37" s="72">
        <v>158</v>
      </c>
      <c r="FX37" s="72">
        <v>144</v>
      </c>
      <c r="FY37" s="72">
        <v>151</v>
      </c>
      <c r="FZ37" s="72">
        <v>166</v>
      </c>
      <c r="GA37" s="72">
        <v>145</v>
      </c>
      <c r="GB37" s="72">
        <v>165</v>
      </c>
      <c r="GC37" s="72">
        <v>137</v>
      </c>
      <c r="GD37" s="72">
        <v>134</v>
      </c>
      <c r="GE37" s="72">
        <v>141</v>
      </c>
      <c r="GF37" s="72">
        <v>122</v>
      </c>
      <c r="GG37" s="72">
        <v>111</v>
      </c>
      <c r="GH37" s="72">
        <v>138</v>
      </c>
      <c r="GI37" s="10">
        <v>159</v>
      </c>
      <c r="GJ37" s="10">
        <v>142</v>
      </c>
      <c r="GK37" s="10">
        <v>154</v>
      </c>
      <c r="GL37" s="10">
        <v>181</v>
      </c>
      <c r="GM37" s="10">
        <v>132</v>
      </c>
      <c r="GN37" s="10">
        <v>133</v>
      </c>
      <c r="GO37" s="10">
        <v>150</v>
      </c>
      <c r="GP37" s="10">
        <v>121</v>
      </c>
      <c r="GQ37" s="10">
        <v>138</v>
      </c>
      <c r="GR37" s="10">
        <v>126</v>
      </c>
      <c r="GS37" s="10">
        <v>129</v>
      </c>
      <c r="GT37" s="10">
        <v>146</v>
      </c>
      <c r="GU37" s="10">
        <v>147</v>
      </c>
      <c r="GV37" s="10">
        <v>140</v>
      </c>
      <c r="GW37" s="10">
        <v>179</v>
      </c>
      <c r="GX37" s="10">
        <v>172</v>
      </c>
      <c r="GY37" s="10">
        <v>126</v>
      </c>
      <c r="GZ37" s="10">
        <v>112</v>
      </c>
      <c r="HA37" s="10">
        <v>140</v>
      </c>
      <c r="HB37" s="10">
        <v>132</v>
      </c>
      <c r="HC37" s="10">
        <v>117</v>
      </c>
      <c r="HD37" s="10">
        <v>124</v>
      </c>
      <c r="HE37" s="10">
        <v>141</v>
      </c>
      <c r="HF37" s="10">
        <v>144</v>
      </c>
      <c r="HG37" s="10">
        <v>129</v>
      </c>
      <c r="HH37" s="10">
        <v>149</v>
      </c>
      <c r="HI37" s="10">
        <v>143</v>
      </c>
      <c r="HJ37" s="10">
        <v>139</v>
      </c>
      <c r="HK37" s="10">
        <v>121</v>
      </c>
      <c r="HL37" s="10">
        <v>129</v>
      </c>
      <c r="HM37" s="10">
        <v>142</v>
      </c>
      <c r="HN37" s="10">
        <v>129</v>
      </c>
      <c r="HO37" s="10">
        <v>92</v>
      </c>
      <c r="HP37" s="10">
        <v>96</v>
      </c>
      <c r="HQ37" s="10">
        <v>123</v>
      </c>
      <c r="HR37" s="10">
        <v>110</v>
      </c>
      <c r="HS37" s="10">
        <v>107</v>
      </c>
      <c r="HT37" s="10">
        <v>126</v>
      </c>
      <c r="HU37" s="10">
        <v>107</v>
      </c>
      <c r="HV37" s="10">
        <v>139</v>
      </c>
      <c r="HW37" s="10">
        <v>108</v>
      </c>
      <c r="HX37" s="10">
        <v>101</v>
      </c>
      <c r="HY37" s="10">
        <v>141</v>
      </c>
      <c r="HZ37" s="10">
        <v>77</v>
      </c>
      <c r="IA37" s="10">
        <v>67</v>
      </c>
      <c r="IB37" s="10">
        <v>83</v>
      </c>
      <c r="IC37" s="10">
        <v>111</v>
      </c>
      <c r="ID37" s="10">
        <v>92</v>
      </c>
      <c r="IE37" s="10">
        <v>98</v>
      </c>
      <c r="IF37" s="10">
        <v>135</v>
      </c>
      <c r="IG37" s="10">
        <v>105</v>
      </c>
      <c r="IH37" s="106">
        <v>128</v>
      </c>
      <c r="II37" s="106">
        <v>104</v>
      </c>
      <c r="IJ37" s="106">
        <v>95</v>
      </c>
      <c r="IK37" s="3">
        <v>99</v>
      </c>
      <c r="IL37" s="3">
        <v>116</v>
      </c>
      <c r="IM37" s="3">
        <v>112</v>
      </c>
      <c r="IN37" s="3">
        <v>147</v>
      </c>
      <c r="IO37" s="3">
        <v>92</v>
      </c>
      <c r="IP37" s="3">
        <v>141</v>
      </c>
      <c r="IQ37" s="3">
        <v>113</v>
      </c>
      <c r="IR37" s="111">
        <v>120</v>
      </c>
      <c r="IS37" s="111">
        <v>139</v>
      </c>
      <c r="IT37" s="111">
        <v>137</v>
      </c>
      <c r="IU37" s="111">
        <v>138</v>
      </c>
      <c r="IV37" s="115">
        <v>137</v>
      </c>
    </row>
    <row r="38" spans="1:256">
      <c r="A38" s="7" t="s">
        <v>61</v>
      </c>
      <c r="B38" s="38">
        <v>131</v>
      </c>
      <c r="C38" s="38">
        <v>64</v>
      </c>
      <c r="D38" s="38">
        <v>122</v>
      </c>
      <c r="E38" s="38">
        <v>81</v>
      </c>
      <c r="F38" s="38">
        <v>95</v>
      </c>
      <c r="G38" s="38">
        <v>120</v>
      </c>
      <c r="H38" s="38">
        <v>75</v>
      </c>
      <c r="I38" s="38">
        <v>120</v>
      </c>
      <c r="J38" s="38">
        <v>101</v>
      </c>
      <c r="K38" s="38">
        <v>106</v>
      </c>
      <c r="L38" s="38">
        <v>126</v>
      </c>
      <c r="M38" s="38">
        <v>98</v>
      </c>
      <c r="N38" s="37">
        <v>7896</v>
      </c>
      <c r="O38" s="37">
        <v>6968</v>
      </c>
      <c r="P38" s="37">
        <v>6894</v>
      </c>
      <c r="Q38" s="37">
        <v>7896</v>
      </c>
      <c r="R38" s="37">
        <v>6968</v>
      </c>
      <c r="S38" s="37">
        <v>6894</v>
      </c>
      <c r="T38" s="37">
        <v>7528</v>
      </c>
      <c r="U38" s="37">
        <v>6363</v>
      </c>
      <c r="V38" s="37">
        <v>7236</v>
      </c>
      <c r="W38" s="37">
        <v>6663</v>
      </c>
      <c r="X38" s="37">
        <v>7448</v>
      </c>
      <c r="Y38" s="37">
        <v>7197</v>
      </c>
      <c r="Z38" s="37">
        <v>7726</v>
      </c>
      <c r="AA38" s="37">
        <v>8515</v>
      </c>
      <c r="AB38" s="37">
        <v>7059</v>
      </c>
      <c r="AC38" s="37">
        <v>7809</v>
      </c>
      <c r="AD38" s="37">
        <v>6533</v>
      </c>
      <c r="AE38" s="37">
        <v>6957</v>
      </c>
      <c r="AF38" s="37">
        <v>7125</v>
      </c>
      <c r="AG38" s="37">
        <v>7008</v>
      </c>
      <c r="AH38" s="37">
        <v>6465</v>
      </c>
      <c r="AI38" s="37">
        <v>7495</v>
      </c>
      <c r="AJ38" s="37">
        <v>7731</v>
      </c>
      <c r="AK38" s="37">
        <v>7413</v>
      </c>
      <c r="AL38" s="37">
        <v>7983</v>
      </c>
      <c r="AM38" s="37">
        <v>5585</v>
      </c>
      <c r="AN38" s="37">
        <v>6823</v>
      </c>
      <c r="AO38" s="37">
        <v>5978</v>
      </c>
      <c r="AP38" s="37">
        <v>5364</v>
      </c>
      <c r="AQ38" s="37">
        <v>6784</v>
      </c>
      <c r="AR38" s="37">
        <v>6185</v>
      </c>
      <c r="AS38" s="37">
        <v>6397</v>
      </c>
      <c r="AT38" s="37">
        <v>6034</v>
      </c>
      <c r="AU38" s="37">
        <v>7191</v>
      </c>
      <c r="AV38" s="37">
        <v>6147</v>
      </c>
      <c r="AW38" s="37">
        <v>6394</v>
      </c>
      <c r="AX38" s="37">
        <v>7553</v>
      </c>
      <c r="AY38" s="37">
        <v>5460</v>
      </c>
      <c r="AZ38" s="37">
        <v>7184</v>
      </c>
      <c r="BA38" s="37">
        <v>6053</v>
      </c>
      <c r="BB38" s="37">
        <v>5772</v>
      </c>
      <c r="BC38" s="37">
        <v>7659</v>
      </c>
      <c r="BD38" s="37">
        <v>6594</v>
      </c>
      <c r="BE38" s="37">
        <v>6621</v>
      </c>
      <c r="BF38" s="37">
        <v>6707</v>
      </c>
      <c r="BG38" s="37">
        <v>7317</v>
      </c>
      <c r="BH38" s="37">
        <v>6824</v>
      </c>
      <c r="BI38" s="37">
        <v>7124</v>
      </c>
      <c r="BJ38" s="37">
        <v>7381</v>
      </c>
      <c r="BK38" s="37">
        <v>6337</v>
      </c>
      <c r="BL38" s="37">
        <v>7063</v>
      </c>
      <c r="BM38" s="37">
        <v>6043</v>
      </c>
      <c r="BN38" s="37">
        <v>5453</v>
      </c>
      <c r="BO38" s="37">
        <v>7187</v>
      </c>
      <c r="BP38" s="37">
        <v>6010</v>
      </c>
      <c r="BQ38" s="37">
        <v>6447</v>
      </c>
      <c r="BR38" s="37">
        <v>6216</v>
      </c>
      <c r="BS38" s="37">
        <v>6637</v>
      </c>
      <c r="BT38" s="37">
        <v>6868</v>
      </c>
      <c r="BU38" s="37">
        <v>7164</v>
      </c>
      <c r="BV38" s="37">
        <v>5865</v>
      </c>
      <c r="BW38" s="37">
        <v>5463</v>
      </c>
      <c r="BX38" s="37">
        <v>7318</v>
      </c>
      <c r="BY38" s="37">
        <v>5644</v>
      </c>
      <c r="BZ38" s="37">
        <v>6928</v>
      </c>
      <c r="CA38" s="37">
        <v>6286</v>
      </c>
      <c r="CB38" s="37">
        <v>6623</v>
      </c>
      <c r="CC38" s="37">
        <v>6998</v>
      </c>
      <c r="CD38" s="37">
        <v>6044</v>
      </c>
      <c r="CE38" s="37">
        <v>7017</v>
      </c>
      <c r="CF38" s="37">
        <v>5495</v>
      </c>
      <c r="CG38" s="37">
        <v>6333</v>
      </c>
      <c r="CH38" s="37">
        <v>7017</v>
      </c>
      <c r="CI38" s="37">
        <v>5495</v>
      </c>
      <c r="CJ38" s="37">
        <v>6333</v>
      </c>
      <c r="CK38" s="37">
        <v>5714</v>
      </c>
      <c r="CL38" s="37">
        <v>4622</v>
      </c>
      <c r="CM38" s="37">
        <v>6653</v>
      </c>
      <c r="CN38" s="37">
        <v>5842</v>
      </c>
      <c r="CO38" s="37">
        <v>6688</v>
      </c>
      <c r="CP38" s="37">
        <v>5969</v>
      </c>
      <c r="CQ38" s="37">
        <v>6562</v>
      </c>
      <c r="CR38" s="37">
        <v>6653</v>
      </c>
      <c r="CS38" s="37">
        <v>6011</v>
      </c>
      <c r="CT38" s="37">
        <v>8165</v>
      </c>
      <c r="CU38" s="37">
        <v>6455</v>
      </c>
      <c r="CV38" s="37">
        <v>6728</v>
      </c>
      <c r="CW38" s="37">
        <v>6465</v>
      </c>
      <c r="CX38" s="37">
        <v>5743</v>
      </c>
      <c r="CY38" s="37">
        <v>6831</v>
      </c>
      <c r="CZ38" s="37">
        <v>7075</v>
      </c>
      <c r="DA38" s="37">
        <v>6978</v>
      </c>
      <c r="DB38" s="37">
        <v>6319</v>
      </c>
      <c r="DC38" s="37">
        <v>7559</v>
      </c>
      <c r="DD38" s="37">
        <v>7088</v>
      </c>
      <c r="DE38" s="37">
        <v>7346</v>
      </c>
      <c r="DF38" s="37">
        <v>14153</v>
      </c>
      <c r="DG38" s="37">
        <v>4142</v>
      </c>
      <c r="DH38" s="37">
        <v>8987</v>
      </c>
      <c r="DI38" s="37">
        <v>4326</v>
      </c>
      <c r="DJ38" s="37">
        <v>7043</v>
      </c>
      <c r="DK38" s="37">
        <v>8884</v>
      </c>
      <c r="DL38" s="37">
        <v>8206</v>
      </c>
      <c r="DM38" s="37">
        <v>8462</v>
      </c>
      <c r="DN38" s="37">
        <v>8593</v>
      </c>
      <c r="DO38" s="37">
        <v>9515</v>
      </c>
      <c r="DP38" s="37">
        <v>8538</v>
      </c>
      <c r="DQ38" s="66">
        <v>9078</v>
      </c>
      <c r="DR38" s="70">
        <v>9942</v>
      </c>
      <c r="DS38" s="70">
        <v>8121</v>
      </c>
      <c r="DT38" s="70">
        <v>9447</v>
      </c>
      <c r="DU38" s="70">
        <v>7280</v>
      </c>
      <c r="DV38" s="70">
        <v>6777</v>
      </c>
      <c r="DW38" s="70">
        <v>9011</v>
      </c>
      <c r="DX38" s="70">
        <v>8282</v>
      </c>
      <c r="DY38" s="67">
        <v>8327</v>
      </c>
      <c r="DZ38" s="67">
        <v>9162</v>
      </c>
      <c r="EA38" s="67">
        <v>10018</v>
      </c>
      <c r="EB38" s="67">
        <v>9167</v>
      </c>
      <c r="EC38" s="67">
        <v>8972</v>
      </c>
      <c r="ED38" s="70">
        <v>8725</v>
      </c>
      <c r="EE38" s="70">
        <v>7669</v>
      </c>
      <c r="EF38" s="70">
        <v>7979</v>
      </c>
      <c r="EG38" s="70">
        <v>6872</v>
      </c>
      <c r="EH38" s="70">
        <v>5827</v>
      </c>
      <c r="EI38" s="70">
        <v>7916</v>
      </c>
      <c r="EJ38" s="70">
        <v>6846</v>
      </c>
      <c r="EK38" s="67">
        <v>7560</v>
      </c>
      <c r="EL38" s="67">
        <v>7427</v>
      </c>
      <c r="EM38" s="67">
        <v>7594</v>
      </c>
      <c r="EN38" s="67">
        <v>8046</v>
      </c>
      <c r="EO38" s="67">
        <v>7127</v>
      </c>
      <c r="EP38" s="71">
        <v>7444</v>
      </c>
      <c r="EQ38" s="71">
        <v>3084</v>
      </c>
      <c r="ER38" s="71">
        <v>6419</v>
      </c>
      <c r="ES38" s="71">
        <v>3142</v>
      </c>
      <c r="ET38" s="71">
        <v>4757</v>
      </c>
      <c r="EU38" s="71">
        <v>5391</v>
      </c>
      <c r="EV38" s="71">
        <v>4796</v>
      </c>
      <c r="EW38" s="68">
        <v>5563</v>
      </c>
      <c r="EX38" s="68">
        <v>4843</v>
      </c>
      <c r="EY38" s="68">
        <v>5321</v>
      </c>
      <c r="EZ38" s="68">
        <v>5276</v>
      </c>
      <c r="FA38" s="68">
        <v>4773</v>
      </c>
      <c r="FB38" s="71">
        <v>5698</v>
      </c>
      <c r="FC38" s="71">
        <v>2202</v>
      </c>
      <c r="FD38" s="71">
        <v>4678</v>
      </c>
      <c r="FE38" s="71">
        <v>2506</v>
      </c>
      <c r="FF38" s="71">
        <v>3866</v>
      </c>
      <c r="FG38" s="71">
        <v>4023</v>
      </c>
      <c r="FH38" s="71">
        <v>4033</v>
      </c>
      <c r="FI38" s="68">
        <v>4654</v>
      </c>
      <c r="FJ38" s="68">
        <v>3785</v>
      </c>
      <c r="FK38" s="68">
        <v>4586</v>
      </c>
      <c r="FL38" s="68">
        <v>4289</v>
      </c>
      <c r="FM38" s="68">
        <v>4018</v>
      </c>
      <c r="FN38" s="72">
        <v>4573</v>
      </c>
      <c r="FO38" s="72">
        <v>3579</v>
      </c>
      <c r="FP38" s="72">
        <v>3711</v>
      </c>
      <c r="FQ38" s="72">
        <v>1832</v>
      </c>
      <c r="FR38" s="72">
        <v>2834</v>
      </c>
      <c r="FS38" s="72">
        <v>3259</v>
      </c>
      <c r="FT38" s="72">
        <v>3428</v>
      </c>
      <c r="FU38" s="72">
        <v>3748</v>
      </c>
      <c r="FV38" s="72">
        <v>3398</v>
      </c>
      <c r="FW38" s="72">
        <v>3868</v>
      </c>
      <c r="FX38" s="72">
        <v>3521</v>
      </c>
      <c r="FY38" s="72">
        <v>3781</v>
      </c>
      <c r="FZ38" s="72">
        <v>4044</v>
      </c>
      <c r="GA38" s="72">
        <v>3054</v>
      </c>
      <c r="GB38" s="72">
        <v>3561</v>
      </c>
      <c r="GC38" s="72">
        <v>1522</v>
      </c>
      <c r="GD38" s="72">
        <v>2392</v>
      </c>
      <c r="GE38" s="72">
        <v>2847</v>
      </c>
      <c r="GF38" s="72">
        <v>2887</v>
      </c>
      <c r="GG38" s="72">
        <v>3021</v>
      </c>
      <c r="GH38" s="72">
        <v>2993</v>
      </c>
      <c r="GI38" s="10">
        <v>3432</v>
      </c>
      <c r="GJ38" s="10">
        <v>3106</v>
      </c>
      <c r="GK38" s="10">
        <v>3157</v>
      </c>
      <c r="GL38" s="10">
        <v>3411</v>
      </c>
      <c r="GM38" s="10">
        <v>2739</v>
      </c>
      <c r="GN38" s="10">
        <v>3238</v>
      </c>
      <c r="GO38" s="10">
        <v>2410</v>
      </c>
      <c r="GP38" s="10">
        <v>2492</v>
      </c>
      <c r="GQ38" s="10">
        <v>2760</v>
      </c>
      <c r="GR38" s="10">
        <v>2560</v>
      </c>
      <c r="GS38" s="10">
        <v>2841</v>
      </c>
      <c r="GT38" s="10">
        <v>2896</v>
      </c>
      <c r="GU38" s="6">
        <v>2734</v>
      </c>
      <c r="GV38" s="6">
        <v>3232</v>
      </c>
      <c r="GW38" s="6">
        <v>3129</v>
      </c>
      <c r="GX38" s="6">
        <v>3162</v>
      </c>
      <c r="GY38" s="6">
        <v>1184</v>
      </c>
      <c r="GZ38" s="6">
        <v>2787</v>
      </c>
      <c r="HA38" s="6">
        <v>1382</v>
      </c>
      <c r="HB38" s="6">
        <v>2236</v>
      </c>
      <c r="HC38" s="6">
        <v>2717</v>
      </c>
      <c r="HD38" s="6">
        <v>2110</v>
      </c>
      <c r="HE38" s="6">
        <v>2648</v>
      </c>
      <c r="HF38" s="6">
        <v>2505</v>
      </c>
      <c r="HG38" s="6">
        <v>2607</v>
      </c>
      <c r="HH38" s="6">
        <v>2923</v>
      </c>
      <c r="HI38" s="6">
        <v>2552</v>
      </c>
      <c r="HJ38" s="6">
        <v>2739</v>
      </c>
      <c r="HK38" s="10">
        <v>830</v>
      </c>
      <c r="HL38" s="6">
        <v>2546</v>
      </c>
      <c r="HM38" s="6">
        <v>1224</v>
      </c>
      <c r="HN38" s="6">
        <v>2011</v>
      </c>
      <c r="HO38" s="6">
        <v>6350</v>
      </c>
      <c r="HP38" s="6">
        <v>1904</v>
      </c>
      <c r="HQ38" s="6">
        <v>2167</v>
      </c>
      <c r="HR38" s="6">
        <v>1904</v>
      </c>
      <c r="HS38" s="6">
        <v>2028</v>
      </c>
      <c r="HT38" s="10">
        <v>7</v>
      </c>
      <c r="HU38" s="10" t="s">
        <v>310</v>
      </c>
      <c r="HV38" s="10">
        <v>2313</v>
      </c>
      <c r="HW38" s="10">
        <v>1911</v>
      </c>
      <c r="HX38" s="10">
        <v>1639</v>
      </c>
      <c r="HY38" s="10">
        <v>1817</v>
      </c>
      <c r="HZ38" s="10">
        <v>1461</v>
      </c>
      <c r="IA38" s="10">
        <v>1602</v>
      </c>
      <c r="IB38" s="10">
        <v>1823</v>
      </c>
      <c r="IC38" s="10">
        <v>2070</v>
      </c>
      <c r="ID38" s="10">
        <v>1945</v>
      </c>
      <c r="IE38" s="10">
        <v>2122</v>
      </c>
      <c r="IF38" s="10">
        <v>2251</v>
      </c>
      <c r="IG38" s="10">
        <v>2124</v>
      </c>
      <c r="IH38" s="106">
        <v>2193</v>
      </c>
      <c r="II38" s="106">
        <v>1929</v>
      </c>
      <c r="IJ38" s="106">
        <v>1963</v>
      </c>
      <c r="IK38" s="3">
        <v>1799</v>
      </c>
      <c r="IL38" s="3">
        <v>1608</v>
      </c>
      <c r="IM38" s="3">
        <v>1983</v>
      </c>
      <c r="IN38" s="3">
        <v>4037</v>
      </c>
      <c r="IO38" s="3">
        <v>2575</v>
      </c>
      <c r="IP38" s="3">
        <v>1708</v>
      </c>
      <c r="IQ38" s="3">
        <v>1464</v>
      </c>
      <c r="IR38" s="111">
        <v>1478</v>
      </c>
      <c r="IS38" s="111">
        <v>1629</v>
      </c>
      <c r="IT38" s="111">
        <v>1456</v>
      </c>
      <c r="IU38" s="111">
        <v>1430</v>
      </c>
      <c r="IV38" s="115">
        <v>1679</v>
      </c>
    </row>
    <row r="39" spans="1:256">
      <c r="A39" s="7" t="s">
        <v>62</v>
      </c>
      <c r="B39" s="37">
        <v>1967</v>
      </c>
      <c r="C39" s="37">
        <v>1841</v>
      </c>
      <c r="D39" s="37">
        <v>1836</v>
      </c>
      <c r="E39" s="37">
        <v>1562</v>
      </c>
      <c r="F39" s="37">
        <v>1754</v>
      </c>
      <c r="G39" s="37">
        <v>1901</v>
      </c>
      <c r="H39" s="37">
        <v>1797</v>
      </c>
      <c r="I39" s="37">
        <v>1854</v>
      </c>
      <c r="J39" s="37">
        <v>2040</v>
      </c>
      <c r="K39" s="37">
        <v>1924</v>
      </c>
      <c r="L39" s="37">
        <v>2373</v>
      </c>
      <c r="M39" s="37">
        <v>2310</v>
      </c>
      <c r="N39" s="37">
        <v>2167</v>
      </c>
      <c r="O39" s="37">
        <v>1941</v>
      </c>
      <c r="P39" s="37">
        <v>1718</v>
      </c>
      <c r="Q39" s="37">
        <v>1778</v>
      </c>
      <c r="R39" s="37">
        <v>1676</v>
      </c>
      <c r="S39" s="37">
        <v>1785</v>
      </c>
      <c r="T39" s="37">
        <v>1684</v>
      </c>
      <c r="U39" s="37">
        <v>1902</v>
      </c>
      <c r="V39" s="37">
        <v>1967</v>
      </c>
      <c r="W39" s="37">
        <v>2048</v>
      </c>
      <c r="X39" s="37">
        <v>2472</v>
      </c>
      <c r="Y39" s="37">
        <v>1943</v>
      </c>
      <c r="Z39" s="37">
        <v>1934</v>
      </c>
      <c r="AA39" s="37">
        <v>1570</v>
      </c>
      <c r="AB39" s="37">
        <v>1497</v>
      </c>
      <c r="AC39" s="37">
        <v>1677</v>
      </c>
      <c r="AD39" s="37">
        <v>1119</v>
      </c>
      <c r="AE39" s="37">
        <v>1447</v>
      </c>
      <c r="AF39" s="37">
        <v>1709</v>
      </c>
      <c r="AG39" s="37">
        <v>1645</v>
      </c>
      <c r="AH39" s="37">
        <v>1662</v>
      </c>
      <c r="AI39" s="37">
        <v>2167</v>
      </c>
      <c r="AJ39" s="37">
        <v>2254</v>
      </c>
      <c r="AK39" s="37">
        <v>1879</v>
      </c>
      <c r="AL39" s="37">
        <v>2001</v>
      </c>
      <c r="AM39" s="37">
        <v>1653</v>
      </c>
      <c r="AN39" s="37">
        <v>1558</v>
      </c>
      <c r="AO39" s="37">
        <v>1697</v>
      </c>
      <c r="AP39" s="37">
        <v>1099</v>
      </c>
      <c r="AQ39" s="37">
        <v>1624</v>
      </c>
      <c r="AR39" s="37">
        <v>1648</v>
      </c>
      <c r="AS39" s="37">
        <v>1638</v>
      </c>
      <c r="AT39" s="37">
        <v>1714</v>
      </c>
      <c r="AU39" s="37">
        <v>1930</v>
      </c>
      <c r="AV39" s="37">
        <v>1900</v>
      </c>
      <c r="AW39" s="37">
        <v>1848</v>
      </c>
      <c r="AX39" s="37">
        <v>1761</v>
      </c>
      <c r="AY39" s="37">
        <v>1417</v>
      </c>
      <c r="AZ39" s="37">
        <v>1572</v>
      </c>
      <c r="BA39" s="37">
        <v>1602</v>
      </c>
      <c r="BB39" s="37">
        <v>1070</v>
      </c>
      <c r="BC39" s="37">
        <v>1583</v>
      </c>
      <c r="BD39" s="37">
        <v>1574</v>
      </c>
      <c r="BE39" s="37">
        <v>1366</v>
      </c>
      <c r="BF39" s="37">
        <v>1681</v>
      </c>
      <c r="BG39" s="37">
        <v>1741</v>
      </c>
      <c r="BH39" s="37">
        <v>1914</v>
      </c>
      <c r="BI39" s="37">
        <v>1767</v>
      </c>
      <c r="BJ39" s="37">
        <v>1536</v>
      </c>
      <c r="BK39" s="37">
        <v>1494</v>
      </c>
      <c r="BL39" s="37">
        <v>1354</v>
      </c>
      <c r="BM39" s="37">
        <v>1260</v>
      </c>
      <c r="BN39" s="37">
        <v>1013</v>
      </c>
      <c r="BO39" s="37">
        <v>1352</v>
      </c>
      <c r="BP39" s="37">
        <v>1198</v>
      </c>
      <c r="BQ39" s="37">
        <v>1236</v>
      </c>
      <c r="BR39" s="37">
        <v>1258</v>
      </c>
      <c r="BS39" s="37">
        <v>1341</v>
      </c>
      <c r="BT39" s="37">
        <v>1729</v>
      </c>
      <c r="BU39" s="37">
        <v>1429</v>
      </c>
      <c r="BV39" s="37">
        <v>1141</v>
      </c>
      <c r="BW39" s="38">
        <v>772</v>
      </c>
      <c r="BX39" s="37">
        <v>1044</v>
      </c>
      <c r="BY39" s="37">
        <v>1118</v>
      </c>
      <c r="BZ39" s="37">
        <v>1088</v>
      </c>
      <c r="CA39" s="38">
        <v>947</v>
      </c>
      <c r="CB39" s="37">
        <v>1019</v>
      </c>
      <c r="CC39" s="37">
        <v>1360</v>
      </c>
      <c r="CD39" s="37">
        <v>1216</v>
      </c>
      <c r="CE39" s="37">
        <v>1139</v>
      </c>
      <c r="CF39" s="38">
        <v>921</v>
      </c>
      <c r="CG39" s="38">
        <v>786</v>
      </c>
      <c r="CH39" s="37">
        <v>1139</v>
      </c>
      <c r="CI39" s="38">
        <v>921</v>
      </c>
      <c r="CJ39" s="38">
        <v>786</v>
      </c>
      <c r="CK39" s="38">
        <v>836</v>
      </c>
      <c r="CL39" s="38">
        <v>694</v>
      </c>
      <c r="CM39" s="38">
        <v>874</v>
      </c>
      <c r="CN39" s="38">
        <v>937</v>
      </c>
      <c r="CO39" s="38">
        <v>909</v>
      </c>
      <c r="CP39" s="38">
        <v>907</v>
      </c>
      <c r="CQ39" s="37">
        <v>1061</v>
      </c>
      <c r="CR39" s="37">
        <v>1207</v>
      </c>
      <c r="CS39" s="38">
        <v>860</v>
      </c>
      <c r="CT39" s="38">
        <v>89</v>
      </c>
      <c r="CU39" s="38">
        <v>271</v>
      </c>
      <c r="CV39" s="38">
        <v>584</v>
      </c>
      <c r="CW39" s="38">
        <v>768</v>
      </c>
      <c r="CX39" s="38">
        <v>633</v>
      </c>
      <c r="CY39" s="38">
        <v>744</v>
      </c>
      <c r="CZ39" s="38">
        <v>744</v>
      </c>
      <c r="DA39" s="38">
        <v>680</v>
      </c>
      <c r="DB39" s="38">
        <v>791</v>
      </c>
      <c r="DC39" s="38">
        <v>945</v>
      </c>
      <c r="DD39" s="38">
        <v>978</v>
      </c>
      <c r="DE39" s="37">
        <v>1046</v>
      </c>
      <c r="DF39" s="38">
        <v>942</v>
      </c>
      <c r="DG39" s="38">
        <v>806</v>
      </c>
      <c r="DH39" s="38">
        <v>790</v>
      </c>
      <c r="DI39" s="38">
        <v>683</v>
      </c>
      <c r="DJ39" s="38">
        <v>625</v>
      </c>
      <c r="DK39" s="38">
        <v>948</v>
      </c>
      <c r="DL39" s="38">
        <v>915</v>
      </c>
      <c r="DM39" s="38">
        <v>847</v>
      </c>
      <c r="DN39" s="37">
        <v>1072</v>
      </c>
      <c r="DO39" s="37">
        <v>1125</v>
      </c>
      <c r="DP39" s="37">
        <v>1219</v>
      </c>
      <c r="DQ39" s="66">
        <v>1068</v>
      </c>
      <c r="DR39" s="70">
        <v>1084</v>
      </c>
      <c r="DS39" s="70">
        <v>939</v>
      </c>
      <c r="DT39" s="70">
        <v>796</v>
      </c>
      <c r="DU39" s="70">
        <v>749</v>
      </c>
      <c r="DV39" s="70">
        <v>663</v>
      </c>
      <c r="DW39" s="70">
        <v>899</v>
      </c>
      <c r="DX39" s="70">
        <v>865</v>
      </c>
      <c r="DY39" s="67">
        <v>786</v>
      </c>
      <c r="DZ39" s="67">
        <v>937</v>
      </c>
      <c r="EA39" s="67">
        <v>1083</v>
      </c>
      <c r="EB39" s="67">
        <v>1172</v>
      </c>
      <c r="EC39" s="67">
        <v>1060</v>
      </c>
      <c r="ED39" s="70">
        <v>926</v>
      </c>
      <c r="EE39" s="70">
        <v>897</v>
      </c>
      <c r="EF39" s="70">
        <v>783</v>
      </c>
      <c r="EG39" s="70">
        <v>745</v>
      </c>
      <c r="EH39" s="70">
        <v>464</v>
      </c>
      <c r="EI39" s="70">
        <v>797</v>
      </c>
      <c r="EJ39" s="70">
        <v>754</v>
      </c>
      <c r="EK39" s="67">
        <v>768</v>
      </c>
      <c r="EL39" s="67">
        <v>853</v>
      </c>
      <c r="EM39" s="67">
        <v>861</v>
      </c>
      <c r="EN39" s="67">
        <v>1031</v>
      </c>
      <c r="EO39" s="67">
        <v>812</v>
      </c>
      <c r="EP39" s="71">
        <v>817</v>
      </c>
      <c r="EQ39" s="71">
        <v>734</v>
      </c>
      <c r="ER39" s="71">
        <v>676</v>
      </c>
      <c r="ES39" s="71">
        <v>702</v>
      </c>
      <c r="ET39" s="71">
        <v>506</v>
      </c>
      <c r="EU39" s="71">
        <v>675</v>
      </c>
      <c r="EV39" s="71">
        <v>688</v>
      </c>
      <c r="EW39" s="68">
        <v>688</v>
      </c>
      <c r="EX39" s="68">
        <v>726</v>
      </c>
      <c r="EY39" s="68">
        <v>933</v>
      </c>
      <c r="EZ39" s="68">
        <v>972</v>
      </c>
      <c r="FA39" s="68">
        <v>735</v>
      </c>
      <c r="FB39" s="71">
        <v>770</v>
      </c>
      <c r="FC39" s="71">
        <v>562</v>
      </c>
      <c r="FD39" s="71">
        <v>395</v>
      </c>
      <c r="FE39" s="71">
        <v>598</v>
      </c>
      <c r="FF39" s="71">
        <v>355</v>
      </c>
      <c r="FG39" s="71">
        <v>438</v>
      </c>
      <c r="FH39" s="71">
        <v>556</v>
      </c>
      <c r="FI39" s="68">
        <v>500</v>
      </c>
      <c r="FJ39" s="68">
        <v>549</v>
      </c>
      <c r="FK39" s="68">
        <v>616</v>
      </c>
      <c r="FL39" s="68">
        <v>655</v>
      </c>
      <c r="FM39" s="68">
        <v>612</v>
      </c>
      <c r="FN39" s="72">
        <v>565</v>
      </c>
      <c r="FO39" s="72">
        <v>439</v>
      </c>
      <c r="FP39" s="72">
        <v>394</v>
      </c>
      <c r="FQ39" s="72">
        <v>497</v>
      </c>
      <c r="FR39" s="72">
        <v>342</v>
      </c>
      <c r="FS39" s="72">
        <v>451</v>
      </c>
      <c r="FT39" s="72">
        <v>504</v>
      </c>
      <c r="FU39" s="72">
        <v>469</v>
      </c>
      <c r="FV39" s="72">
        <v>530</v>
      </c>
      <c r="FW39" s="72">
        <v>615</v>
      </c>
      <c r="FX39" s="72">
        <v>624</v>
      </c>
      <c r="FY39" s="72">
        <v>628</v>
      </c>
      <c r="FZ39" s="72">
        <v>569</v>
      </c>
      <c r="GA39" s="72">
        <v>440</v>
      </c>
      <c r="GB39" s="72">
        <v>419</v>
      </c>
      <c r="GC39" s="72">
        <v>449</v>
      </c>
      <c r="GD39" s="72">
        <v>310</v>
      </c>
      <c r="GE39" s="72">
        <v>436</v>
      </c>
      <c r="GF39" s="72">
        <v>513</v>
      </c>
      <c r="GG39" s="72">
        <v>430</v>
      </c>
      <c r="GH39" s="72">
        <v>543</v>
      </c>
      <c r="GI39" s="10">
        <v>633</v>
      </c>
      <c r="GJ39" s="10">
        <v>652</v>
      </c>
      <c r="GK39" s="10">
        <v>630</v>
      </c>
      <c r="GL39" s="10">
        <v>584</v>
      </c>
      <c r="GM39" s="10">
        <v>477</v>
      </c>
      <c r="GN39" s="10">
        <v>406</v>
      </c>
      <c r="GO39" s="10">
        <v>444</v>
      </c>
      <c r="GP39" s="10">
        <v>380</v>
      </c>
      <c r="GQ39" s="10">
        <v>380</v>
      </c>
      <c r="GR39" s="10">
        <v>402</v>
      </c>
      <c r="GS39" s="10">
        <v>435</v>
      </c>
      <c r="GT39" s="10">
        <v>433</v>
      </c>
      <c r="GU39" s="10">
        <v>443</v>
      </c>
      <c r="GV39" s="10">
        <v>648</v>
      </c>
      <c r="GW39" s="10">
        <v>472</v>
      </c>
      <c r="GX39" s="10">
        <v>522</v>
      </c>
      <c r="GY39" s="10">
        <v>399</v>
      </c>
      <c r="GZ39" s="10">
        <v>313</v>
      </c>
      <c r="HA39" s="10">
        <v>453</v>
      </c>
      <c r="HB39" s="10">
        <v>327</v>
      </c>
      <c r="HC39" s="10">
        <v>370</v>
      </c>
      <c r="HD39" s="10">
        <v>380</v>
      </c>
      <c r="HE39" s="10">
        <v>388</v>
      </c>
      <c r="HF39" s="10">
        <v>431</v>
      </c>
      <c r="HG39" s="10">
        <v>411</v>
      </c>
      <c r="HH39" s="10">
        <v>555</v>
      </c>
      <c r="HI39" s="10">
        <v>437</v>
      </c>
      <c r="HJ39" s="10">
        <v>438</v>
      </c>
      <c r="HK39" s="10">
        <v>356</v>
      </c>
      <c r="HL39" s="10">
        <v>285</v>
      </c>
      <c r="HM39" s="10">
        <v>379</v>
      </c>
      <c r="HN39" s="10">
        <v>242</v>
      </c>
      <c r="HO39" s="10">
        <v>352</v>
      </c>
      <c r="HP39" s="10">
        <v>336</v>
      </c>
      <c r="HQ39" s="10">
        <v>345</v>
      </c>
      <c r="HR39" s="10">
        <v>348</v>
      </c>
      <c r="HS39" s="10">
        <v>369</v>
      </c>
      <c r="HT39" s="10">
        <v>459</v>
      </c>
      <c r="HU39" s="10">
        <v>398</v>
      </c>
      <c r="HV39" s="10">
        <v>379</v>
      </c>
      <c r="HW39" s="10">
        <v>344</v>
      </c>
      <c r="HX39" s="10">
        <v>285</v>
      </c>
      <c r="HY39" s="10">
        <v>286</v>
      </c>
      <c r="HZ39" s="10">
        <v>228</v>
      </c>
      <c r="IA39" s="10">
        <v>313</v>
      </c>
      <c r="IB39" s="10">
        <v>342</v>
      </c>
      <c r="IC39" s="10">
        <v>303</v>
      </c>
      <c r="ID39" s="10">
        <v>368</v>
      </c>
      <c r="IE39" s="10">
        <v>429</v>
      </c>
      <c r="IF39" s="10">
        <v>429</v>
      </c>
      <c r="IG39" s="10">
        <v>332</v>
      </c>
      <c r="IH39" s="106">
        <v>372</v>
      </c>
      <c r="II39" s="106">
        <v>264</v>
      </c>
      <c r="IJ39" s="106">
        <v>256</v>
      </c>
      <c r="IK39" s="3">
        <v>324</v>
      </c>
      <c r="IL39" s="3">
        <v>203</v>
      </c>
      <c r="IM39" s="3">
        <v>394</v>
      </c>
      <c r="IN39" s="3">
        <v>349</v>
      </c>
      <c r="IO39" s="3">
        <v>289</v>
      </c>
      <c r="IP39" s="3">
        <v>301</v>
      </c>
      <c r="IQ39" s="3">
        <v>283</v>
      </c>
      <c r="IR39" s="111">
        <v>232</v>
      </c>
      <c r="IS39" s="111">
        <v>181</v>
      </c>
      <c r="IT39" s="111">
        <v>196</v>
      </c>
      <c r="IU39" s="111">
        <v>206</v>
      </c>
      <c r="IV39" s="115">
        <v>138</v>
      </c>
    </row>
    <row r="40" spans="1:256">
      <c r="A40" s="7" t="s">
        <v>63</v>
      </c>
      <c r="B40" s="37">
        <v>1107</v>
      </c>
      <c r="C40" s="37">
        <v>1108</v>
      </c>
      <c r="D40" s="37">
        <v>1158</v>
      </c>
      <c r="E40" s="37">
        <v>1053</v>
      </c>
      <c r="F40" s="38">
        <v>987</v>
      </c>
      <c r="G40" s="37">
        <v>1391</v>
      </c>
      <c r="H40" s="37">
        <v>1209</v>
      </c>
      <c r="I40" s="37">
        <v>1322</v>
      </c>
      <c r="J40" s="37">
        <v>1320</v>
      </c>
      <c r="K40" s="37">
        <v>1277</v>
      </c>
      <c r="L40" s="37">
        <v>1490</v>
      </c>
      <c r="M40" s="37">
        <v>1391</v>
      </c>
      <c r="N40" s="37">
        <v>1368</v>
      </c>
      <c r="O40" s="37">
        <v>1185</v>
      </c>
      <c r="P40" s="37">
        <v>1193</v>
      </c>
      <c r="Q40" s="37">
        <v>1269</v>
      </c>
      <c r="R40" s="37">
        <v>1139</v>
      </c>
      <c r="S40" s="37">
        <v>1344</v>
      </c>
      <c r="T40" s="37">
        <v>1290</v>
      </c>
      <c r="U40" s="37">
        <v>1398</v>
      </c>
      <c r="V40" s="37">
        <v>1560</v>
      </c>
      <c r="W40" s="37">
        <v>1563</v>
      </c>
      <c r="X40" s="37">
        <v>1807</v>
      </c>
      <c r="Y40" s="37">
        <v>1551</v>
      </c>
      <c r="Z40" s="37">
        <v>1816</v>
      </c>
      <c r="AA40" s="37">
        <v>1657</v>
      </c>
      <c r="AB40" s="37">
        <v>1459</v>
      </c>
      <c r="AC40" s="37">
        <v>1635</v>
      </c>
      <c r="AD40" s="37">
        <v>1414</v>
      </c>
      <c r="AE40" s="37">
        <v>1571</v>
      </c>
      <c r="AF40" s="37">
        <v>1610</v>
      </c>
      <c r="AG40" s="37">
        <v>1718</v>
      </c>
      <c r="AH40" s="37">
        <v>1567</v>
      </c>
      <c r="AI40" s="37">
        <v>1639</v>
      </c>
      <c r="AJ40" s="37">
        <v>1625</v>
      </c>
      <c r="AK40" s="37">
        <v>1734</v>
      </c>
      <c r="AL40" s="37">
        <v>1685</v>
      </c>
      <c r="AM40" s="37">
        <v>1514</v>
      </c>
      <c r="AN40" s="37">
        <v>1535</v>
      </c>
      <c r="AO40" s="37">
        <v>1687</v>
      </c>
      <c r="AP40" s="37">
        <v>1482</v>
      </c>
      <c r="AQ40" s="37">
        <v>1739</v>
      </c>
      <c r="AR40" s="37">
        <v>1894</v>
      </c>
      <c r="AS40" s="37">
        <v>1749</v>
      </c>
      <c r="AT40" s="37">
        <v>1642</v>
      </c>
      <c r="AU40" s="37">
        <v>2004</v>
      </c>
      <c r="AV40" s="37">
        <v>2020</v>
      </c>
      <c r="AW40" s="37">
        <v>2029</v>
      </c>
      <c r="AX40" s="37">
        <v>2168</v>
      </c>
      <c r="AY40" s="37">
        <v>1846</v>
      </c>
      <c r="AZ40" s="37">
        <v>2179</v>
      </c>
      <c r="BA40" s="37">
        <v>1968</v>
      </c>
      <c r="BB40" s="37">
        <v>1927</v>
      </c>
      <c r="BC40" s="37">
        <v>2246</v>
      </c>
      <c r="BD40" s="37">
        <v>2157</v>
      </c>
      <c r="BE40" s="37">
        <v>2104</v>
      </c>
      <c r="BF40" s="37">
        <v>2184</v>
      </c>
      <c r="BG40" s="37">
        <v>2175</v>
      </c>
      <c r="BH40" s="37">
        <v>2240</v>
      </c>
      <c r="BI40" s="37">
        <v>2326</v>
      </c>
      <c r="BJ40" s="37">
        <v>2295</v>
      </c>
      <c r="BK40" s="37">
        <v>2333</v>
      </c>
      <c r="BL40" s="37">
        <v>2458</v>
      </c>
      <c r="BM40" s="37">
        <v>2227</v>
      </c>
      <c r="BN40" s="37">
        <v>2052</v>
      </c>
      <c r="BO40" s="37">
        <v>2238</v>
      </c>
      <c r="BP40" s="37">
        <v>2121</v>
      </c>
      <c r="BQ40" s="37">
        <v>2081</v>
      </c>
      <c r="BR40" s="37">
        <v>2198</v>
      </c>
      <c r="BS40" s="37">
        <v>2054</v>
      </c>
      <c r="BT40" s="37">
        <v>2523</v>
      </c>
      <c r="BU40" s="37">
        <v>2364</v>
      </c>
      <c r="BV40" s="37">
        <v>2205</v>
      </c>
      <c r="BW40" s="37">
        <v>1954</v>
      </c>
      <c r="BX40" s="37">
        <v>2166</v>
      </c>
      <c r="BY40" s="37">
        <v>1950</v>
      </c>
      <c r="BZ40" s="37">
        <v>2090</v>
      </c>
      <c r="CA40" s="37">
        <v>2152</v>
      </c>
      <c r="CB40" s="37">
        <v>2400</v>
      </c>
      <c r="CC40" s="37">
        <v>2834</v>
      </c>
      <c r="CD40" s="37">
        <v>2591</v>
      </c>
      <c r="CE40" s="37">
        <v>2746</v>
      </c>
      <c r="CF40" s="37">
        <v>2560</v>
      </c>
      <c r="CG40" s="37">
        <v>2772</v>
      </c>
      <c r="CH40" s="37">
        <v>2746</v>
      </c>
      <c r="CI40" s="37">
        <v>2560</v>
      </c>
      <c r="CJ40" s="37">
        <v>2772</v>
      </c>
      <c r="CK40" s="37">
        <v>2841</v>
      </c>
      <c r="CL40" s="37">
        <v>2674</v>
      </c>
      <c r="CM40" s="37">
        <v>2865</v>
      </c>
      <c r="CN40" s="37">
        <v>2714</v>
      </c>
      <c r="CO40" s="37">
        <v>2603</v>
      </c>
      <c r="CP40" s="37">
        <v>2682</v>
      </c>
      <c r="CQ40" s="37">
        <v>2471</v>
      </c>
      <c r="CR40" s="37">
        <v>2592</v>
      </c>
      <c r="CS40" s="37">
        <v>2434</v>
      </c>
      <c r="CT40" s="37">
        <v>2643</v>
      </c>
      <c r="CU40" s="37">
        <v>2362</v>
      </c>
      <c r="CV40" s="37">
        <v>2475</v>
      </c>
      <c r="CW40" s="37">
        <v>2325</v>
      </c>
      <c r="CX40" s="37">
        <v>2081</v>
      </c>
      <c r="CY40" s="37">
        <v>2335</v>
      </c>
      <c r="CZ40" s="37">
        <v>2456</v>
      </c>
      <c r="DA40" s="37">
        <v>2409</v>
      </c>
      <c r="DB40" s="37">
        <v>2379</v>
      </c>
      <c r="DC40" s="37">
        <v>2489</v>
      </c>
      <c r="DD40" s="37">
        <v>2405</v>
      </c>
      <c r="DE40" s="37">
        <v>2713</v>
      </c>
      <c r="DF40" s="37">
        <v>2880</v>
      </c>
      <c r="DG40" s="37">
        <v>2374</v>
      </c>
      <c r="DH40" s="37">
        <v>2664</v>
      </c>
      <c r="DI40" s="37">
        <v>2863</v>
      </c>
      <c r="DJ40" s="37">
        <v>2687</v>
      </c>
      <c r="DK40" s="37">
        <v>2889</v>
      </c>
      <c r="DL40" s="37">
        <v>2681</v>
      </c>
      <c r="DM40" s="37">
        <v>2240</v>
      </c>
      <c r="DN40" s="37">
        <v>2460</v>
      </c>
      <c r="DO40" s="37">
        <v>2585</v>
      </c>
      <c r="DP40" s="37">
        <v>2531</v>
      </c>
      <c r="DQ40" s="66">
        <v>2709</v>
      </c>
      <c r="DR40" s="70">
        <v>2657</v>
      </c>
      <c r="DS40" s="70">
        <v>2668</v>
      </c>
      <c r="DT40" s="70">
        <v>2826</v>
      </c>
      <c r="DU40" s="70">
        <v>2662</v>
      </c>
      <c r="DV40" s="70">
        <v>2665</v>
      </c>
      <c r="DW40" s="70">
        <v>2717</v>
      </c>
      <c r="DX40" s="70">
        <v>2641</v>
      </c>
      <c r="DY40" s="67">
        <v>2441</v>
      </c>
      <c r="DZ40" s="67">
        <v>2807</v>
      </c>
      <c r="EA40" s="67">
        <v>2830</v>
      </c>
      <c r="EB40" s="67">
        <v>2722</v>
      </c>
      <c r="EC40" s="67">
        <v>2817</v>
      </c>
      <c r="ED40" s="70">
        <v>5588</v>
      </c>
      <c r="EE40" s="70">
        <v>4616</v>
      </c>
      <c r="EF40" s="70">
        <v>5045</v>
      </c>
      <c r="EG40" s="70">
        <v>4548</v>
      </c>
      <c r="EH40" s="70">
        <v>4167</v>
      </c>
      <c r="EI40" s="70">
        <v>4827</v>
      </c>
      <c r="EJ40" s="70">
        <v>3841</v>
      </c>
      <c r="EK40" s="67">
        <v>3730</v>
      </c>
      <c r="EL40" s="67">
        <v>4706</v>
      </c>
      <c r="EM40" s="67">
        <v>2233</v>
      </c>
      <c r="EN40" s="67">
        <v>2892</v>
      </c>
      <c r="EO40" s="67">
        <v>2386</v>
      </c>
      <c r="EP40" s="71">
        <v>1337</v>
      </c>
      <c r="EQ40" s="71">
        <v>1408</v>
      </c>
      <c r="ER40" s="71">
        <v>1909</v>
      </c>
      <c r="ES40" s="71">
        <v>1807</v>
      </c>
      <c r="ET40" s="71">
        <v>1530</v>
      </c>
      <c r="EU40" s="71">
        <v>1618</v>
      </c>
      <c r="EV40" s="71">
        <v>1770</v>
      </c>
      <c r="EW40" s="68">
        <v>1895</v>
      </c>
      <c r="EX40" s="68">
        <v>1873</v>
      </c>
      <c r="EY40" s="68">
        <v>1721</v>
      </c>
      <c r="EZ40" s="68">
        <v>1829</v>
      </c>
      <c r="FA40" s="68">
        <v>1723</v>
      </c>
      <c r="FB40" s="71">
        <v>2497</v>
      </c>
      <c r="FC40" s="71">
        <v>2262</v>
      </c>
      <c r="FD40" s="71">
        <v>2589</v>
      </c>
      <c r="FE40" s="71">
        <v>1991</v>
      </c>
      <c r="FF40" s="71">
        <v>1904</v>
      </c>
      <c r="FG40" s="71">
        <v>1935</v>
      </c>
      <c r="FH40" s="71">
        <v>2000</v>
      </c>
      <c r="FI40" s="68">
        <v>2011</v>
      </c>
      <c r="FJ40" s="68">
        <v>1922</v>
      </c>
      <c r="FK40" s="68">
        <v>2206</v>
      </c>
      <c r="FL40" s="68">
        <v>2280</v>
      </c>
      <c r="FM40" s="68">
        <v>2024</v>
      </c>
      <c r="FN40" s="72">
        <v>4557</v>
      </c>
      <c r="FO40" s="72">
        <v>4555</v>
      </c>
      <c r="FP40" s="72">
        <v>4390</v>
      </c>
      <c r="FQ40" s="72">
        <v>4665</v>
      </c>
      <c r="FR40" s="72">
        <v>4247</v>
      </c>
      <c r="FS40" s="72">
        <v>4864</v>
      </c>
      <c r="FT40" s="72">
        <v>2370</v>
      </c>
      <c r="FU40" s="72">
        <v>2316</v>
      </c>
      <c r="FV40" s="72">
        <v>2391</v>
      </c>
      <c r="FW40" s="72">
        <v>2586</v>
      </c>
      <c r="FX40" s="72">
        <v>2406</v>
      </c>
      <c r="FY40" s="72">
        <v>2442</v>
      </c>
      <c r="FZ40" s="72">
        <v>4775</v>
      </c>
      <c r="GA40" s="72">
        <v>4392</v>
      </c>
      <c r="GB40" s="72">
        <v>4186</v>
      </c>
      <c r="GC40" s="72">
        <v>3554</v>
      </c>
      <c r="GD40" s="72">
        <v>2815</v>
      </c>
      <c r="GE40" s="72">
        <v>2982</v>
      </c>
      <c r="GF40" s="72">
        <v>3254</v>
      </c>
      <c r="GG40" s="72">
        <v>2957</v>
      </c>
      <c r="GH40" s="72">
        <v>3420</v>
      </c>
      <c r="GI40" s="10">
        <v>3476</v>
      </c>
      <c r="GJ40" s="10">
        <v>3192</v>
      </c>
      <c r="GK40" s="10">
        <v>3202</v>
      </c>
      <c r="GL40" s="10">
        <v>3006</v>
      </c>
      <c r="GM40" s="10">
        <v>2950</v>
      </c>
      <c r="GN40" s="10">
        <v>3053</v>
      </c>
      <c r="GO40" s="10">
        <v>2877</v>
      </c>
      <c r="GP40" s="10">
        <v>2884</v>
      </c>
      <c r="GQ40" s="10">
        <v>2971</v>
      </c>
      <c r="GR40" s="10">
        <v>3052</v>
      </c>
      <c r="GS40" s="10">
        <v>2949</v>
      </c>
      <c r="GT40" s="10">
        <v>3036</v>
      </c>
      <c r="GU40" s="6">
        <v>2876</v>
      </c>
      <c r="GV40" s="6">
        <v>3131</v>
      </c>
      <c r="GW40" s="6">
        <v>3049</v>
      </c>
      <c r="GX40" s="6">
        <v>2989</v>
      </c>
      <c r="GY40" s="6">
        <v>2889</v>
      </c>
      <c r="GZ40" s="6">
        <v>2863</v>
      </c>
      <c r="HA40" s="6">
        <v>2773</v>
      </c>
      <c r="HB40" s="6">
        <v>2725</v>
      </c>
      <c r="HC40" s="6">
        <v>3056</v>
      </c>
      <c r="HD40" s="6">
        <v>2864</v>
      </c>
      <c r="HE40" s="6">
        <v>3208</v>
      </c>
      <c r="HF40" s="6">
        <v>3044</v>
      </c>
      <c r="HG40" s="6">
        <v>2919</v>
      </c>
      <c r="HH40" s="6">
        <v>3023</v>
      </c>
      <c r="HI40" s="6">
        <v>2872</v>
      </c>
      <c r="HJ40" s="6">
        <v>3091</v>
      </c>
      <c r="HK40" s="6">
        <v>2990</v>
      </c>
      <c r="HL40" s="6">
        <v>2902</v>
      </c>
      <c r="HM40" s="6">
        <v>2921</v>
      </c>
      <c r="HN40" s="6">
        <v>2520</v>
      </c>
      <c r="HO40" s="6">
        <v>2694</v>
      </c>
      <c r="HP40" s="6">
        <v>2576</v>
      </c>
      <c r="HQ40" s="6">
        <v>2729</v>
      </c>
      <c r="HR40" s="6">
        <v>2745</v>
      </c>
      <c r="HS40" s="6">
        <v>2728</v>
      </c>
      <c r="HT40" s="6">
        <v>2829</v>
      </c>
      <c r="HU40" s="6">
        <v>2533</v>
      </c>
      <c r="HV40" s="6">
        <v>2881</v>
      </c>
      <c r="HW40" s="6">
        <v>2501</v>
      </c>
      <c r="HX40" s="6">
        <v>2509</v>
      </c>
      <c r="HY40" s="6">
        <v>2558</v>
      </c>
      <c r="HZ40" s="6">
        <v>2129</v>
      </c>
      <c r="IA40" s="6">
        <v>2422</v>
      </c>
      <c r="IB40" s="6">
        <v>2675</v>
      </c>
      <c r="IC40" s="6">
        <v>2676</v>
      </c>
      <c r="ID40" s="6">
        <v>2679</v>
      </c>
      <c r="IE40" s="6">
        <v>2782</v>
      </c>
      <c r="IF40" s="6">
        <v>2652</v>
      </c>
      <c r="IG40" s="6">
        <v>2493</v>
      </c>
      <c r="IH40" s="106">
        <v>2732</v>
      </c>
      <c r="II40" s="106">
        <v>2473</v>
      </c>
      <c r="IJ40" s="106">
        <v>2503</v>
      </c>
      <c r="IK40" s="3">
        <v>2464</v>
      </c>
      <c r="IL40" s="3">
        <v>2268</v>
      </c>
      <c r="IM40" s="3">
        <v>2361</v>
      </c>
      <c r="IN40" s="3">
        <v>2924</v>
      </c>
      <c r="IO40" s="3">
        <v>2084</v>
      </c>
      <c r="IP40" s="3">
        <v>2064</v>
      </c>
      <c r="IQ40" s="3">
        <v>2100</v>
      </c>
      <c r="IR40" s="111">
        <v>1996</v>
      </c>
      <c r="IS40" s="111">
        <v>2350</v>
      </c>
      <c r="IT40" s="111">
        <v>2582</v>
      </c>
      <c r="IU40" s="111">
        <v>2616</v>
      </c>
      <c r="IV40" s="115">
        <v>9832</v>
      </c>
    </row>
    <row r="41" spans="1:256">
      <c r="A41" s="7" t="s">
        <v>65</v>
      </c>
      <c r="B41" s="37">
        <v>9515</v>
      </c>
      <c r="C41" s="37">
        <v>9211</v>
      </c>
      <c r="D41" s="37">
        <v>9826</v>
      </c>
      <c r="E41" s="37">
        <v>8402</v>
      </c>
      <c r="F41" s="37">
        <v>8691</v>
      </c>
      <c r="G41" s="37">
        <v>10162</v>
      </c>
      <c r="H41" s="37">
        <v>8043</v>
      </c>
      <c r="I41" s="37">
        <v>9303</v>
      </c>
      <c r="J41" s="37">
        <v>9684</v>
      </c>
      <c r="K41" s="37">
        <v>9009</v>
      </c>
      <c r="L41" s="37">
        <v>10447</v>
      </c>
      <c r="M41" s="37">
        <v>9381</v>
      </c>
      <c r="N41" s="37">
        <v>9436</v>
      </c>
      <c r="O41" s="37">
        <v>9023</v>
      </c>
      <c r="P41" s="37">
        <v>9019</v>
      </c>
      <c r="Q41" s="37">
        <v>9372</v>
      </c>
      <c r="R41" s="37">
        <v>7646</v>
      </c>
      <c r="S41" s="37">
        <v>9377</v>
      </c>
      <c r="T41" s="37">
        <v>8634</v>
      </c>
      <c r="U41" s="37">
        <v>9687</v>
      </c>
      <c r="V41" s="37">
        <v>9092</v>
      </c>
      <c r="W41" s="37">
        <v>9609</v>
      </c>
      <c r="X41" s="37">
        <v>10641</v>
      </c>
      <c r="Y41" s="37">
        <v>8822</v>
      </c>
      <c r="Z41" s="37">
        <v>10667</v>
      </c>
      <c r="AA41" s="37">
        <v>9320</v>
      </c>
      <c r="AB41" s="37">
        <v>9321</v>
      </c>
      <c r="AC41" s="37">
        <v>9772</v>
      </c>
      <c r="AD41" s="37">
        <v>8041</v>
      </c>
      <c r="AE41" s="37">
        <v>9050</v>
      </c>
      <c r="AF41" s="37">
        <v>8654</v>
      </c>
      <c r="AG41" s="37">
        <v>8848</v>
      </c>
      <c r="AH41" s="37">
        <v>8603</v>
      </c>
      <c r="AI41" s="37">
        <v>9282</v>
      </c>
      <c r="AJ41" s="37">
        <v>9972</v>
      </c>
      <c r="AK41" s="37">
        <v>9201</v>
      </c>
      <c r="AL41" s="37">
        <v>10694</v>
      </c>
      <c r="AM41" s="37">
        <v>8680</v>
      </c>
      <c r="AN41" s="37">
        <v>9061</v>
      </c>
      <c r="AO41" s="37">
        <v>9785</v>
      </c>
      <c r="AP41" s="37">
        <v>7831</v>
      </c>
      <c r="AQ41" s="37">
        <v>8945</v>
      </c>
      <c r="AR41" s="37">
        <v>8974</v>
      </c>
      <c r="AS41" s="37">
        <v>8817</v>
      </c>
      <c r="AT41" s="37">
        <v>9283</v>
      </c>
      <c r="AU41" s="37">
        <v>8884</v>
      </c>
      <c r="AV41" s="37">
        <v>9759</v>
      </c>
      <c r="AW41" s="37">
        <v>10108</v>
      </c>
      <c r="AX41" s="37">
        <v>9834</v>
      </c>
      <c r="AY41" s="37">
        <v>8335</v>
      </c>
      <c r="AZ41" s="37">
        <v>9220</v>
      </c>
      <c r="BA41" s="37">
        <v>9136</v>
      </c>
      <c r="BB41" s="37">
        <v>8504</v>
      </c>
      <c r="BC41" s="37">
        <v>9681</v>
      </c>
      <c r="BD41" s="37">
        <v>9287</v>
      </c>
      <c r="BE41" s="37">
        <v>9065</v>
      </c>
      <c r="BF41" s="37">
        <v>9550</v>
      </c>
      <c r="BG41" s="37">
        <v>9520</v>
      </c>
      <c r="BH41" s="37">
        <v>10674</v>
      </c>
      <c r="BI41" s="37">
        <v>10065</v>
      </c>
      <c r="BJ41" s="37">
        <v>9817</v>
      </c>
      <c r="BK41" s="37">
        <v>9988</v>
      </c>
      <c r="BL41" s="37">
        <v>9823</v>
      </c>
      <c r="BM41" s="38" t="s">
        <v>308</v>
      </c>
      <c r="BN41" s="38" t="s">
        <v>308</v>
      </c>
      <c r="BO41" s="38" t="s">
        <v>308</v>
      </c>
      <c r="BP41" s="37">
        <v>8935</v>
      </c>
      <c r="BQ41" s="37">
        <v>9553</v>
      </c>
      <c r="BR41" s="37">
        <v>9353</v>
      </c>
      <c r="BS41" s="37">
        <v>9605</v>
      </c>
      <c r="BT41" s="37">
        <v>10835</v>
      </c>
      <c r="BU41" s="37">
        <v>10574</v>
      </c>
      <c r="BV41" s="37">
        <v>9423</v>
      </c>
      <c r="BW41" s="37">
        <v>7759</v>
      </c>
      <c r="BX41" s="37">
        <v>8726</v>
      </c>
      <c r="BY41" s="37">
        <v>8337</v>
      </c>
      <c r="BZ41" s="37">
        <v>8391</v>
      </c>
      <c r="CA41" s="37">
        <v>8697</v>
      </c>
      <c r="CB41" s="37">
        <v>8376</v>
      </c>
      <c r="CC41" s="37">
        <v>9689</v>
      </c>
      <c r="CD41" s="37">
        <v>8820</v>
      </c>
      <c r="CE41" s="37">
        <v>9039</v>
      </c>
      <c r="CF41" s="37">
        <v>7994</v>
      </c>
      <c r="CG41" s="37">
        <v>8179</v>
      </c>
      <c r="CH41" s="37">
        <v>9039</v>
      </c>
      <c r="CI41" s="37">
        <v>7994</v>
      </c>
      <c r="CJ41" s="37">
        <v>8179</v>
      </c>
      <c r="CK41" s="37">
        <v>8628</v>
      </c>
      <c r="CL41" s="37">
        <v>6318</v>
      </c>
      <c r="CM41" s="37">
        <v>8213</v>
      </c>
      <c r="CN41" s="37">
        <v>8239</v>
      </c>
      <c r="CO41" s="37">
        <v>8060</v>
      </c>
      <c r="CP41" s="37">
        <v>7932</v>
      </c>
      <c r="CQ41" s="37">
        <v>8812</v>
      </c>
      <c r="CR41" s="37">
        <v>9320</v>
      </c>
      <c r="CS41" s="37">
        <v>8655</v>
      </c>
      <c r="CT41" s="37">
        <v>8964</v>
      </c>
      <c r="CU41" s="37">
        <v>8107</v>
      </c>
      <c r="CV41" s="37">
        <v>8272</v>
      </c>
      <c r="CW41" s="37">
        <v>8836</v>
      </c>
      <c r="CX41" s="37">
        <v>7038</v>
      </c>
      <c r="CY41" s="37">
        <v>8186</v>
      </c>
      <c r="CZ41" s="37">
        <v>8605</v>
      </c>
      <c r="DA41" s="37">
        <v>7897</v>
      </c>
      <c r="DB41" s="37">
        <v>8422</v>
      </c>
      <c r="DC41" s="38" t="s">
        <v>308</v>
      </c>
      <c r="DD41" s="37">
        <v>8814</v>
      </c>
      <c r="DE41" s="38" t="s">
        <v>308</v>
      </c>
      <c r="DF41" s="37">
        <v>9191</v>
      </c>
      <c r="DG41" s="37">
        <v>8391</v>
      </c>
      <c r="DH41" s="37">
        <v>9175</v>
      </c>
      <c r="DI41" s="37">
        <v>8511</v>
      </c>
      <c r="DJ41" s="37">
        <v>7615</v>
      </c>
      <c r="DK41" s="37">
        <v>8626</v>
      </c>
      <c r="DL41" s="37">
        <v>8687</v>
      </c>
      <c r="DM41" s="37">
        <v>7952</v>
      </c>
      <c r="DN41" s="37">
        <v>9018</v>
      </c>
      <c r="DO41" s="37">
        <v>8687</v>
      </c>
      <c r="DP41" s="37">
        <v>7952</v>
      </c>
      <c r="DQ41" s="66">
        <v>9018</v>
      </c>
      <c r="DR41" s="70">
        <v>9476</v>
      </c>
      <c r="DS41" s="70">
        <v>9170</v>
      </c>
      <c r="DT41" s="70">
        <v>9641</v>
      </c>
      <c r="DU41" s="70">
        <v>9292</v>
      </c>
      <c r="DV41" s="70">
        <v>8130</v>
      </c>
      <c r="DW41" s="70">
        <v>8623</v>
      </c>
      <c r="DX41" s="70">
        <v>8773</v>
      </c>
      <c r="DY41" s="67">
        <v>8166</v>
      </c>
      <c r="DZ41" s="67">
        <v>9356</v>
      </c>
      <c r="EA41" s="67">
        <v>8773</v>
      </c>
      <c r="EB41" s="67">
        <v>8166</v>
      </c>
      <c r="EC41" s="67">
        <v>9356</v>
      </c>
      <c r="ED41" s="70">
        <v>9202</v>
      </c>
      <c r="EE41" s="70">
        <v>8614</v>
      </c>
      <c r="EF41" s="70">
        <v>8976</v>
      </c>
      <c r="EG41" s="70">
        <v>9202</v>
      </c>
      <c r="EH41" s="70">
        <v>8614</v>
      </c>
      <c r="EI41" s="70">
        <v>8976</v>
      </c>
      <c r="EJ41" s="70">
        <v>8095</v>
      </c>
      <c r="EK41" s="67">
        <v>7093</v>
      </c>
      <c r="EL41" s="67">
        <v>8919</v>
      </c>
      <c r="EM41" s="67">
        <v>8710</v>
      </c>
      <c r="EN41" s="67">
        <v>8642</v>
      </c>
      <c r="EO41" s="67">
        <v>9404</v>
      </c>
      <c r="EP41" s="71">
        <v>8864</v>
      </c>
      <c r="EQ41" s="71">
        <v>7976</v>
      </c>
      <c r="ER41" s="71">
        <v>8447</v>
      </c>
      <c r="ES41" s="71">
        <v>8864</v>
      </c>
      <c r="ET41" s="71">
        <v>7976</v>
      </c>
      <c r="EU41" s="71">
        <v>8447</v>
      </c>
      <c r="EV41" s="71">
        <v>8467</v>
      </c>
      <c r="EW41" s="68">
        <v>6871</v>
      </c>
      <c r="EX41" s="68">
        <v>7905</v>
      </c>
      <c r="EY41" s="68">
        <v>7265</v>
      </c>
      <c r="EZ41" s="68">
        <v>7937</v>
      </c>
      <c r="FA41" s="68">
        <v>6064</v>
      </c>
      <c r="FB41" s="71">
        <v>7265</v>
      </c>
      <c r="FC41" s="71">
        <v>7937</v>
      </c>
      <c r="FD41" s="71">
        <v>6064</v>
      </c>
      <c r="FE41" s="71">
        <v>6534</v>
      </c>
      <c r="FF41" s="71">
        <v>6072</v>
      </c>
      <c r="FG41" s="71">
        <v>6049</v>
      </c>
      <c r="FH41" s="71">
        <v>5884</v>
      </c>
      <c r="FI41" s="68">
        <v>6206</v>
      </c>
      <c r="FJ41" s="68">
        <v>6220</v>
      </c>
      <c r="FK41" s="68">
        <v>6747</v>
      </c>
      <c r="FL41" s="68">
        <v>6614</v>
      </c>
      <c r="FM41" s="68">
        <v>6524</v>
      </c>
      <c r="FN41" s="72">
        <v>6747</v>
      </c>
      <c r="FO41" s="72">
        <v>6614</v>
      </c>
      <c r="FP41" s="72">
        <v>6524</v>
      </c>
      <c r="FQ41" s="72">
        <v>5674</v>
      </c>
      <c r="FR41" s="72">
        <v>5600</v>
      </c>
      <c r="FS41" s="72">
        <v>6068</v>
      </c>
      <c r="FT41" s="72">
        <v>6473</v>
      </c>
      <c r="FU41" s="72">
        <v>6451</v>
      </c>
      <c r="FV41" s="72">
        <v>6743</v>
      </c>
      <c r="FW41" s="72">
        <v>7034</v>
      </c>
      <c r="FX41" s="72">
        <v>6371</v>
      </c>
      <c r="FY41" s="72">
        <v>6742</v>
      </c>
      <c r="FZ41" s="72">
        <v>6697</v>
      </c>
      <c r="GA41" s="72">
        <v>5410</v>
      </c>
      <c r="GB41" s="72">
        <v>5997</v>
      </c>
      <c r="GC41" s="72">
        <v>5316</v>
      </c>
      <c r="GD41" s="72">
        <v>4655</v>
      </c>
      <c r="GE41" s="72">
        <v>5238</v>
      </c>
      <c r="GF41" s="72">
        <v>5919</v>
      </c>
      <c r="GG41" s="72">
        <v>5633</v>
      </c>
      <c r="GH41" s="72">
        <v>5999</v>
      </c>
      <c r="GI41" s="10">
        <v>6604</v>
      </c>
      <c r="GJ41" s="10">
        <v>6332</v>
      </c>
      <c r="GK41" s="10">
        <v>5927</v>
      </c>
      <c r="GL41" s="10">
        <v>5924</v>
      </c>
      <c r="GM41" s="10">
        <v>5285</v>
      </c>
      <c r="GN41" s="10">
        <v>5641</v>
      </c>
      <c r="GO41" s="10">
        <v>5026</v>
      </c>
      <c r="GP41" s="10">
        <v>4337</v>
      </c>
      <c r="GQ41" s="10">
        <v>5032</v>
      </c>
      <c r="GR41" s="10">
        <v>5215</v>
      </c>
      <c r="GS41" s="10">
        <v>5491</v>
      </c>
      <c r="GT41" s="10">
        <v>5642</v>
      </c>
      <c r="GU41" s="6">
        <v>5374</v>
      </c>
      <c r="GV41" s="6">
        <v>6328</v>
      </c>
      <c r="GW41" s="6">
        <v>5818</v>
      </c>
      <c r="GX41" s="6">
        <v>5553</v>
      </c>
      <c r="GY41" s="6">
        <v>5074</v>
      </c>
      <c r="GZ41" s="6">
        <v>5188</v>
      </c>
      <c r="HA41" s="6">
        <v>5475</v>
      </c>
      <c r="HB41" s="6">
        <v>4410</v>
      </c>
      <c r="HC41" s="6">
        <v>4625</v>
      </c>
      <c r="HD41" s="6">
        <v>5046</v>
      </c>
      <c r="HE41" s="6">
        <v>5574</v>
      </c>
      <c r="HF41" s="6">
        <v>5513</v>
      </c>
      <c r="HG41" s="6">
        <v>5632</v>
      </c>
      <c r="HH41" s="6">
        <v>6005</v>
      </c>
      <c r="HI41" s="6">
        <v>5319</v>
      </c>
      <c r="HJ41" s="6">
        <v>5855</v>
      </c>
      <c r="HK41" s="6">
        <v>5137</v>
      </c>
      <c r="HL41" s="6">
        <v>4936</v>
      </c>
      <c r="HM41" s="6">
        <v>5206</v>
      </c>
      <c r="HN41" s="6">
        <v>3967</v>
      </c>
      <c r="HO41" s="6">
        <v>4047</v>
      </c>
      <c r="HP41" s="6">
        <v>4936</v>
      </c>
      <c r="HQ41" s="6">
        <v>5274</v>
      </c>
      <c r="HR41" s="6">
        <v>4907</v>
      </c>
      <c r="HS41" s="6">
        <v>5536</v>
      </c>
      <c r="HT41" s="6">
        <v>5760</v>
      </c>
      <c r="HU41" s="6">
        <v>5042</v>
      </c>
      <c r="HV41" s="6">
        <v>5247</v>
      </c>
      <c r="HW41" s="6">
        <v>4590</v>
      </c>
      <c r="HX41" s="6">
        <v>4573</v>
      </c>
      <c r="HY41" s="6">
        <v>4796</v>
      </c>
      <c r="HZ41" s="6">
        <v>3385</v>
      </c>
      <c r="IA41" s="6">
        <v>3873</v>
      </c>
      <c r="IB41" s="6">
        <v>4726</v>
      </c>
      <c r="IC41" s="6">
        <v>4862</v>
      </c>
      <c r="ID41" s="6">
        <v>4814</v>
      </c>
      <c r="IE41" s="6">
        <v>5325</v>
      </c>
      <c r="IF41" s="6">
        <v>5033</v>
      </c>
      <c r="IG41" s="6">
        <v>4730</v>
      </c>
      <c r="IH41" s="106">
        <v>4752</v>
      </c>
      <c r="II41" s="106">
        <v>198</v>
      </c>
      <c r="IJ41" s="106">
        <v>4317</v>
      </c>
      <c r="IK41" s="3">
        <v>4691</v>
      </c>
      <c r="IL41" s="3">
        <v>3647</v>
      </c>
      <c r="IM41" s="3">
        <v>2465</v>
      </c>
      <c r="IN41" s="3">
        <v>2935</v>
      </c>
      <c r="IO41" s="3">
        <v>5967</v>
      </c>
      <c r="IP41" s="3">
        <v>3151</v>
      </c>
      <c r="IQ41" s="3">
        <v>1519</v>
      </c>
      <c r="IR41" s="111">
        <v>1192</v>
      </c>
      <c r="IS41" s="111">
        <v>1338</v>
      </c>
      <c r="IT41" s="111">
        <v>1565</v>
      </c>
      <c r="IU41" s="111">
        <v>1881</v>
      </c>
      <c r="IV41" s="115">
        <v>2955</v>
      </c>
    </row>
    <row r="42" spans="1:256">
      <c r="A42" s="7" t="s">
        <v>67</v>
      </c>
      <c r="B42" s="38">
        <v>225</v>
      </c>
      <c r="C42" s="38">
        <v>255</v>
      </c>
      <c r="D42" s="38">
        <v>224</v>
      </c>
      <c r="E42" s="38">
        <v>259</v>
      </c>
      <c r="F42" s="38">
        <v>227</v>
      </c>
      <c r="G42" s="38">
        <v>260</v>
      </c>
      <c r="H42" s="38">
        <v>219</v>
      </c>
      <c r="I42" s="38">
        <v>255</v>
      </c>
      <c r="J42" s="38">
        <v>258</v>
      </c>
      <c r="K42" s="38">
        <v>280</v>
      </c>
      <c r="L42" s="38">
        <v>294</v>
      </c>
      <c r="M42" s="38">
        <v>256</v>
      </c>
      <c r="N42" s="38">
        <v>276</v>
      </c>
      <c r="O42" s="38">
        <v>242</v>
      </c>
      <c r="P42" s="38">
        <v>231</v>
      </c>
      <c r="Q42" s="38">
        <v>274</v>
      </c>
      <c r="R42" s="38">
        <v>183</v>
      </c>
      <c r="S42" s="38">
        <v>268</v>
      </c>
      <c r="T42" s="38">
        <v>236</v>
      </c>
      <c r="U42" s="38">
        <v>263</v>
      </c>
      <c r="V42" s="38">
        <v>259</v>
      </c>
      <c r="W42" s="38">
        <v>331</v>
      </c>
      <c r="X42" s="38">
        <v>331</v>
      </c>
      <c r="Y42" s="38">
        <v>285</v>
      </c>
      <c r="Z42" s="38">
        <v>300</v>
      </c>
      <c r="AA42" s="38">
        <v>261</v>
      </c>
      <c r="AB42" s="38">
        <v>239</v>
      </c>
      <c r="AC42" s="38">
        <v>319</v>
      </c>
      <c r="AD42" s="38">
        <v>198</v>
      </c>
      <c r="AE42" s="38">
        <v>247</v>
      </c>
      <c r="AF42" s="38">
        <v>253</v>
      </c>
      <c r="AG42" s="38">
        <v>237</v>
      </c>
      <c r="AH42" s="38">
        <v>262</v>
      </c>
      <c r="AI42" s="38">
        <v>322</v>
      </c>
      <c r="AJ42" s="38">
        <v>319</v>
      </c>
      <c r="AK42" s="38">
        <v>257</v>
      </c>
      <c r="AL42" s="38">
        <v>303</v>
      </c>
      <c r="AM42" s="38">
        <v>253</v>
      </c>
      <c r="AN42" s="38">
        <v>286</v>
      </c>
      <c r="AO42" s="38">
        <v>290</v>
      </c>
      <c r="AP42" s="38">
        <v>213</v>
      </c>
      <c r="AQ42" s="38">
        <v>261</v>
      </c>
      <c r="AR42" s="38">
        <v>219</v>
      </c>
      <c r="AS42" s="38">
        <v>210</v>
      </c>
      <c r="AT42" s="38">
        <v>244</v>
      </c>
      <c r="AU42" s="38">
        <v>318</v>
      </c>
      <c r="AV42" s="38">
        <v>261</v>
      </c>
      <c r="AW42" s="38">
        <v>289</v>
      </c>
      <c r="AX42" s="38">
        <v>242</v>
      </c>
      <c r="AY42" s="38">
        <v>210</v>
      </c>
      <c r="AZ42" s="38">
        <v>227</v>
      </c>
      <c r="BA42" s="38">
        <v>261</v>
      </c>
      <c r="BB42" s="38">
        <v>228</v>
      </c>
      <c r="BC42" s="38">
        <v>238</v>
      </c>
      <c r="BD42" s="38">
        <v>194</v>
      </c>
      <c r="BE42" s="38">
        <v>205</v>
      </c>
      <c r="BF42" s="38">
        <v>232</v>
      </c>
      <c r="BG42" s="38">
        <v>256</v>
      </c>
      <c r="BH42" s="38">
        <v>226</v>
      </c>
      <c r="BI42" s="38">
        <v>222</v>
      </c>
      <c r="BJ42" s="38">
        <v>217</v>
      </c>
      <c r="BK42" s="38">
        <v>226</v>
      </c>
      <c r="BL42" s="38">
        <v>209</v>
      </c>
      <c r="BM42" s="38">
        <v>221</v>
      </c>
      <c r="BN42" s="38">
        <v>179</v>
      </c>
      <c r="BO42" s="38">
        <v>200</v>
      </c>
      <c r="BP42" s="38">
        <v>215</v>
      </c>
      <c r="BQ42" s="38">
        <v>205</v>
      </c>
      <c r="BR42" s="38">
        <v>210</v>
      </c>
      <c r="BS42" s="38">
        <v>209</v>
      </c>
      <c r="BT42" s="38">
        <v>217</v>
      </c>
      <c r="BU42" s="38">
        <v>225</v>
      </c>
      <c r="BV42" s="38">
        <v>224</v>
      </c>
      <c r="BW42" s="38">
        <v>187</v>
      </c>
      <c r="BX42" s="38">
        <v>209</v>
      </c>
      <c r="BY42" s="38">
        <v>213</v>
      </c>
      <c r="BZ42" s="38">
        <v>212</v>
      </c>
      <c r="CA42" s="38">
        <v>241</v>
      </c>
      <c r="CB42" s="38">
        <v>227</v>
      </c>
      <c r="CC42" s="38">
        <v>227</v>
      </c>
      <c r="CD42" s="38">
        <v>256</v>
      </c>
      <c r="CE42" s="38">
        <v>145</v>
      </c>
      <c r="CF42" s="38">
        <v>149</v>
      </c>
      <c r="CG42" s="38">
        <v>150</v>
      </c>
      <c r="CH42" s="38">
        <v>145</v>
      </c>
      <c r="CI42" s="38">
        <v>149</v>
      </c>
      <c r="CJ42" s="38">
        <v>150</v>
      </c>
      <c r="CK42" s="38">
        <v>192</v>
      </c>
      <c r="CL42" s="38">
        <v>126</v>
      </c>
      <c r="CM42" s="38">
        <v>153</v>
      </c>
      <c r="CN42" s="38">
        <v>185</v>
      </c>
      <c r="CO42" s="38">
        <v>236</v>
      </c>
      <c r="CP42" s="38">
        <v>261</v>
      </c>
      <c r="CQ42" s="38">
        <v>184</v>
      </c>
      <c r="CR42" s="38">
        <v>146</v>
      </c>
      <c r="CS42" s="38">
        <v>171</v>
      </c>
      <c r="CT42" s="38">
        <v>228</v>
      </c>
      <c r="CU42" s="38">
        <v>197</v>
      </c>
      <c r="CV42" s="38">
        <v>152</v>
      </c>
      <c r="CW42" s="38">
        <v>219</v>
      </c>
      <c r="CX42" s="38">
        <v>164</v>
      </c>
      <c r="CY42" s="38">
        <v>184</v>
      </c>
      <c r="CZ42" s="38">
        <v>191</v>
      </c>
      <c r="DA42" s="38">
        <v>176</v>
      </c>
      <c r="DB42" s="38">
        <v>187</v>
      </c>
      <c r="DC42" s="38">
        <v>178</v>
      </c>
      <c r="DD42" s="38">
        <v>195</v>
      </c>
      <c r="DE42" s="38">
        <v>207</v>
      </c>
      <c r="DF42" s="38">
        <v>171</v>
      </c>
      <c r="DG42" s="38">
        <v>175</v>
      </c>
      <c r="DH42" s="38">
        <v>193</v>
      </c>
      <c r="DI42" s="38">
        <v>166</v>
      </c>
      <c r="DJ42" s="38">
        <v>153</v>
      </c>
      <c r="DK42" s="38">
        <v>148</v>
      </c>
      <c r="DL42" s="38">
        <v>113</v>
      </c>
      <c r="DM42" s="38">
        <v>88</v>
      </c>
      <c r="DN42" s="38">
        <v>98</v>
      </c>
      <c r="DO42" s="38">
        <v>117</v>
      </c>
      <c r="DP42" s="38">
        <v>126</v>
      </c>
      <c r="DQ42" s="65">
        <v>198</v>
      </c>
      <c r="DR42" s="70">
        <v>259</v>
      </c>
      <c r="DS42" s="70">
        <v>263</v>
      </c>
      <c r="DT42" s="70">
        <v>245</v>
      </c>
      <c r="DU42" s="70">
        <v>227</v>
      </c>
      <c r="DV42" s="70">
        <v>195</v>
      </c>
      <c r="DW42" s="70">
        <v>222</v>
      </c>
      <c r="DX42" s="70">
        <v>226</v>
      </c>
      <c r="DY42" s="67">
        <v>228</v>
      </c>
      <c r="DZ42" s="67">
        <v>234</v>
      </c>
      <c r="EA42" s="67">
        <v>224</v>
      </c>
      <c r="EB42" s="67">
        <v>235</v>
      </c>
      <c r="EC42" s="67">
        <v>216</v>
      </c>
      <c r="ED42" s="70">
        <v>204</v>
      </c>
      <c r="EE42" s="70">
        <v>212</v>
      </c>
      <c r="EF42" s="70">
        <v>251</v>
      </c>
      <c r="EG42" s="70">
        <v>213</v>
      </c>
      <c r="EH42" s="70">
        <v>163</v>
      </c>
      <c r="EI42" s="70">
        <v>241</v>
      </c>
      <c r="EJ42" s="70">
        <v>195</v>
      </c>
      <c r="EK42" s="67">
        <v>248</v>
      </c>
      <c r="EL42" s="67">
        <v>243</v>
      </c>
      <c r="EM42" s="67">
        <v>201</v>
      </c>
      <c r="EN42" s="67">
        <v>188</v>
      </c>
      <c r="EO42" s="67">
        <v>231</v>
      </c>
      <c r="EP42" s="71">
        <v>231</v>
      </c>
      <c r="EQ42" s="71">
        <v>201</v>
      </c>
      <c r="ER42" s="71">
        <v>163</v>
      </c>
      <c r="ES42" s="71">
        <v>209</v>
      </c>
      <c r="ET42" s="71">
        <v>163</v>
      </c>
      <c r="EU42" s="71">
        <v>232</v>
      </c>
      <c r="EV42" s="71">
        <v>201</v>
      </c>
      <c r="EW42" s="68">
        <v>220</v>
      </c>
      <c r="EX42" s="68">
        <v>228</v>
      </c>
      <c r="EY42" s="68">
        <v>211</v>
      </c>
      <c r="EZ42" s="68">
        <v>203</v>
      </c>
      <c r="FA42" s="68">
        <v>192</v>
      </c>
      <c r="FB42" s="71">
        <v>267</v>
      </c>
      <c r="FC42" s="71">
        <v>262</v>
      </c>
      <c r="FD42" s="71">
        <v>211</v>
      </c>
      <c r="FE42" s="71">
        <v>252</v>
      </c>
      <c r="FF42" s="71">
        <v>172</v>
      </c>
      <c r="FG42" s="71">
        <v>222</v>
      </c>
      <c r="FH42" s="71">
        <v>265</v>
      </c>
      <c r="FI42" s="68">
        <v>234</v>
      </c>
      <c r="FJ42" s="68">
        <v>240</v>
      </c>
      <c r="FK42" s="68">
        <v>269</v>
      </c>
      <c r="FL42" s="68">
        <v>326</v>
      </c>
      <c r="FM42" s="68">
        <v>251</v>
      </c>
      <c r="FN42" s="72">
        <v>230</v>
      </c>
      <c r="FO42" s="72">
        <v>209</v>
      </c>
      <c r="FP42" s="72">
        <v>199</v>
      </c>
      <c r="FQ42" s="72">
        <v>227</v>
      </c>
      <c r="FR42" s="72">
        <v>154</v>
      </c>
      <c r="FS42" s="72">
        <v>228</v>
      </c>
      <c r="FT42" s="72">
        <v>237</v>
      </c>
      <c r="FU42" s="72">
        <v>238</v>
      </c>
      <c r="FV42" s="72">
        <v>226</v>
      </c>
      <c r="FW42" s="72">
        <v>217</v>
      </c>
      <c r="FX42" s="72">
        <v>216</v>
      </c>
      <c r="FY42" s="72">
        <v>232</v>
      </c>
      <c r="FZ42" s="72">
        <v>216</v>
      </c>
      <c r="GA42" s="72">
        <v>224</v>
      </c>
      <c r="GB42" s="72">
        <v>218</v>
      </c>
      <c r="GC42" s="72">
        <v>202</v>
      </c>
      <c r="GD42" s="72">
        <v>162</v>
      </c>
      <c r="GE42" s="72">
        <v>208</v>
      </c>
      <c r="GF42" s="72">
        <v>225</v>
      </c>
      <c r="GG42" s="72">
        <v>179</v>
      </c>
      <c r="GH42" s="72">
        <v>248</v>
      </c>
      <c r="GI42" s="10">
        <v>251</v>
      </c>
      <c r="GJ42" s="10">
        <v>212</v>
      </c>
      <c r="GK42" s="10">
        <v>216</v>
      </c>
      <c r="GL42" s="10">
        <v>211</v>
      </c>
      <c r="GM42" s="10">
        <v>179</v>
      </c>
      <c r="GN42" s="10">
        <v>201</v>
      </c>
      <c r="GO42" s="10">
        <v>200</v>
      </c>
      <c r="GP42" s="10">
        <v>160</v>
      </c>
      <c r="GQ42" s="10">
        <v>211</v>
      </c>
      <c r="GR42" s="10">
        <v>202</v>
      </c>
      <c r="GS42" s="10">
        <v>237</v>
      </c>
      <c r="GT42" s="10">
        <v>232</v>
      </c>
      <c r="GU42" s="10">
        <v>240</v>
      </c>
      <c r="GV42" s="10">
        <v>242</v>
      </c>
      <c r="GW42" s="10">
        <v>31</v>
      </c>
      <c r="GX42" s="10">
        <v>320</v>
      </c>
      <c r="GY42" s="10">
        <v>299</v>
      </c>
      <c r="GZ42" s="10">
        <v>317</v>
      </c>
      <c r="HA42" s="10">
        <v>429</v>
      </c>
      <c r="HB42" s="10">
        <v>408</v>
      </c>
      <c r="HC42" s="10">
        <v>486</v>
      </c>
      <c r="HD42" s="10">
        <v>483</v>
      </c>
      <c r="HE42" s="10">
        <v>445</v>
      </c>
      <c r="HF42" s="10">
        <v>467</v>
      </c>
      <c r="HG42" s="10">
        <v>458</v>
      </c>
      <c r="HH42" s="10">
        <v>399</v>
      </c>
      <c r="HI42" s="10">
        <v>373</v>
      </c>
      <c r="HJ42" s="10">
        <v>445</v>
      </c>
      <c r="HK42" s="10">
        <v>411</v>
      </c>
      <c r="HL42" s="10">
        <v>385</v>
      </c>
      <c r="HM42" s="10">
        <v>424</v>
      </c>
      <c r="HN42" s="10">
        <v>298</v>
      </c>
      <c r="HO42" s="10">
        <v>294</v>
      </c>
      <c r="HP42" s="10">
        <v>221</v>
      </c>
      <c r="HQ42" s="10">
        <v>223</v>
      </c>
      <c r="HR42" s="10">
        <v>255</v>
      </c>
      <c r="HS42" s="10">
        <v>347</v>
      </c>
      <c r="HT42" s="10">
        <v>455</v>
      </c>
      <c r="HU42" s="10">
        <v>428</v>
      </c>
      <c r="HV42" s="10">
        <v>500</v>
      </c>
      <c r="HW42" s="10">
        <v>341</v>
      </c>
      <c r="HX42" s="10">
        <v>342</v>
      </c>
      <c r="HY42" s="10">
        <v>458</v>
      </c>
      <c r="HZ42" s="10">
        <v>347</v>
      </c>
      <c r="IA42" s="10">
        <v>382</v>
      </c>
      <c r="IB42" s="10">
        <v>453</v>
      </c>
      <c r="IC42" s="10">
        <v>474</v>
      </c>
      <c r="ID42" s="10">
        <v>431</v>
      </c>
      <c r="IE42" s="10">
        <v>485</v>
      </c>
      <c r="IF42" s="10">
        <v>450</v>
      </c>
      <c r="IG42" s="10">
        <v>420</v>
      </c>
      <c r="IH42" s="106">
        <v>437</v>
      </c>
      <c r="II42" s="106">
        <v>349</v>
      </c>
      <c r="IJ42" s="106">
        <v>327</v>
      </c>
      <c r="IK42" s="3">
        <v>441</v>
      </c>
      <c r="IL42" s="3">
        <v>280</v>
      </c>
      <c r="IM42" s="3">
        <v>264</v>
      </c>
      <c r="IN42" s="3">
        <v>228</v>
      </c>
      <c r="IO42" s="3">
        <v>98</v>
      </c>
      <c r="IP42" s="3">
        <v>102</v>
      </c>
      <c r="IQ42" s="3">
        <v>102</v>
      </c>
      <c r="IR42" s="111">
        <v>200</v>
      </c>
      <c r="IS42" s="111">
        <v>165</v>
      </c>
      <c r="IT42" s="111">
        <v>146</v>
      </c>
      <c r="IU42" s="111">
        <v>130</v>
      </c>
      <c r="IV42" s="115">
        <v>148</v>
      </c>
    </row>
    <row r="43" spans="1:256">
      <c r="A43" s="7" t="s">
        <v>68</v>
      </c>
      <c r="B43" s="37">
        <v>1666</v>
      </c>
      <c r="C43" s="37">
        <v>1760</v>
      </c>
      <c r="D43" s="37">
        <v>1553</v>
      </c>
      <c r="E43" s="37">
        <v>1140</v>
      </c>
      <c r="F43" s="37">
        <v>1330</v>
      </c>
      <c r="G43" s="37">
        <v>1561</v>
      </c>
      <c r="H43" s="37">
        <v>1315</v>
      </c>
      <c r="I43" s="37">
        <v>1562</v>
      </c>
      <c r="J43" s="37">
        <v>1729</v>
      </c>
      <c r="K43" s="37">
        <v>1475</v>
      </c>
      <c r="L43" s="37">
        <v>2046</v>
      </c>
      <c r="M43" s="37">
        <v>1793</v>
      </c>
      <c r="N43" s="37">
        <v>2019</v>
      </c>
      <c r="O43" s="37">
        <v>1882</v>
      </c>
      <c r="P43" s="37">
        <v>1595</v>
      </c>
      <c r="Q43" s="37">
        <v>1642</v>
      </c>
      <c r="R43" s="37">
        <v>1513</v>
      </c>
      <c r="S43" s="37">
        <v>1608</v>
      </c>
      <c r="T43" s="37">
        <v>1618</v>
      </c>
      <c r="U43" s="37">
        <v>1874</v>
      </c>
      <c r="V43" s="37">
        <v>2052</v>
      </c>
      <c r="W43" s="37">
        <v>2094</v>
      </c>
      <c r="X43" s="37">
        <v>2479</v>
      </c>
      <c r="Y43" s="37">
        <v>2106</v>
      </c>
      <c r="Z43" s="37">
        <v>2443</v>
      </c>
      <c r="AA43" s="37">
        <v>2210</v>
      </c>
      <c r="AB43" s="37">
        <v>1982</v>
      </c>
      <c r="AC43" s="37">
        <v>1732</v>
      </c>
      <c r="AD43" s="37">
        <v>1680</v>
      </c>
      <c r="AE43" s="37">
        <v>1721</v>
      </c>
      <c r="AF43" s="37">
        <v>1837</v>
      </c>
      <c r="AG43" s="37">
        <v>1929</v>
      </c>
      <c r="AH43" s="37">
        <v>1827</v>
      </c>
      <c r="AI43" s="37">
        <v>2337</v>
      </c>
      <c r="AJ43" s="37">
        <v>2518</v>
      </c>
      <c r="AK43" s="37">
        <v>2230</v>
      </c>
      <c r="AL43" s="37">
        <v>2422</v>
      </c>
      <c r="AM43" s="37">
        <v>2104</v>
      </c>
      <c r="AN43" s="37">
        <v>1815</v>
      </c>
      <c r="AO43" s="37">
        <v>1798</v>
      </c>
      <c r="AP43" s="37">
        <v>1471</v>
      </c>
      <c r="AQ43" s="37">
        <v>1717</v>
      </c>
      <c r="AR43" s="37">
        <v>1951</v>
      </c>
      <c r="AS43" s="37">
        <v>1892</v>
      </c>
      <c r="AT43" s="37">
        <v>1954</v>
      </c>
      <c r="AU43" s="37">
        <v>2248</v>
      </c>
      <c r="AV43" s="37">
        <v>2156</v>
      </c>
      <c r="AW43" s="37">
        <v>2076</v>
      </c>
      <c r="AX43" s="37">
        <v>2189</v>
      </c>
      <c r="AY43" s="37">
        <v>1588</v>
      </c>
      <c r="AZ43" s="37">
        <v>1547</v>
      </c>
      <c r="BA43" s="37">
        <v>1385</v>
      </c>
      <c r="BB43" s="37">
        <v>1248</v>
      </c>
      <c r="BC43" s="37">
        <v>1676</v>
      </c>
      <c r="BD43" s="37">
        <v>1718</v>
      </c>
      <c r="BE43" s="37">
        <v>1602</v>
      </c>
      <c r="BF43" s="37">
        <v>1799</v>
      </c>
      <c r="BG43" s="37">
        <v>1859</v>
      </c>
      <c r="BH43" s="37">
        <v>2458</v>
      </c>
      <c r="BI43" s="37">
        <v>1968</v>
      </c>
      <c r="BJ43" s="37">
        <v>1874</v>
      </c>
      <c r="BK43" s="37">
        <v>1706</v>
      </c>
      <c r="BL43" s="37">
        <v>1685</v>
      </c>
      <c r="BM43" s="37">
        <v>1349</v>
      </c>
      <c r="BN43" s="37">
        <v>1217</v>
      </c>
      <c r="BO43" s="37">
        <v>1530</v>
      </c>
      <c r="BP43" s="37">
        <v>1516</v>
      </c>
      <c r="BQ43" s="37">
        <v>1513</v>
      </c>
      <c r="BR43" s="37">
        <v>1742</v>
      </c>
      <c r="BS43" s="37">
        <v>1635</v>
      </c>
      <c r="BT43" s="37">
        <v>2007</v>
      </c>
      <c r="BU43" s="37">
        <v>2125</v>
      </c>
      <c r="BV43" s="37">
        <v>1351</v>
      </c>
      <c r="BW43" s="37">
        <v>1135</v>
      </c>
      <c r="BX43" s="37">
        <v>1536</v>
      </c>
      <c r="BY43" s="37">
        <v>1377</v>
      </c>
      <c r="BZ43" s="37">
        <v>1636</v>
      </c>
      <c r="CA43" s="37">
        <v>1796</v>
      </c>
      <c r="CB43" s="37">
        <v>1546</v>
      </c>
      <c r="CC43" s="37">
        <v>1909</v>
      </c>
      <c r="CD43" s="37">
        <v>1689</v>
      </c>
      <c r="CE43" s="37">
        <v>1734</v>
      </c>
      <c r="CF43" s="37">
        <v>1407</v>
      </c>
      <c r="CG43" s="37">
        <v>1323</v>
      </c>
      <c r="CH43" s="37">
        <v>1734</v>
      </c>
      <c r="CI43" s="37">
        <v>1407</v>
      </c>
      <c r="CJ43" s="37">
        <v>1323</v>
      </c>
      <c r="CK43" s="37">
        <v>1321</v>
      </c>
      <c r="CL43" s="37">
        <v>1053</v>
      </c>
      <c r="CM43" s="37">
        <v>1406</v>
      </c>
      <c r="CN43" s="37">
        <v>1481</v>
      </c>
      <c r="CO43" s="37">
        <v>1522</v>
      </c>
      <c r="CP43" s="37">
        <v>1621</v>
      </c>
      <c r="CQ43" s="37">
        <v>1602</v>
      </c>
      <c r="CR43" s="37">
        <v>1918</v>
      </c>
      <c r="CS43" s="37">
        <v>1677</v>
      </c>
      <c r="CT43" s="37">
        <v>1861</v>
      </c>
      <c r="CU43" s="37">
        <v>1661</v>
      </c>
      <c r="CV43" s="37">
        <v>1368</v>
      </c>
      <c r="CW43" s="37">
        <v>1394</v>
      </c>
      <c r="CX43" s="37">
        <v>1333</v>
      </c>
      <c r="CY43" s="37">
        <v>1492</v>
      </c>
      <c r="CZ43" s="37">
        <v>1735</v>
      </c>
      <c r="DA43" s="37">
        <v>1652</v>
      </c>
      <c r="DB43" s="37">
        <v>1704</v>
      </c>
      <c r="DC43" s="37">
        <v>2834</v>
      </c>
      <c r="DD43" s="37">
        <v>2803</v>
      </c>
      <c r="DE43" s="37">
        <v>2820</v>
      </c>
      <c r="DF43" s="37">
        <v>3270</v>
      </c>
      <c r="DG43" s="37">
        <v>2326</v>
      </c>
      <c r="DH43" s="37">
        <v>2873</v>
      </c>
      <c r="DI43" s="37">
        <v>2455</v>
      </c>
      <c r="DJ43" s="37">
        <v>2389</v>
      </c>
      <c r="DK43" s="37">
        <v>2657</v>
      </c>
      <c r="DL43" s="37">
        <v>2898</v>
      </c>
      <c r="DM43" s="37">
        <v>2766</v>
      </c>
      <c r="DN43" s="37">
        <v>3094</v>
      </c>
      <c r="DO43" s="37">
        <v>3047</v>
      </c>
      <c r="DP43" s="37">
        <v>3208</v>
      </c>
      <c r="DQ43" s="66">
        <v>3342</v>
      </c>
      <c r="DR43" s="70">
        <v>3033</v>
      </c>
      <c r="DS43" s="70">
        <v>3116</v>
      </c>
      <c r="DT43" s="70">
        <v>2881</v>
      </c>
      <c r="DU43" s="70">
        <v>2607</v>
      </c>
      <c r="DV43" s="70">
        <v>2661</v>
      </c>
      <c r="DW43" s="70">
        <v>2804</v>
      </c>
      <c r="DX43" s="70">
        <v>2704</v>
      </c>
      <c r="DY43" s="67">
        <v>2741</v>
      </c>
      <c r="DZ43" s="67">
        <v>3315</v>
      </c>
      <c r="EA43" s="67">
        <v>3427</v>
      </c>
      <c r="EB43" s="67">
        <v>3586</v>
      </c>
      <c r="EC43" s="67">
        <v>3528</v>
      </c>
      <c r="ED43" s="70">
        <v>3200</v>
      </c>
      <c r="EE43" s="70">
        <v>2975</v>
      </c>
      <c r="EF43" s="70">
        <v>2769</v>
      </c>
      <c r="EG43" s="70">
        <v>2208</v>
      </c>
      <c r="EH43" s="70">
        <v>2192</v>
      </c>
      <c r="EI43" s="70">
        <v>2610</v>
      </c>
      <c r="EJ43" s="70">
        <v>2652</v>
      </c>
      <c r="EK43" s="67">
        <v>2812</v>
      </c>
      <c r="EL43" s="67">
        <v>2872</v>
      </c>
      <c r="EM43" s="67">
        <v>2715</v>
      </c>
      <c r="EN43" s="67">
        <v>2318</v>
      </c>
      <c r="EO43" s="67">
        <v>2115</v>
      </c>
      <c r="EP43" s="71">
        <v>1977</v>
      </c>
      <c r="EQ43" s="71">
        <v>1760</v>
      </c>
      <c r="ER43" s="71">
        <v>1578</v>
      </c>
      <c r="ES43" s="71">
        <v>1546</v>
      </c>
      <c r="ET43" s="71">
        <v>1449</v>
      </c>
      <c r="EU43" s="71">
        <v>1521</v>
      </c>
      <c r="EV43" s="71">
        <v>1698</v>
      </c>
      <c r="EW43" s="68">
        <v>1871</v>
      </c>
      <c r="EX43" s="68">
        <v>1827</v>
      </c>
      <c r="EY43" s="68">
        <v>1302</v>
      </c>
      <c r="EZ43" s="68">
        <v>1416</v>
      </c>
      <c r="FA43" s="68">
        <v>1523</v>
      </c>
      <c r="FB43" s="71">
        <v>2087</v>
      </c>
      <c r="FC43" s="71">
        <v>1881</v>
      </c>
      <c r="FD43" s="71">
        <v>1570</v>
      </c>
      <c r="FE43" s="71">
        <v>1523</v>
      </c>
      <c r="FF43" s="71">
        <v>1308</v>
      </c>
      <c r="FG43" s="71">
        <v>1319</v>
      </c>
      <c r="FH43" s="71">
        <v>1532</v>
      </c>
      <c r="FI43" s="68">
        <v>1737</v>
      </c>
      <c r="FJ43" s="68">
        <v>1340</v>
      </c>
      <c r="FK43" s="68">
        <v>1683</v>
      </c>
      <c r="FL43" s="68">
        <v>1540</v>
      </c>
      <c r="FM43" s="68">
        <v>1540</v>
      </c>
      <c r="FN43" s="72">
        <v>1615</v>
      </c>
      <c r="FO43" s="72">
        <v>1110</v>
      </c>
      <c r="FP43" s="72">
        <v>1106</v>
      </c>
      <c r="FQ43" s="72">
        <v>995</v>
      </c>
      <c r="FR43" s="72">
        <v>835</v>
      </c>
      <c r="FS43" s="72">
        <v>953</v>
      </c>
      <c r="FT43" s="72">
        <v>1135</v>
      </c>
      <c r="FU43" s="72">
        <v>1163</v>
      </c>
      <c r="FV43" s="72">
        <v>1164</v>
      </c>
      <c r="FW43" s="72">
        <v>1311</v>
      </c>
      <c r="FX43" s="72">
        <v>1224</v>
      </c>
      <c r="FY43" s="72">
        <v>1354</v>
      </c>
      <c r="FZ43" s="72">
        <v>1443</v>
      </c>
      <c r="GA43" s="72">
        <v>1155</v>
      </c>
      <c r="GB43" s="72">
        <v>1019</v>
      </c>
      <c r="GC43" s="72">
        <v>911</v>
      </c>
      <c r="GD43" s="72">
        <v>861</v>
      </c>
      <c r="GE43" s="72">
        <v>1022</v>
      </c>
      <c r="GF43" s="72">
        <v>1029</v>
      </c>
      <c r="GG43" s="72">
        <v>1008</v>
      </c>
      <c r="GH43" s="72">
        <v>1172</v>
      </c>
      <c r="GI43" s="10">
        <v>1196</v>
      </c>
      <c r="GJ43" s="10">
        <v>1304</v>
      </c>
      <c r="GK43" s="10">
        <v>1267</v>
      </c>
      <c r="GL43" s="10">
        <v>1177</v>
      </c>
      <c r="GM43" s="10">
        <v>846</v>
      </c>
      <c r="GN43" s="10">
        <v>889</v>
      </c>
      <c r="GO43" s="10">
        <v>860</v>
      </c>
      <c r="GP43" s="10">
        <v>962</v>
      </c>
      <c r="GQ43" s="10">
        <v>960</v>
      </c>
      <c r="GR43" s="10">
        <v>945</v>
      </c>
      <c r="GS43" s="10">
        <v>1019</v>
      </c>
      <c r="GT43" s="10">
        <v>964</v>
      </c>
      <c r="GU43" s="6">
        <v>3442</v>
      </c>
      <c r="GV43" s="6">
        <v>4194</v>
      </c>
      <c r="GW43" s="6">
        <v>4127</v>
      </c>
      <c r="GX43" s="10">
        <v>958</v>
      </c>
      <c r="GY43" s="10">
        <v>936</v>
      </c>
      <c r="GZ43" s="10">
        <v>796</v>
      </c>
      <c r="HA43" s="10">
        <v>858</v>
      </c>
      <c r="HB43" s="10">
        <v>724</v>
      </c>
      <c r="HC43" s="10">
        <v>798</v>
      </c>
      <c r="HD43" s="10">
        <v>664</v>
      </c>
      <c r="HE43" s="10">
        <v>904</v>
      </c>
      <c r="HF43" s="10">
        <v>951</v>
      </c>
      <c r="HG43" s="10">
        <v>849</v>
      </c>
      <c r="HH43" s="6">
        <v>1075</v>
      </c>
      <c r="HI43" s="10">
        <v>917</v>
      </c>
      <c r="HJ43" s="10">
        <v>983</v>
      </c>
      <c r="HK43" s="10">
        <v>884</v>
      </c>
      <c r="HL43" s="10">
        <v>739</v>
      </c>
      <c r="HM43" s="10">
        <v>634</v>
      </c>
      <c r="HN43" s="10">
        <v>681</v>
      </c>
      <c r="HO43" s="10">
        <v>697</v>
      </c>
      <c r="HP43" s="10">
        <v>604</v>
      </c>
      <c r="HQ43" s="10">
        <v>754</v>
      </c>
      <c r="HR43" s="10">
        <v>801</v>
      </c>
      <c r="HS43" s="10">
        <v>800</v>
      </c>
      <c r="HT43" s="6">
        <v>1047</v>
      </c>
      <c r="HU43" s="10">
        <v>719</v>
      </c>
      <c r="HV43" s="10">
        <v>1062</v>
      </c>
      <c r="HW43" s="10">
        <v>949</v>
      </c>
      <c r="HX43" s="10">
        <v>2436</v>
      </c>
      <c r="HY43" s="10">
        <v>747</v>
      </c>
      <c r="HZ43" s="10">
        <v>636</v>
      </c>
      <c r="IA43" s="10">
        <v>725</v>
      </c>
      <c r="IB43" s="10">
        <v>870</v>
      </c>
      <c r="IC43" s="10">
        <v>920</v>
      </c>
      <c r="ID43" s="10">
        <v>791</v>
      </c>
      <c r="IE43" s="10">
        <v>942</v>
      </c>
      <c r="IF43" s="10">
        <v>983</v>
      </c>
      <c r="IG43" s="10">
        <v>850</v>
      </c>
      <c r="IH43" s="106">
        <v>1097</v>
      </c>
      <c r="II43" s="106">
        <v>836</v>
      </c>
      <c r="IJ43" s="106">
        <v>720</v>
      </c>
      <c r="IK43" s="3">
        <v>833</v>
      </c>
      <c r="IL43" s="3">
        <v>664</v>
      </c>
      <c r="IM43" s="3">
        <v>602</v>
      </c>
      <c r="IN43" s="3">
        <v>704</v>
      </c>
      <c r="IO43" s="3">
        <v>510</v>
      </c>
      <c r="IP43" s="3">
        <v>457</v>
      </c>
      <c r="IQ43" s="3">
        <v>490</v>
      </c>
      <c r="IR43" s="111">
        <v>584</v>
      </c>
      <c r="IS43" s="111">
        <v>720</v>
      </c>
      <c r="IT43" s="111">
        <v>712</v>
      </c>
      <c r="IU43" s="111">
        <v>555</v>
      </c>
      <c r="IV43" s="115">
        <v>606</v>
      </c>
    </row>
    <row r="44" spans="1:256">
      <c r="A44" s="7" t="s">
        <v>69</v>
      </c>
      <c r="B44" s="38">
        <v>300</v>
      </c>
      <c r="C44" s="38">
        <v>310</v>
      </c>
      <c r="D44" s="38">
        <v>330</v>
      </c>
      <c r="E44" s="38">
        <v>261</v>
      </c>
      <c r="F44" s="38">
        <v>267</v>
      </c>
      <c r="G44" s="38">
        <v>310</v>
      </c>
      <c r="H44" s="38">
        <v>271</v>
      </c>
      <c r="I44" s="38">
        <v>302</v>
      </c>
      <c r="J44" s="38">
        <v>332</v>
      </c>
      <c r="K44" s="38">
        <v>296</v>
      </c>
      <c r="L44" s="38">
        <v>378</v>
      </c>
      <c r="M44" s="38">
        <v>312</v>
      </c>
      <c r="N44" s="38">
        <v>313</v>
      </c>
      <c r="O44" s="38">
        <v>318</v>
      </c>
      <c r="P44" s="38">
        <v>324</v>
      </c>
      <c r="Q44" s="38">
        <v>278</v>
      </c>
      <c r="R44" s="38">
        <v>228</v>
      </c>
      <c r="S44" s="38">
        <v>311</v>
      </c>
      <c r="T44" s="38">
        <v>300</v>
      </c>
      <c r="U44" s="38">
        <v>259</v>
      </c>
      <c r="V44" s="38">
        <v>299</v>
      </c>
      <c r="W44" s="38">
        <v>302</v>
      </c>
      <c r="X44" s="38">
        <v>362</v>
      </c>
      <c r="Y44" s="38">
        <v>298</v>
      </c>
      <c r="Z44" s="38">
        <v>361</v>
      </c>
      <c r="AA44" s="38">
        <v>307</v>
      </c>
      <c r="AB44" s="38">
        <v>323</v>
      </c>
      <c r="AC44" s="38">
        <v>342</v>
      </c>
      <c r="AD44" s="38">
        <v>237</v>
      </c>
      <c r="AE44" s="38">
        <v>272</v>
      </c>
      <c r="AF44" s="38">
        <v>315</v>
      </c>
      <c r="AG44" s="38">
        <v>291</v>
      </c>
      <c r="AH44" s="38">
        <v>263</v>
      </c>
      <c r="AI44" s="38">
        <v>304</v>
      </c>
      <c r="AJ44" s="38">
        <v>337</v>
      </c>
      <c r="AK44" s="38">
        <v>306</v>
      </c>
      <c r="AL44" s="38">
        <v>370</v>
      </c>
      <c r="AM44" s="38">
        <v>299</v>
      </c>
      <c r="AN44" s="38">
        <v>340</v>
      </c>
      <c r="AO44" s="38">
        <v>284</v>
      </c>
      <c r="AP44" s="38">
        <v>229</v>
      </c>
      <c r="AQ44" s="38">
        <v>312</v>
      </c>
      <c r="AR44" s="38">
        <v>331</v>
      </c>
      <c r="AS44" s="38">
        <v>300</v>
      </c>
      <c r="AT44" s="38">
        <v>317</v>
      </c>
      <c r="AU44" s="38">
        <v>344</v>
      </c>
      <c r="AV44" s="38">
        <v>278</v>
      </c>
      <c r="AW44" s="38">
        <v>338</v>
      </c>
      <c r="AX44" s="38">
        <v>389</v>
      </c>
      <c r="AY44" s="38">
        <v>251</v>
      </c>
      <c r="AZ44" s="38">
        <v>313</v>
      </c>
      <c r="BA44" s="38">
        <v>245</v>
      </c>
      <c r="BB44" s="38">
        <v>227</v>
      </c>
      <c r="BC44" s="38">
        <v>326</v>
      </c>
      <c r="BD44" s="38">
        <v>310</v>
      </c>
      <c r="BE44" s="38">
        <v>262</v>
      </c>
      <c r="BF44" s="38">
        <v>334</v>
      </c>
      <c r="BG44" s="38">
        <v>288</v>
      </c>
      <c r="BH44" s="38">
        <v>285</v>
      </c>
      <c r="BI44" s="38">
        <v>324</v>
      </c>
      <c r="BJ44" s="38">
        <v>211</v>
      </c>
      <c r="BK44" s="38">
        <v>188</v>
      </c>
      <c r="BL44" s="38">
        <v>189</v>
      </c>
      <c r="BM44" s="38">
        <v>223</v>
      </c>
      <c r="BN44" s="38">
        <v>203</v>
      </c>
      <c r="BO44" s="38">
        <v>304</v>
      </c>
      <c r="BP44" s="38">
        <v>284</v>
      </c>
      <c r="BQ44" s="38">
        <v>263</v>
      </c>
      <c r="BR44" s="38">
        <v>306</v>
      </c>
      <c r="BS44" s="38">
        <v>317</v>
      </c>
      <c r="BT44" s="38">
        <v>359</v>
      </c>
      <c r="BU44" s="38">
        <v>351</v>
      </c>
      <c r="BV44" s="38">
        <v>271</v>
      </c>
      <c r="BW44" s="38">
        <v>253</v>
      </c>
      <c r="BX44" s="38">
        <v>287</v>
      </c>
      <c r="BY44" s="38">
        <v>288</v>
      </c>
      <c r="BZ44" s="38">
        <v>293</v>
      </c>
      <c r="CA44" s="38">
        <v>342</v>
      </c>
      <c r="CB44" s="38">
        <v>294</v>
      </c>
      <c r="CC44" s="38">
        <v>396</v>
      </c>
      <c r="CD44" s="38">
        <v>357</v>
      </c>
      <c r="CE44" s="38">
        <v>404</v>
      </c>
      <c r="CF44" s="38">
        <v>325</v>
      </c>
      <c r="CG44" s="38">
        <v>272</v>
      </c>
      <c r="CH44" s="38">
        <v>404</v>
      </c>
      <c r="CI44" s="38">
        <v>325</v>
      </c>
      <c r="CJ44" s="38">
        <v>272</v>
      </c>
      <c r="CK44" s="38">
        <v>259</v>
      </c>
      <c r="CL44" s="38">
        <v>235</v>
      </c>
      <c r="CM44" s="38">
        <v>303</v>
      </c>
      <c r="CN44" s="38">
        <v>306</v>
      </c>
      <c r="CO44" s="38">
        <v>308</v>
      </c>
      <c r="CP44" s="38">
        <v>326</v>
      </c>
      <c r="CQ44" s="38">
        <v>284</v>
      </c>
      <c r="CR44" s="38">
        <v>353</v>
      </c>
      <c r="CS44" s="38">
        <v>318</v>
      </c>
      <c r="CT44" s="38">
        <v>336</v>
      </c>
      <c r="CU44" s="38">
        <v>325</v>
      </c>
      <c r="CV44" s="38">
        <v>243</v>
      </c>
      <c r="CW44" s="38">
        <v>227</v>
      </c>
      <c r="CX44" s="38">
        <v>247</v>
      </c>
      <c r="CY44" s="38">
        <v>274</v>
      </c>
      <c r="CZ44" s="38">
        <v>301</v>
      </c>
      <c r="DA44" s="38">
        <v>271</v>
      </c>
      <c r="DB44" s="38">
        <v>290</v>
      </c>
      <c r="DC44" s="38">
        <v>325</v>
      </c>
      <c r="DD44" s="38">
        <v>298</v>
      </c>
      <c r="DE44" s="38">
        <v>361</v>
      </c>
      <c r="DF44" s="38">
        <v>361</v>
      </c>
      <c r="DG44" s="38">
        <v>256</v>
      </c>
      <c r="DH44" s="38">
        <v>352</v>
      </c>
      <c r="DI44" s="38">
        <v>206</v>
      </c>
      <c r="DJ44" s="38">
        <v>224</v>
      </c>
      <c r="DK44" s="38">
        <v>303</v>
      </c>
      <c r="DL44" s="38">
        <v>309</v>
      </c>
      <c r="DM44" s="38">
        <v>322</v>
      </c>
      <c r="DN44" s="38">
        <v>381</v>
      </c>
      <c r="DO44" s="38">
        <v>315</v>
      </c>
      <c r="DP44" s="38">
        <v>362</v>
      </c>
      <c r="DQ44" s="65">
        <v>382</v>
      </c>
      <c r="DR44" s="70">
        <v>375</v>
      </c>
      <c r="DS44" s="70">
        <v>315</v>
      </c>
      <c r="DT44" s="70">
        <v>331</v>
      </c>
      <c r="DU44" s="70">
        <v>229</v>
      </c>
      <c r="DV44" s="70">
        <v>285</v>
      </c>
      <c r="DW44" s="70">
        <v>357</v>
      </c>
      <c r="DX44" s="70">
        <v>327</v>
      </c>
      <c r="DY44" s="67">
        <v>323</v>
      </c>
      <c r="DZ44" s="67">
        <v>360</v>
      </c>
      <c r="EA44" s="67">
        <v>332</v>
      </c>
      <c r="EB44" s="67">
        <v>350</v>
      </c>
      <c r="EC44" s="67">
        <v>359</v>
      </c>
      <c r="ED44" s="70">
        <v>343</v>
      </c>
      <c r="EE44" s="70">
        <v>291</v>
      </c>
      <c r="EF44" s="70">
        <v>351</v>
      </c>
      <c r="EG44" s="70">
        <v>267</v>
      </c>
      <c r="EH44" s="70">
        <v>260</v>
      </c>
      <c r="EI44" s="70">
        <v>330</v>
      </c>
      <c r="EJ44" s="70">
        <v>318</v>
      </c>
      <c r="EK44" s="67">
        <v>337</v>
      </c>
      <c r="EL44" s="67">
        <v>381</v>
      </c>
      <c r="EM44" s="67">
        <v>304</v>
      </c>
      <c r="EN44" s="67">
        <v>375</v>
      </c>
      <c r="EO44" s="67">
        <v>398</v>
      </c>
      <c r="EP44" s="71">
        <v>333</v>
      </c>
      <c r="EQ44" s="71">
        <v>317</v>
      </c>
      <c r="ER44" s="71">
        <v>354</v>
      </c>
      <c r="ES44" s="71">
        <v>249</v>
      </c>
      <c r="ET44" s="71">
        <v>253</v>
      </c>
      <c r="EU44" s="71">
        <v>288</v>
      </c>
      <c r="EV44" s="71">
        <v>303</v>
      </c>
      <c r="EW44" s="68">
        <v>339</v>
      </c>
      <c r="EX44" s="68">
        <v>341</v>
      </c>
      <c r="EY44" s="68">
        <v>336</v>
      </c>
      <c r="EZ44" s="68">
        <v>357</v>
      </c>
      <c r="FA44" s="68">
        <v>300</v>
      </c>
      <c r="FB44" s="71">
        <v>336</v>
      </c>
      <c r="FC44" s="71">
        <v>288</v>
      </c>
      <c r="FD44" s="71">
        <v>267</v>
      </c>
      <c r="FE44" s="71">
        <v>231</v>
      </c>
      <c r="FF44" s="71">
        <v>254</v>
      </c>
      <c r="FG44" s="71">
        <v>241</v>
      </c>
      <c r="FH44" s="71">
        <v>285</v>
      </c>
      <c r="FI44" s="68">
        <v>319</v>
      </c>
      <c r="FJ44" s="68">
        <v>276</v>
      </c>
      <c r="FK44" s="68">
        <v>322</v>
      </c>
      <c r="FL44" s="68">
        <v>350</v>
      </c>
      <c r="FM44" s="68">
        <v>293</v>
      </c>
      <c r="FN44" s="72">
        <v>322</v>
      </c>
      <c r="FO44" s="72">
        <v>263</v>
      </c>
      <c r="FP44" s="72">
        <v>276</v>
      </c>
      <c r="FQ44" s="72">
        <v>267</v>
      </c>
      <c r="FR44" s="72">
        <v>226</v>
      </c>
      <c r="FS44" s="72">
        <v>250</v>
      </c>
      <c r="FT44" s="72">
        <v>264</v>
      </c>
      <c r="FU44" s="72">
        <v>258</v>
      </c>
      <c r="FV44" s="72">
        <v>288</v>
      </c>
      <c r="FW44" s="72">
        <v>285</v>
      </c>
      <c r="FX44" s="72">
        <v>298</v>
      </c>
      <c r="FY44" s="72">
        <v>295</v>
      </c>
      <c r="FZ44" s="72">
        <v>303</v>
      </c>
      <c r="GA44" s="72">
        <v>218</v>
      </c>
      <c r="GB44" s="72">
        <v>292</v>
      </c>
      <c r="GC44" s="72">
        <v>230</v>
      </c>
      <c r="GD44" s="72">
        <v>222</v>
      </c>
      <c r="GE44" s="72">
        <v>250</v>
      </c>
      <c r="GF44" s="72">
        <v>262</v>
      </c>
      <c r="GG44" s="72">
        <v>257</v>
      </c>
      <c r="GH44" s="72">
        <v>252</v>
      </c>
      <c r="GI44" s="10">
        <v>318</v>
      </c>
      <c r="GJ44" s="10">
        <v>276</v>
      </c>
      <c r="GK44" s="10">
        <v>292</v>
      </c>
      <c r="GL44" s="10">
        <v>313</v>
      </c>
      <c r="GM44" s="10">
        <v>271</v>
      </c>
      <c r="GN44" s="10">
        <v>250</v>
      </c>
      <c r="GO44" s="10">
        <v>201</v>
      </c>
      <c r="GP44" s="10">
        <v>216</v>
      </c>
      <c r="GQ44" s="10">
        <v>197</v>
      </c>
      <c r="GR44" s="10">
        <v>217</v>
      </c>
      <c r="GS44" s="10">
        <v>251</v>
      </c>
      <c r="GT44" s="10">
        <v>285</v>
      </c>
      <c r="GU44" s="10">
        <v>240</v>
      </c>
      <c r="GV44" s="10">
        <v>291</v>
      </c>
      <c r="GW44" s="10">
        <v>295</v>
      </c>
      <c r="GX44" s="10">
        <v>284</v>
      </c>
      <c r="GY44" s="10">
        <v>273</v>
      </c>
      <c r="GZ44" s="10">
        <v>212</v>
      </c>
      <c r="HA44" s="10">
        <v>216</v>
      </c>
      <c r="HB44" s="10">
        <v>0</v>
      </c>
      <c r="HC44" s="10">
        <v>227</v>
      </c>
      <c r="HD44" s="10">
        <v>213</v>
      </c>
      <c r="HE44" s="10">
        <v>262</v>
      </c>
      <c r="HF44" s="10">
        <v>260</v>
      </c>
      <c r="HG44" s="10">
        <v>233</v>
      </c>
      <c r="HH44" s="10">
        <v>284</v>
      </c>
      <c r="HI44" s="10">
        <v>262</v>
      </c>
      <c r="HJ44" s="10">
        <v>279</v>
      </c>
      <c r="HK44" s="10">
        <v>235</v>
      </c>
      <c r="HL44" s="10">
        <v>237</v>
      </c>
      <c r="HM44" s="10">
        <v>236</v>
      </c>
      <c r="HN44" s="10">
        <v>206</v>
      </c>
      <c r="HO44" s="10">
        <v>204</v>
      </c>
      <c r="HP44" s="10">
        <v>224</v>
      </c>
      <c r="HQ44" s="10">
        <v>250</v>
      </c>
      <c r="HR44" s="10">
        <v>239</v>
      </c>
      <c r="HS44" s="10">
        <v>230</v>
      </c>
      <c r="HT44" s="10">
        <v>296</v>
      </c>
      <c r="HU44" s="10">
        <v>221</v>
      </c>
      <c r="HV44" s="10">
        <v>269</v>
      </c>
      <c r="HW44" s="10">
        <v>197</v>
      </c>
      <c r="HX44" s="10">
        <v>196</v>
      </c>
      <c r="HY44" s="10">
        <v>190</v>
      </c>
      <c r="HZ44" s="10">
        <v>166</v>
      </c>
      <c r="IA44" s="10">
        <v>180</v>
      </c>
      <c r="IB44" s="10">
        <v>192</v>
      </c>
      <c r="IC44" s="10">
        <v>215</v>
      </c>
      <c r="ID44" s="10">
        <v>207</v>
      </c>
      <c r="IE44" s="10">
        <v>265</v>
      </c>
      <c r="IF44" s="10">
        <v>250</v>
      </c>
      <c r="IG44" s="10">
        <v>233</v>
      </c>
      <c r="IH44" s="106">
        <v>258</v>
      </c>
      <c r="II44" s="106">
        <v>185</v>
      </c>
      <c r="IJ44" s="106">
        <v>197</v>
      </c>
      <c r="IK44" s="3">
        <v>211</v>
      </c>
      <c r="IL44" s="3">
        <v>167</v>
      </c>
      <c r="IM44" s="3">
        <v>132</v>
      </c>
      <c r="IN44" s="3">
        <v>126</v>
      </c>
      <c r="IO44" s="3">
        <v>118</v>
      </c>
      <c r="IP44" s="3">
        <v>159</v>
      </c>
      <c r="IQ44" s="3">
        <v>173</v>
      </c>
      <c r="IR44" s="111">
        <v>168</v>
      </c>
      <c r="IS44" s="111">
        <v>176</v>
      </c>
      <c r="IT44" s="111">
        <v>195</v>
      </c>
      <c r="IU44" s="111">
        <v>157</v>
      </c>
      <c r="IV44" s="115">
        <v>190</v>
      </c>
    </row>
    <row r="45" spans="1:256">
      <c r="A45" s="7" t="s">
        <v>70</v>
      </c>
      <c r="B45" s="37">
        <v>4946</v>
      </c>
      <c r="C45" s="37">
        <v>5418</v>
      </c>
      <c r="D45" s="37">
        <v>4907</v>
      </c>
      <c r="E45" s="37">
        <v>4709</v>
      </c>
      <c r="F45" s="37">
        <v>5088</v>
      </c>
      <c r="G45" s="37">
        <v>5996</v>
      </c>
      <c r="H45" s="37">
        <v>4497</v>
      </c>
      <c r="I45" s="37">
        <v>5617</v>
      </c>
      <c r="J45" s="37">
        <v>6235</v>
      </c>
      <c r="K45" s="37">
        <v>4999</v>
      </c>
      <c r="L45" s="37">
        <v>7670</v>
      </c>
      <c r="M45" s="37">
        <v>6835</v>
      </c>
      <c r="N45" s="37">
        <v>6866</v>
      </c>
      <c r="O45" s="37">
        <v>6526</v>
      </c>
      <c r="P45" s="37">
        <v>5232</v>
      </c>
      <c r="Q45" s="37">
        <v>6035</v>
      </c>
      <c r="R45" s="37">
        <v>5682</v>
      </c>
      <c r="S45" s="37">
        <v>7145</v>
      </c>
      <c r="T45" s="37">
        <v>6926</v>
      </c>
      <c r="U45" s="37">
        <v>6914</v>
      </c>
      <c r="V45" s="37">
        <v>6539</v>
      </c>
      <c r="W45" s="37">
        <v>6629</v>
      </c>
      <c r="X45" s="37">
        <v>7430</v>
      </c>
      <c r="Y45" s="37">
        <v>6392</v>
      </c>
      <c r="Z45" s="37">
        <v>6762</v>
      </c>
      <c r="AA45" s="37">
        <v>5863</v>
      </c>
      <c r="AB45" s="37">
        <v>4739</v>
      </c>
      <c r="AC45" s="37">
        <v>5733</v>
      </c>
      <c r="AD45" s="37">
        <v>4849</v>
      </c>
      <c r="AE45" s="37">
        <v>5466</v>
      </c>
      <c r="AF45" s="37">
        <v>6467</v>
      </c>
      <c r="AG45" s="37">
        <v>6631</v>
      </c>
      <c r="AH45" s="37">
        <v>5726</v>
      </c>
      <c r="AI45" s="37">
        <v>6324</v>
      </c>
      <c r="AJ45" s="37">
        <v>6391</v>
      </c>
      <c r="AK45" s="37">
        <v>6786</v>
      </c>
      <c r="AL45" s="37">
        <v>6387</v>
      </c>
      <c r="AM45" s="37">
        <v>4899</v>
      </c>
      <c r="AN45" s="37">
        <v>5030</v>
      </c>
      <c r="AO45" s="37">
        <v>5727</v>
      </c>
      <c r="AP45" s="37">
        <v>4803</v>
      </c>
      <c r="AQ45" s="37">
        <v>5903</v>
      </c>
      <c r="AR45" s="37">
        <v>6068</v>
      </c>
      <c r="AS45" s="37">
        <v>6121</v>
      </c>
      <c r="AT45" s="37">
        <v>6578</v>
      </c>
      <c r="AU45" s="37">
        <v>6584</v>
      </c>
      <c r="AV45" s="37">
        <v>6785</v>
      </c>
      <c r="AW45" s="37">
        <v>7775</v>
      </c>
      <c r="AX45" s="37">
        <v>7838</v>
      </c>
      <c r="AY45" s="37">
        <v>5878</v>
      </c>
      <c r="AZ45" s="37">
        <v>6655</v>
      </c>
      <c r="BA45" s="37">
        <v>6401</v>
      </c>
      <c r="BB45" s="37">
        <v>6009</v>
      </c>
      <c r="BC45" s="37">
        <v>7641</v>
      </c>
      <c r="BD45" s="37">
        <v>6490</v>
      </c>
      <c r="BE45" s="37">
        <v>6759</v>
      </c>
      <c r="BF45" s="37">
        <v>7674</v>
      </c>
      <c r="BG45" s="37">
        <v>7467</v>
      </c>
      <c r="BH45" s="37">
        <v>8058</v>
      </c>
      <c r="BI45" s="37">
        <v>7960</v>
      </c>
      <c r="BJ45" s="37">
        <v>7303</v>
      </c>
      <c r="BK45" s="37">
        <v>7020</v>
      </c>
      <c r="BL45" s="37">
        <v>6241</v>
      </c>
      <c r="BM45" s="37">
        <v>6522</v>
      </c>
      <c r="BN45" s="37">
        <v>6273</v>
      </c>
      <c r="BO45" s="37">
        <v>7696</v>
      </c>
      <c r="BP45" s="37">
        <v>6984</v>
      </c>
      <c r="BQ45" s="37">
        <v>7228</v>
      </c>
      <c r="BR45" s="37">
        <v>9552</v>
      </c>
      <c r="BS45" s="37">
        <v>8807</v>
      </c>
      <c r="BT45" s="37">
        <v>10498</v>
      </c>
      <c r="BU45" s="37">
        <v>9832</v>
      </c>
      <c r="BV45" s="37">
        <v>9038</v>
      </c>
      <c r="BW45" s="37">
        <v>8748</v>
      </c>
      <c r="BX45" s="37">
        <v>11051</v>
      </c>
      <c r="BY45" s="37">
        <v>8296</v>
      </c>
      <c r="BZ45" s="37">
        <v>10228</v>
      </c>
      <c r="CA45" s="37">
        <v>10412</v>
      </c>
      <c r="CB45" s="37">
        <v>8949</v>
      </c>
      <c r="CC45" s="37">
        <v>10400</v>
      </c>
      <c r="CD45" s="37">
        <v>10746</v>
      </c>
      <c r="CE45" s="37">
        <v>8848</v>
      </c>
      <c r="CF45" s="37">
        <v>8062</v>
      </c>
      <c r="CG45" s="37">
        <v>7628</v>
      </c>
      <c r="CH45" s="37">
        <v>8848</v>
      </c>
      <c r="CI45" s="37">
        <v>8062</v>
      </c>
      <c r="CJ45" s="37">
        <v>7628</v>
      </c>
      <c r="CK45" s="37">
        <v>9044</v>
      </c>
      <c r="CL45" s="37">
        <v>7661</v>
      </c>
      <c r="CM45" s="37">
        <v>9624</v>
      </c>
      <c r="CN45" s="37">
        <v>8247</v>
      </c>
      <c r="CO45" s="37">
        <v>11264</v>
      </c>
      <c r="CP45" s="37">
        <v>14039</v>
      </c>
      <c r="CQ45" s="37">
        <v>8527</v>
      </c>
      <c r="CR45" s="37">
        <v>9580</v>
      </c>
      <c r="CS45" s="37">
        <v>9560</v>
      </c>
      <c r="CT45" s="37">
        <v>9742</v>
      </c>
      <c r="CU45" s="37">
        <v>9094</v>
      </c>
      <c r="CV45" s="37">
        <v>8986</v>
      </c>
      <c r="CW45" s="37">
        <v>8858</v>
      </c>
      <c r="CX45" s="37">
        <v>8114</v>
      </c>
      <c r="CY45" s="37">
        <v>8111</v>
      </c>
      <c r="CZ45" s="37">
        <v>8549</v>
      </c>
      <c r="DA45" s="37">
        <v>8008</v>
      </c>
      <c r="DB45" s="37">
        <v>8191</v>
      </c>
      <c r="DC45" s="37">
        <v>8173</v>
      </c>
      <c r="DD45" s="37">
        <v>8086</v>
      </c>
      <c r="DE45" s="37">
        <v>9003</v>
      </c>
      <c r="DF45" s="37">
        <v>8398</v>
      </c>
      <c r="DG45" s="37">
        <v>6842</v>
      </c>
      <c r="DH45" s="37">
        <v>7682</v>
      </c>
      <c r="DI45" s="37">
        <v>7386</v>
      </c>
      <c r="DJ45" s="37">
        <v>6737</v>
      </c>
      <c r="DK45" s="37">
        <v>8752</v>
      </c>
      <c r="DL45" s="37">
        <v>8080</v>
      </c>
      <c r="DM45" s="37">
        <v>7262</v>
      </c>
      <c r="DN45" s="37">
        <v>8174</v>
      </c>
      <c r="DO45" s="37">
        <v>8468</v>
      </c>
      <c r="DP45" s="37">
        <v>8511</v>
      </c>
      <c r="DQ45" s="66">
        <v>9463</v>
      </c>
      <c r="DR45" s="70">
        <v>7644</v>
      </c>
      <c r="DS45" s="70">
        <v>6582</v>
      </c>
      <c r="DT45" s="70">
        <v>6890</v>
      </c>
      <c r="DU45" s="70">
        <v>6799</v>
      </c>
      <c r="DV45" s="70">
        <v>6721</v>
      </c>
      <c r="DW45" s="70">
        <v>8173</v>
      </c>
      <c r="DX45" s="70">
        <v>7955</v>
      </c>
      <c r="DY45" s="67">
        <v>7113</v>
      </c>
      <c r="DZ45" s="67">
        <v>8420</v>
      </c>
      <c r="EA45" s="67">
        <v>8582</v>
      </c>
      <c r="EB45" s="67">
        <v>10176</v>
      </c>
      <c r="EC45" s="67">
        <v>9324</v>
      </c>
      <c r="ED45" s="70">
        <v>7455</v>
      </c>
      <c r="EE45" s="70">
        <v>7090</v>
      </c>
      <c r="EF45" s="70">
        <v>6876</v>
      </c>
      <c r="EG45" s="70">
        <v>6810</v>
      </c>
      <c r="EH45" s="70">
        <v>6591</v>
      </c>
      <c r="EI45" s="70">
        <v>8193</v>
      </c>
      <c r="EJ45" s="70">
        <v>7014</v>
      </c>
      <c r="EK45" s="67">
        <v>7563</v>
      </c>
      <c r="EL45" s="67">
        <v>8154</v>
      </c>
      <c r="EM45" s="67">
        <v>7683</v>
      </c>
      <c r="EN45" s="67">
        <v>9088</v>
      </c>
      <c r="EO45" s="67">
        <v>9289</v>
      </c>
      <c r="EP45" s="71">
        <v>7333</v>
      </c>
      <c r="EQ45" s="71">
        <v>6730</v>
      </c>
      <c r="ER45" s="71">
        <v>6776</v>
      </c>
      <c r="ES45" s="71">
        <v>7407</v>
      </c>
      <c r="ET45" s="71">
        <v>6573</v>
      </c>
      <c r="EU45" s="71">
        <v>7117</v>
      </c>
      <c r="EV45" s="71">
        <v>6962</v>
      </c>
      <c r="EW45" s="68">
        <v>7789</v>
      </c>
      <c r="EX45" s="68">
        <v>7974</v>
      </c>
      <c r="EY45" s="68">
        <v>8170</v>
      </c>
      <c r="EZ45" s="68">
        <v>7918</v>
      </c>
      <c r="FA45" s="68">
        <v>6455</v>
      </c>
      <c r="FB45" s="71">
        <v>5725</v>
      </c>
      <c r="FC45" s="71">
        <v>5240</v>
      </c>
      <c r="FD45" s="71">
        <v>4416</v>
      </c>
      <c r="FE45" s="71">
        <v>4704</v>
      </c>
      <c r="FF45" s="71">
        <v>4255</v>
      </c>
      <c r="FG45" s="71">
        <v>4253</v>
      </c>
      <c r="FH45" s="71">
        <v>5641</v>
      </c>
      <c r="FI45" s="68">
        <v>6038</v>
      </c>
      <c r="FJ45" s="68">
        <v>5720</v>
      </c>
      <c r="FK45" s="68">
        <v>6014</v>
      </c>
      <c r="FL45" s="68">
        <v>6365</v>
      </c>
      <c r="FM45" s="68">
        <v>5662</v>
      </c>
      <c r="FN45" s="72">
        <v>6052</v>
      </c>
      <c r="FO45" s="72">
        <v>4787</v>
      </c>
      <c r="FP45" s="72">
        <v>4659</v>
      </c>
      <c r="FQ45" s="72">
        <v>5374</v>
      </c>
      <c r="FR45" s="72">
        <v>5038</v>
      </c>
      <c r="FS45" s="72">
        <v>4951</v>
      </c>
      <c r="FT45" s="72">
        <v>5163</v>
      </c>
      <c r="FU45" s="72">
        <v>5427</v>
      </c>
      <c r="FV45" s="72">
        <v>5545</v>
      </c>
      <c r="FW45" s="72">
        <v>4609</v>
      </c>
      <c r="FX45" s="72">
        <v>4849</v>
      </c>
      <c r="FY45" s="72">
        <v>4999</v>
      </c>
      <c r="FZ45" s="72">
        <v>4901</v>
      </c>
      <c r="GA45" s="72">
        <v>3943</v>
      </c>
      <c r="GB45" s="72">
        <v>4317</v>
      </c>
      <c r="GC45" s="72">
        <v>4523</v>
      </c>
      <c r="GD45" s="72">
        <v>3200</v>
      </c>
      <c r="GE45" s="72">
        <v>3971</v>
      </c>
      <c r="GF45" s="72">
        <v>4050</v>
      </c>
      <c r="GG45" s="72">
        <v>3898</v>
      </c>
      <c r="GH45" s="72">
        <v>4551</v>
      </c>
      <c r="GI45" s="10">
        <v>4119</v>
      </c>
      <c r="GJ45" s="10">
        <v>3925</v>
      </c>
      <c r="GK45" s="10">
        <v>4042</v>
      </c>
      <c r="GL45" s="10">
        <v>3671</v>
      </c>
      <c r="GM45" s="10">
        <v>3320</v>
      </c>
      <c r="GN45" s="10">
        <v>3368</v>
      </c>
      <c r="GO45" s="10">
        <v>2794</v>
      </c>
      <c r="GP45" s="10">
        <v>3044</v>
      </c>
      <c r="GQ45" s="10">
        <v>3244</v>
      </c>
      <c r="GR45" s="10">
        <v>3124</v>
      </c>
      <c r="GS45" s="10">
        <v>3162</v>
      </c>
      <c r="GT45" s="10">
        <v>3289</v>
      </c>
      <c r="GU45" s="6">
        <v>2859</v>
      </c>
      <c r="GV45" s="6">
        <v>3571</v>
      </c>
      <c r="GW45" s="6">
        <v>3470</v>
      </c>
      <c r="GX45" s="6">
        <v>2846</v>
      </c>
      <c r="GY45" s="6">
        <v>2842</v>
      </c>
      <c r="GZ45" s="6">
        <v>2791</v>
      </c>
      <c r="HA45" s="6">
        <v>2375</v>
      </c>
      <c r="HB45" s="6">
        <v>2470</v>
      </c>
      <c r="HC45" s="6">
        <v>2895</v>
      </c>
      <c r="HD45" s="6">
        <v>2239</v>
      </c>
      <c r="HE45" s="6">
        <v>2604</v>
      </c>
      <c r="HF45" s="6">
        <v>2729</v>
      </c>
      <c r="HG45" s="6">
        <v>2218</v>
      </c>
      <c r="HH45" s="6">
        <v>2718</v>
      </c>
      <c r="HI45" s="6">
        <v>2542</v>
      </c>
      <c r="HJ45" s="6">
        <v>2666</v>
      </c>
      <c r="HK45" s="6">
        <v>2490</v>
      </c>
      <c r="HL45" s="6">
        <v>2289</v>
      </c>
      <c r="HM45" s="6">
        <v>1949</v>
      </c>
      <c r="HN45" s="6">
        <v>2211</v>
      </c>
      <c r="HO45" s="6">
        <v>2320</v>
      </c>
      <c r="HP45" s="6">
        <v>2040</v>
      </c>
      <c r="HQ45" s="6">
        <v>2266</v>
      </c>
      <c r="HR45" s="6">
        <v>2302</v>
      </c>
      <c r="HS45" s="6">
        <v>2073</v>
      </c>
      <c r="HT45" s="6">
        <v>2478</v>
      </c>
      <c r="HU45" s="6">
        <v>2207</v>
      </c>
      <c r="HV45" s="6">
        <v>2168</v>
      </c>
      <c r="HW45" s="6">
        <v>2053</v>
      </c>
      <c r="HX45" s="6">
        <v>1732</v>
      </c>
      <c r="HY45" s="6">
        <v>1903</v>
      </c>
      <c r="HZ45" s="6">
        <v>1561</v>
      </c>
      <c r="IA45" s="6">
        <v>1645</v>
      </c>
      <c r="IB45" s="6">
        <v>1730</v>
      </c>
      <c r="IC45" s="6">
        <v>1816</v>
      </c>
      <c r="ID45" s="6">
        <v>1805</v>
      </c>
      <c r="IE45" s="6">
        <v>1772</v>
      </c>
      <c r="IF45" s="6">
        <v>2083</v>
      </c>
      <c r="IG45" s="6">
        <v>1810</v>
      </c>
      <c r="IH45" s="106">
        <v>1939</v>
      </c>
      <c r="II45" s="106">
        <v>1650</v>
      </c>
      <c r="IJ45" s="106">
        <v>1512</v>
      </c>
      <c r="IK45" s="3">
        <v>1560</v>
      </c>
      <c r="IL45" s="3">
        <v>1521</v>
      </c>
      <c r="IM45" s="3">
        <v>1437</v>
      </c>
      <c r="IN45" s="3">
        <v>1114</v>
      </c>
      <c r="IO45" s="3">
        <v>1268</v>
      </c>
      <c r="IP45" s="3">
        <v>1249</v>
      </c>
      <c r="IQ45" s="3">
        <v>1188</v>
      </c>
      <c r="IR45" s="111">
        <v>1232</v>
      </c>
      <c r="IS45" s="111">
        <v>1327</v>
      </c>
      <c r="IT45" s="111">
        <v>1160</v>
      </c>
      <c r="IU45" s="111">
        <v>1089</v>
      </c>
      <c r="IV45" s="115">
        <v>1232</v>
      </c>
    </row>
    <row r="46" spans="1:256">
      <c r="A46" s="7" t="s">
        <v>72</v>
      </c>
      <c r="B46" s="37">
        <v>11745</v>
      </c>
      <c r="C46" s="37">
        <v>11225</v>
      </c>
      <c r="D46" s="37">
        <v>11926</v>
      </c>
      <c r="E46" s="37">
        <v>8963</v>
      </c>
      <c r="F46" s="37">
        <v>9534</v>
      </c>
      <c r="G46" s="37">
        <v>9995</v>
      </c>
      <c r="H46" s="37">
        <v>10516</v>
      </c>
      <c r="I46" s="37">
        <v>11569</v>
      </c>
      <c r="J46" s="37">
        <v>11720</v>
      </c>
      <c r="K46" s="37">
        <v>11158</v>
      </c>
      <c r="L46" s="37">
        <v>13775</v>
      </c>
      <c r="M46" s="37">
        <v>12282</v>
      </c>
      <c r="N46" s="37">
        <v>12247</v>
      </c>
      <c r="O46" s="37">
        <v>12033</v>
      </c>
      <c r="P46" s="37">
        <v>10519</v>
      </c>
      <c r="Q46" s="37">
        <v>11027</v>
      </c>
      <c r="R46" s="37">
        <v>10443</v>
      </c>
      <c r="S46" s="37">
        <v>10762</v>
      </c>
      <c r="T46" s="37">
        <v>10635</v>
      </c>
      <c r="U46" s="37">
        <v>11783</v>
      </c>
      <c r="V46" s="37">
        <v>11481</v>
      </c>
      <c r="W46" s="37">
        <v>12595</v>
      </c>
      <c r="X46" s="37">
        <v>14172</v>
      </c>
      <c r="Y46" s="37">
        <v>11857</v>
      </c>
      <c r="Z46" s="37">
        <v>13793</v>
      </c>
      <c r="AA46" s="37">
        <v>12139</v>
      </c>
      <c r="AB46" s="37">
        <v>11143</v>
      </c>
      <c r="AC46" s="37">
        <v>11891</v>
      </c>
      <c r="AD46" s="37">
        <v>10494</v>
      </c>
      <c r="AE46" s="37">
        <v>9955</v>
      </c>
      <c r="AF46" s="37">
        <v>11084</v>
      </c>
      <c r="AG46" s="37">
        <v>11466</v>
      </c>
      <c r="AH46" s="37">
        <v>10512</v>
      </c>
      <c r="AI46" s="37">
        <v>12865</v>
      </c>
      <c r="AJ46" s="37">
        <v>13951</v>
      </c>
      <c r="AK46" s="37">
        <v>13118</v>
      </c>
      <c r="AL46" s="37">
        <v>14036</v>
      </c>
      <c r="AM46" s="37">
        <v>12175</v>
      </c>
      <c r="AN46" s="37">
        <v>11428</v>
      </c>
      <c r="AO46" s="37">
        <v>11992</v>
      </c>
      <c r="AP46" s="37">
        <v>10667</v>
      </c>
      <c r="AQ46" s="37">
        <v>11089</v>
      </c>
      <c r="AR46" s="37">
        <v>12728</v>
      </c>
      <c r="AS46" s="37">
        <v>12506</v>
      </c>
      <c r="AT46" s="37">
        <v>10951</v>
      </c>
      <c r="AU46" s="37">
        <v>14881</v>
      </c>
      <c r="AV46" s="37">
        <v>12253</v>
      </c>
      <c r="AW46" s="37">
        <v>12607</v>
      </c>
      <c r="AX46" s="37">
        <v>13610</v>
      </c>
      <c r="AY46" s="37">
        <v>9706</v>
      </c>
      <c r="AZ46" s="37">
        <v>10821</v>
      </c>
      <c r="BA46" s="37">
        <v>10310</v>
      </c>
      <c r="BB46" s="37">
        <v>9790</v>
      </c>
      <c r="BC46" s="37">
        <v>10525</v>
      </c>
      <c r="BD46" s="37">
        <v>10910</v>
      </c>
      <c r="BE46" s="37">
        <v>9893</v>
      </c>
      <c r="BF46" s="37">
        <v>10228</v>
      </c>
      <c r="BG46" s="37">
        <v>11348</v>
      </c>
      <c r="BH46" s="37">
        <v>10765</v>
      </c>
      <c r="BI46" s="37">
        <v>10345</v>
      </c>
      <c r="BJ46" s="37">
        <v>9591</v>
      </c>
      <c r="BK46" s="37">
        <v>8529</v>
      </c>
      <c r="BL46" s="37">
        <v>9304</v>
      </c>
      <c r="BM46" s="37">
        <v>6927</v>
      </c>
      <c r="BN46" s="37">
        <v>6315</v>
      </c>
      <c r="BO46" s="37">
        <v>7518</v>
      </c>
      <c r="BP46" s="37">
        <v>7161</v>
      </c>
      <c r="BQ46" s="37">
        <v>7452</v>
      </c>
      <c r="BR46" s="37">
        <v>7865</v>
      </c>
      <c r="BS46" s="37">
        <v>7402</v>
      </c>
      <c r="BT46" s="37">
        <v>8909</v>
      </c>
      <c r="BU46" s="37">
        <v>8555</v>
      </c>
      <c r="BV46" s="37">
        <v>6529</v>
      </c>
      <c r="BW46" s="37">
        <v>6387</v>
      </c>
      <c r="BX46" s="37">
        <v>7041</v>
      </c>
      <c r="BY46" s="37">
        <v>6198</v>
      </c>
      <c r="BZ46" s="37">
        <v>6852</v>
      </c>
      <c r="CA46" s="37">
        <v>7393</v>
      </c>
      <c r="CB46" s="37">
        <v>7429</v>
      </c>
      <c r="CC46" s="37">
        <v>8937</v>
      </c>
      <c r="CD46" s="37">
        <v>7797</v>
      </c>
      <c r="CE46" s="37">
        <v>7953</v>
      </c>
      <c r="CF46" s="37">
        <v>7747</v>
      </c>
      <c r="CG46" s="37">
        <v>6843</v>
      </c>
      <c r="CH46" s="37">
        <v>7953</v>
      </c>
      <c r="CI46" s="37">
        <v>7747</v>
      </c>
      <c r="CJ46" s="37">
        <v>6843</v>
      </c>
      <c r="CK46" s="37">
        <v>5978</v>
      </c>
      <c r="CL46" s="37">
        <v>6134</v>
      </c>
      <c r="CM46" s="37">
        <v>6374</v>
      </c>
      <c r="CN46" s="37">
        <v>6425</v>
      </c>
      <c r="CO46" s="37">
        <v>7055</v>
      </c>
      <c r="CP46" s="37">
        <v>7110</v>
      </c>
      <c r="CQ46" s="37">
        <v>7101</v>
      </c>
      <c r="CR46" s="37">
        <v>8076</v>
      </c>
      <c r="CS46" s="37">
        <v>7233</v>
      </c>
      <c r="CT46" s="37">
        <v>7607</v>
      </c>
      <c r="CU46" s="37">
        <v>7505</v>
      </c>
      <c r="CV46" s="37">
        <v>6499</v>
      </c>
      <c r="CW46" s="37">
        <v>5976</v>
      </c>
      <c r="CX46" s="37">
        <v>6078</v>
      </c>
      <c r="CY46" s="37">
        <v>5974</v>
      </c>
      <c r="CZ46" s="37">
        <v>7137</v>
      </c>
      <c r="DA46" s="37">
        <v>7014</v>
      </c>
      <c r="DB46" s="37">
        <v>7074</v>
      </c>
      <c r="DC46" s="37">
        <v>7295</v>
      </c>
      <c r="DD46" s="37">
        <v>7317</v>
      </c>
      <c r="DE46" s="37">
        <v>7020</v>
      </c>
      <c r="DF46" s="37">
        <v>7768</v>
      </c>
      <c r="DG46" s="37">
        <v>7758</v>
      </c>
      <c r="DH46" s="37">
        <v>7614</v>
      </c>
      <c r="DI46" s="37">
        <v>7163</v>
      </c>
      <c r="DJ46" s="37">
        <v>7399</v>
      </c>
      <c r="DK46" s="37">
        <v>7736</v>
      </c>
      <c r="DL46" s="37">
        <v>8664</v>
      </c>
      <c r="DM46" s="37">
        <v>7767</v>
      </c>
      <c r="DN46" s="37">
        <v>7913</v>
      </c>
      <c r="DO46" s="37">
        <v>9082</v>
      </c>
      <c r="DP46" s="37">
        <v>8356</v>
      </c>
      <c r="DQ46" s="66">
        <v>9203</v>
      </c>
      <c r="DR46" s="70">
        <v>7959</v>
      </c>
      <c r="DS46" s="70">
        <v>8809</v>
      </c>
      <c r="DT46" s="70">
        <v>8110</v>
      </c>
      <c r="DU46" s="70">
        <v>7377</v>
      </c>
      <c r="DV46" s="70">
        <v>5940</v>
      </c>
      <c r="DW46" s="70">
        <v>7124</v>
      </c>
      <c r="DX46" s="70">
        <v>7691</v>
      </c>
      <c r="DY46" s="67">
        <v>7063</v>
      </c>
      <c r="DZ46" s="67">
        <v>7347</v>
      </c>
      <c r="EA46" s="67">
        <v>8070</v>
      </c>
      <c r="EB46" s="67">
        <v>8116</v>
      </c>
      <c r="EC46" s="67">
        <v>9849</v>
      </c>
      <c r="ED46" s="70">
        <v>8621</v>
      </c>
      <c r="EE46" s="70">
        <v>8530</v>
      </c>
      <c r="EF46" s="70">
        <v>9014</v>
      </c>
      <c r="EG46" s="70">
        <v>8453</v>
      </c>
      <c r="EH46" s="70">
        <v>7696</v>
      </c>
      <c r="EI46" s="70">
        <v>7326</v>
      </c>
      <c r="EJ46" s="70">
        <v>8016</v>
      </c>
      <c r="EK46" s="67">
        <v>9345</v>
      </c>
      <c r="EL46" s="67">
        <v>11417</v>
      </c>
      <c r="EM46" s="67">
        <v>8809</v>
      </c>
      <c r="EN46" s="67">
        <v>8924</v>
      </c>
      <c r="EO46" s="67">
        <v>7000</v>
      </c>
      <c r="EP46" s="71">
        <v>9747</v>
      </c>
      <c r="EQ46" s="71">
        <v>11800</v>
      </c>
      <c r="ER46" s="71">
        <v>9386</v>
      </c>
      <c r="ES46" s="71">
        <v>3569</v>
      </c>
      <c r="ET46" s="71">
        <v>3238</v>
      </c>
      <c r="EU46" s="71">
        <v>3405</v>
      </c>
      <c r="EV46" s="71">
        <v>3845</v>
      </c>
      <c r="EW46" s="68">
        <v>3826</v>
      </c>
      <c r="EX46" s="68">
        <v>4033</v>
      </c>
      <c r="EY46" s="68">
        <v>4305</v>
      </c>
      <c r="EZ46" s="68">
        <v>4679</v>
      </c>
      <c r="FA46" s="68">
        <v>4503</v>
      </c>
      <c r="FB46" s="71">
        <v>4532</v>
      </c>
      <c r="FC46" s="71">
        <v>3772</v>
      </c>
      <c r="FD46" s="71">
        <v>3397</v>
      </c>
      <c r="FE46" s="71">
        <v>2924</v>
      </c>
      <c r="FF46" s="71">
        <v>2974</v>
      </c>
      <c r="FG46" s="71">
        <v>2977</v>
      </c>
      <c r="FH46" s="71">
        <v>3369</v>
      </c>
      <c r="FI46" s="68">
        <v>3576</v>
      </c>
      <c r="FJ46" s="68">
        <v>3447</v>
      </c>
      <c r="FK46" s="68">
        <v>3583</v>
      </c>
      <c r="FL46" s="68">
        <v>3837</v>
      </c>
      <c r="FM46" s="68">
        <v>3672</v>
      </c>
      <c r="FN46" s="72">
        <v>3765</v>
      </c>
      <c r="FO46" s="72">
        <v>3124</v>
      </c>
      <c r="FP46" s="72">
        <v>2702</v>
      </c>
      <c r="FQ46" s="72">
        <v>2500</v>
      </c>
      <c r="FR46" s="72">
        <v>2726</v>
      </c>
      <c r="FS46" s="72">
        <v>2386</v>
      </c>
      <c r="FT46" s="72">
        <v>2674</v>
      </c>
      <c r="FU46" s="72">
        <v>2971</v>
      </c>
      <c r="FV46" s="72">
        <v>2872</v>
      </c>
      <c r="FW46" s="72">
        <v>3158</v>
      </c>
      <c r="FX46" s="72">
        <v>3414</v>
      </c>
      <c r="FY46" s="72">
        <v>3250</v>
      </c>
      <c r="FZ46" s="72">
        <v>3559</v>
      </c>
      <c r="GA46" s="72">
        <v>2778</v>
      </c>
      <c r="GB46" s="72">
        <v>2502</v>
      </c>
      <c r="GC46" s="72">
        <v>2230</v>
      </c>
      <c r="GD46" s="72">
        <v>2251</v>
      </c>
      <c r="GE46" s="72">
        <v>2245</v>
      </c>
      <c r="GF46" s="72">
        <v>2719</v>
      </c>
      <c r="GG46" s="72">
        <v>2631</v>
      </c>
      <c r="GH46" s="72">
        <v>2743</v>
      </c>
      <c r="GI46" s="10">
        <v>3119</v>
      </c>
      <c r="GJ46" s="10">
        <v>3146</v>
      </c>
      <c r="GK46" s="10">
        <v>2929</v>
      </c>
      <c r="GL46" s="10">
        <v>2984</v>
      </c>
      <c r="GM46" s="10">
        <v>2552</v>
      </c>
      <c r="GN46" s="10">
        <v>2330</v>
      </c>
      <c r="GO46" s="10">
        <v>2209</v>
      </c>
      <c r="GP46" s="10">
        <v>2270</v>
      </c>
      <c r="GQ46" s="10">
        <v>2163</v>
      </c>
      <c r="GR46" s="10">
        <v>2377</v>
      </c>
      <c r="GS46" s="10">
        <v>2665</v>
      </c>
      <c r="GT46" s="10">
        <v>2606</v>
      </c>
      <c r="GU46" s="6">
        <v>3048</v>
      </c>
      <c r="GV46" s="6">
        <v>3126</v>
      </c>
      <c r="GW46" s="6">
        <v>3335</v>
      </c>
      <c r="GX46" s="6">
        <v>3127</v>
      </c>
      <c r="GY46" s="6">
        <v>2629</v>
      </c>
      <c r="GZ46" s="6">
        <v>2463</v>
      </c>
      <c r="HA46" s="6">
        <v>2360</v>
      </c>
      <c r="HB46" s="6">
        <v>2309</v>
      </c>
      <c r="HC46" s="6">
        <v>2235</v>
      </c>
      <c r="HD46" s="6">
        <v>2520</v>
      </c>
      <c r="HE46" s="6">
        <v>2756</v>
      </c>
      <c r="HF46" s="6">
        <v>3011</v>
      </c>
      <c r="HG46" s="6">
        <v>3053</v>
      </c>
      <c r="HH46" s="6">
        <v>3395</v>
      </c>
      <c r="HI46" s="6">
        <v>3064</v>
      </c>
      <c r="HJ46" s="6">
        <v>2980</v>
      </c>
      <c r="HK46" s="6">
        <v>2730</v>
      </c>
      <c r="HL46" s="6">
        <v>2334</v>
      </c>
      <c r="HM46" s="6">
        <v>2069</v>
      </c>
      <c r="HN46" s="6">
        <v>2281</v>
      </c>
      <c r="HO46" s="6">
        <v>2183</v>
      </c>
      <c r="HP46" s="6">
        <v>2349</v>
      </c>
      <c r="HQ46" s="6">
        <v>2409</v>
      </c>
      <c r="HR46" s="6">
        <v>2621</v>
      </c>
      <c r="HS46" s="6">
        <v>2844</v>
      </c>
      <c r="HT46" s="6">
        <v>2855</v>
      </c>
      <c r="HU46" s="6">
        <v>2905</v>
      </c>
      <c r="HV46" s="6">
        <v>2889</v>
      </c>
      <c r="HW46" s="6">
        <v>2483</v>
      </c>
      <c r="HX46" s="6">
        <v>2010</v>
      </c>
      <c r="HY46" s="6">
        <v>1975</v>
      </c>
      <c r="HZ46" s="6">
        <v>1853</v>
      </c>
      <c r="IA46" s="6">
        <v>1808</v>
      </c>
      <c r="IB46" s="6">
        <v>1977</v>
      </c>
      <c r="IC46" s="6">
        <v>1882</v>
      </c>
      <c r="ID46" s="6">
        <v>2071</v>
      </c>
      <c r="IE46" s="6">
        <v>2414</v>
      </c>
      <c r="IF46" s="6">
        <v>2460</v>
      </c>
      <c r="IG46" s="6">
        <v>2146</v>
      </c>
      <c r="IH46" s="106">
        <v>2183</v>
      </c>
      <c r="II46" s="106">
        <v>1794</v>
      </c>
      <c r="IJ46" s="106">
        <v>1650</v>
      </c>
      <c r="IK46" s="3">
        <v>1558</v>
      </c>
      <c r="IL46" s="3">
        <v>1514</v>
      </c>
      <c r="IM46" s="3">
        <v>1343</v>
      </c>
      <c r="IN46" s="3">
        <v>2495</v>
      </c>
      <c r="IO46" s="3">
        <v>2388</v>
      </c>
      <c r="IP46" s="3">
        <v>1591</v>
      </c>
      <c r="IQ46" s="3">
        <v>1689</v>
      </c>
      <c r="IR46" s="111">
        <v>1594</v>
      </c>
      <c r="IS46" s="111">
        <v>1702</v>
      </c>
      <c r="IT46" s="111">
        <v>1612</v>
      </c>
      <c r="IU46" s="111">
        <v>4336</v>
      </c>
      <c r="IV46" s="115">
        <v>1852</v>
      </c>
    </row>
    <row r="47" spans="1:256">
      <c r="A47" s="7" t="s">
        <v>74</v>
      </c>
      <c r="B47" s="38">
        <v>972</v>
      </c>
      <c r="C47" s="38">
        <v>895</v>
      </c>
      <c r="D47" s="38">
        <v>997</v>
      </c>
      <c r="E47" s="38">
        <v>808</v>
      </c>
      <c r="F47" s="38">
        <v>886</v>
      </c>
      <c r="G47" s="38">
        <v>889</v>
      </c>
      <c r="H47" s="38">
        <v>750</v>
      </c>
      <c r="I47" s="38">
        <v>906</v>
      </c>
      <c r="J47" s="38">
        <v>920</v>
      </c>
      <c r="K47" s="38">
        <v>839</v>
      </c>
      <c r="L47" s="37">
        <v>1092</v>
      </c>
      <c r="M47" s="38">
        <v>971</v>
      </c>
      <c r="N47" s="38">
        <v>218</v>
      </c>
      <c r="O47" s="38">
        <v>242</v>
      </c>
      <c r="P47" s="38">
        <v>168</v>
      </c>
      <c r="Q47" s="38">
        <v>257</v>
      </c>
      <c r="R47" s="38">
        <v>277</v>
      </c>
      <c r="S47" s="38">
        <v>250</v>
      </c>
      <c r="T47" s="38">
        <v>327</v>
      </c>
      <c r="U47" s="38">
        <v>347</v>
      </c>
      <c r="V47" s="38">
        <v>424</v>
      </c>
      <c r="W47" s="38">
        <v>524</v>
      </c>
      <c r="X47" s="38">
        <v>705</v>
      </c>
      <c r="Y47" s="38">
        <v>715</v>
      </c>
      <c r="Z47" s="38">
        <v>227</v>
      </c>
      <c r="AA47" s="38">
        <v>224</v>
      </c>
      <c r="AB47" s="38">
        <v>196</v>
      </c>
      <c r="AC47" s="38">
        <v>288</v>
      </c>
      <c r="AD47" s="38">
        <v>231</v>
      </c>
      <c r="AE47" s="38">
        <v>241</v>
      </c>
      <c r="AF47" s="38">
        <v>308</v>
      </c>
      <c r="AG47" s="38">
        <v>363</v>
      </c>
      <c r="AH47" s="38">
        <v>344</v>
      </c>
      <c r="AI47" s="38">
        <v>468</v>
      </c>
      <c r="AJ47" s="38">
        <v>490</v>
      </c>
      <c r="AK47" s="38">
        <v>541</v>
      </c>
      <c r="AL47" s="38">
        <v>577</v>
      </c>
      <c r="AM47" s="38">
        <v>591</v>
      </c>
      <c r="AN47" s="38">
        <v>673</v>
      </c>
      <c r="AO47" s="38">
        <v>813</v>
      </c>
      <c r="AP47" s="38">
        <v>699</v>
      </c>
      <c r="AQ47" s="38">
        <v>987</v>
      </c>
      <c r="AR47" s="38">
        <v>707</v>
      </c>
      <c r="AS47" s="38">
        <v>748</v>
      </c>
      <c r="AT47" s="37">
        <v>1035</v>
      </c>
      <c r="AU47" s="38">
        <v>797</v>
      </c>
      <c r="AV47" s="38">
        <v>894</v>
      </c>
      <c r="AW47" s="37">
        <v>1062</v>
      </c>
      <c r="AX47" s="38">
        <v>760</v>
      </c>
      <c r="AY47" s="38">
        <v>763</v>
      </c>
      <c r="AZ47" s="38">
        <v>974</v>
      </c>
      <c r="BA47" s="38">
        <v>728</v>
      </c>
      <c r="BB47" s="38">
        <v>702</v>
      </c>
      <c r="BC47" s="37">
        <v>1026</v>
      </c>
      <c r="BD47" s="38">
        <v>713</v>
      </c>
      <c r="BE47" s="38">
        <v>746</v>
      </c>
      <c r="BF47" s="37">
        <v>1137</v>
      </c>
      <c r="BG47" s="38">
        <v>693</v>
      </c>
      <c r="BH47" s="37">
        <v>1034</v>
      </c>
      <c r="BI47" s="37">
        <v>1186</v>
      </c>
      <c r="BJ47" s="38">
        <v>694</v>
      </c>
      <c r="BK47" s="38">
        <v>860</v>
      </c>
      <c r="BL47" s="38">
        <v>926</v>
      </c>
      <c r="BM47" s="38">
        <v>646</v>
      </c>
      <c r="BN47" s="38">
        <v>681</v>
      </c>
      <c r="BO47" s="37">
        <v>1008</v>
      </c>
      <c r="BP47" s="38">
        <v>548</v>
      </c>
      <c r="BQ47" s="38">
        <v>723</v>
      </c>
      <c r="BR47" s="38">
        <v>849</v>
      </c>
      <c r="BS47" s="38">
        <v>474</v>
      </c>
      <c r="BT47" s="38">
        <v>760</v>
      </c>
      <c r="BU47" s="37">
        <v>1109</v>
      </c>
      <c r="BV47" s="38">
        <v>627</v>
      </c>
      <c r="BW47" s="38">
        <v>595</v>
      </c>
      <c r="BX47" s="37">
        <v>1049</v>
      </c>
      <c r="BY47" s="38">
        <v>360</v>
      </c>
      <c r="BZ47" s="38">
        <v>510</v>
      </c>
      <c r="CA47" s="38">
        <v>782</v>
      </c>
      <c r="CB47" s="38">
        <v>474</v>
      </c>
      <c r="CC47" s="38">
        <v>545</v>
      </c>
      <c r="CD47" s="38">
        <v>530</v>
      </c>
      <c r="CE47" s="38">
        <v>658</v>
      </c>
      <c r="CF47" s="38">
        <v>590</v>
      </c>
      <c r="CG47" s="38">
        <v>564</v>
      </c>
      <c r="CH47" s="38">
        <v>658</v>
      </c>
      <c r="CI47" s="38">
        <v>590</v>
      </c>
      <c r="CJ47" s="38">
        <v>564</v>
      </c>
      <c r="CK47" s="38">
        <v>596</v>
      </c>
      <c r="CL47" s="38">
        <v>524</v>
      </c>
      <c r="CM47" s="38">
        <v>568</v>
      </c>
      <c r="CN47" s="38">
        <v>553</v>
      </c>
      <c r="CO47" s="38">
        <v>552</v>
      </c>
      <c r="CP47" s="38">
        <v>497</v>
      </c>
      <c r="CQ47" s="38">
        <v>547</v>
      </c>
      <c r="CR47" s="38">
        <v>677</v>
      </c>
      <c r="CS47" s="38">
        <v>610</v>
      </c>
      <c r="CT47" s="38">
        <v>672</v>
      </c>
      <c r="CU47" s="38">
        <v>620</v>
      </c>
      <c r="CV47" s="38">
        <v>555</v>
      </c>
      <c r="CW47" s="38">
        <v>539</v>
      </c>
      <c r="CX47" s="38">
        <v>529</v>
      </c>
      <c r="CY47" s="38">
        <v>547</v>
      </c>
      <c r="CZ47" s="38">
        <v>651</v>
      </c>
      <c r="DA47" s="38">
        <v>544</v>
      </c>
      <c r="DB47" s="38">
        <v>525</v>
      </c>
      <c r="DC47" s="38">
        <v>696</v>
      </c>
      <c r="DD47" s="38">
        <v>734</v>
      </c>
      <c r="DE47" s="38">
        <v>802</v>
      </c>
      <c r="DF47" s="38">
        <v>800</v>
      </c>
      <c r="DG47" s="38">
        <v>693</v>
      </c>
      <c r="DH47" s="38">
        <v>885</v>
      </c>
      <c r="DI47" s="38">
        <v>671</v>
      </c>
      <c r="DJ47" s="38">
        <v>655</v>
      </c>
      <c r="DK47" s="38">
        <v>842</v>
      </c>
      <c r="DL47" s="37">
        <v>1581</v>
      </c>
      <c r="DM47" s="37">
        <v>1316</v>
      </c>
      <c r="DN47" s="37">
        <v>1496</v>
      </c>
      <c r="DO47" s="37">
        <v>1673</v>
      </c>
      <c r="DP47" s="37">
        <v>1705</v>
      </c>
      <c r="DQ47" s="66">
        <v>1845</v>
      </c>
      <c r="DR47" s="70">
        <v>1759</v>
      </c>
      <c r="DS47" s="70">
        <v>1848</v>
      </c>
      <c r="DT47" s="70">
        <v>1790</v>
      </c>
      <c r="DU47" s="70">
        <v>1551</v>
      </c>
      <c r="DV47" s="70">
        <v>1570</v>
      </c>
      <c r="DW47" s="70">
        <v>1626</v>
      </c>
      <c r="DX47" s="70">
        <v>1152</v>
      </c>
      <c r="DY47" s="67">
        <v>832</v>
      </c>
      <c r="DZ47" s="67">
        <v>846</v>
      </c>
      <c r="EA47" s="67">
        <v>708</v>
      </c>
      <c r="EB47" s="67">
        <v>702</v>
      </c>
      <c r="EC47" s="67">
        <v>655</v>
      </c>
      <c r="ED47" s="70">
        <v>542</v>
      </c>
      <c r="EE47" s="70">
        <v>568</v>
      </c>
      <c r="EF47" s="70">
        <v>524</v>
      </c>
      <c r="EG47" s="70">
        <v>531</v>
      </c>
      <c r="EH47" s="70">
        <v>446</v>
      </c>
      <c r="EI47" s="70">
        <v>609</v>
      </c>
      <c r="EJ47" s="70">
        <v>483</v>
      </c>
      <c r="EK47" s="67">
        <v>583</v>
      </c>
      <c r="EL47" s="67">
        <v>614</v>
      </c>
      <c r="EM47" s="67">
        <v>520</v>
      </c>
      <c r="EN47" s="67">
        <v>696</v>
      </c>
      <c r="EO47" s="67">
        <v>580</v>
      </c>
      <c r="EP47" s="71">
        <v>605</v>
      </c>
      <c r="EQ47" s="71">
        <v>591</v>
      </c>
      <c r="ER47" s="71">
        <v>469</v>
      </c>
      <c r="ES47" s="71">
        <v>519</v>
      </c>
      <c r="ET47" s="71">
        <v>413</v>
      </c>
      <c r="EU47" s="71">
        <v>445</v>
      </c>
      <c r="EV47" s="71">
        <v>480</v>
      </c>
      <c r="EW47" s="68">
        <v>456</v>
      </c>
      <c r="EX47" s="68">
        <v>510</v>
      </c>
      <c r="EY47" s="68">
        <v>547</v>
      </c>
      <c r="EZ47" s="68">
        <v>505</v>
      </c>
      <c r="FA47" s="68">
        <v>119</v>
      </c>
      <c r="FB47" s="71">
        <v>57</v>
      </c>
      <c r="FC47" s="71">
        <v>59</v>
      </c>
      <c r="FD47" s="71">
        <v>47</v>
      </c>
      <c r="FE47" s="71">
        <v>42</v>
      </c>
      <c r="FF47" s="71">
        <v>40</v>
      </c>
      <c r="FG47" s="71">
        <v>51</v>
      </c>
      <c r="FH47" s="71">
        <v>52</v>
      </c>
      <c r="FI47" s="68">
        <v>44</v>
      </c>
      <c r="FJ47" s="68">
        <v>45</v>
      </c>
      <c r="FK47" s="68">
        <v>48</v>
      </c>
      <c r="FL47" s="68">
        <v>54</v>
      </c>
      <c r="FM47" s="68">
        <v>46</v>
      </c>
      <c r="FN47" s="72">
        <v>376</v>
      </c>
      <c r="FO47" s="72">
        <v>379</v>
      </c>
      <c r="FP47" s="72">
        <v>352</v>
      </c>
      <c r="FQ47" s="72">
        <v>415</v>
      </c>
      <c r="FR47" s="72">
        <v>311</v>
      </c>
      <c r="FS47" s="72">
        <v>307</v>
      </c>
      <c r="FT47" s="72">
        <v>397</v>
      </c>
      <c r="FU47" s="72">
        <v>320</v>
      </c>
      <c r="FV47" s="72">
        <v>329</v>
      </c>
      <c r="FW47" s="72">
        <v>454</v>
      </c>
      <c r="FX47" s="72">
        <v>408</v>
      </c>
      <c r="FY47" s="72">
        <v>410</v>
      </c>
      <c r="FZ47" s="72">
        <v>353</v>
      </c>
      <c r="GA47" s="72">
        <v>311</v>
      </c>
      <c r="GB47" s="72">
        <v>277</v>
      </c>
      <c r="GC47" s="72">
        <v>336</v>
      </c>
      <c r="GD47" s="72">
        <v>230</v>
      </c>
      <c r="GE47" s="72">
        <v>339</v>
      </c>
      <c r="GF47" s="72">
        <v>326</v>
      </c>
      <c r="GG47" s="72">
        <v>309</v>
      </c>
      <c r="GH47" s="72">
        <v>379</v>
      </c>
      <c r="GI47" s="10">
        <v>355</v>
      </c>
      <c r="GJ47" s="10">
        <v>394</v>
      </c>
      <c r="GK47" s="10">
        <v>361</v>
      </c>
      <c r="GL47" s="10">
        <v>348</v>
      </c>
      <c r="GM47" s="10">
        <v>344</v>
      </c>
      <c r="GN47" s="10">
        <v>299</v>
      </c>
      <c r="GO47" s="10">
        <v>322</v>
      </c>
      <c r="GP47" s="10">
        <v>305</v>
      </c>
      <c r="GQ47" s="10">
        <v>327</v>
      </c>
      <c r="GR47" s="10">
        <v>348</v>
      </c>
      <c r="GS47" s="10">
        <v>328</v>
      </c>
      <c r="GT47" s="10">
        <v>357</v>
      </c>
      <c r="GU47" s="10">
        <v>323</v>
      </c>
      <c r="GV47" s="10">
        <v>396</v>
      </c>
      <c r="GW47" s="10">
        <v>325</v>
      </c>
      <c r="GX47" s="10">
        <v>336</v>
      </c>
      <c r="GY47" s="10">
        <v>365</v>
      </c>
      <c r="GZ47" s="10">
        <v>283</v>
      </c>
      <c r="HA47" s="10">
        <v>310</v>
      </c>
      <c r="HB47" s="10">
        <v>264</v>
      </c>
      <c r="HC47" s="10">
        <v>257</v>
      </c>
      <c r="HD47" s="10">
        <v>315</v>
      </c>
      <c r="HE47" s="10">
        <v>312</v>
      </c>
      <c r="HF47" s="10">
        <v>281</v>
      </c>
      <c r="HG47" s="10">
        <v>322</v>
      </c>
      <c r="HH47" s="10">
        <v>351</v>
      </c>
      <c r="HI47" s="10">
        <v>254</v>
      </c>
      <c r="HJ47" s="10">
        <v>324</v>
      </c>
      <c r="HK47" s="10">
        <v>299</v>
      </c>
      <c r="HL47" s="10">
        <v>265</v>
      </c>
      <c r="HM47" s="10">
        <v>291</v>
      </c>
      <c r="HN47" s="10">
        <v>213</v>
      </c>
      <c r="HO47" s="10">
        <v>275</v>
      </c>
      <c r="HP47" s="10">
        <v>272</v>
      </c>
      <c r="HQ47" s="10">
        <v>268</v>
      </c>
      <c r="HR47" s="10">
        <v>233</v>
      </c>
      <c r="HS47" s="10">
        <v>283</v>
      </c>
      <c r="HT47" s="10">
        <v>317</v>
      </c>
      <c r="HU47" s="10">
        <v>252</v>
      </c>
      <c r="HV47" s="10">
        <v>255</v>
      </c>
      <c r="HW47" s="10">
        <v>229</v>
      </c>
      <c r="HX47" s="10">
        <v>203</v>
      </c>
      <c r="HY47" s="10">
        <v>236</v>
      </c>
      <c r="HZ47" s="10">
        <v>174</v>
      </c>
      <c r="IA47" s="10">
        <v>223</v>
      </c>
      <c r="IB47" s="10">
        <v>238</v>
      </c>
      <c r="IC47" s="10">
        <v>199</v>
      </c>
      <c r="ID47" s="10">
        <v>217</v>
      </c>
      <c r="IE47" s="10">
        <v>227</v>
      </c>
      <c r="IF47" s="10">
        <v>225</v>
      </c>
      <c r="IG47" s="10">
        <v>170</v>
      </c>
      <c r="IH47" s="106">
        <v>205</v>
      </c>
      <c r="II47" s="106">
        <v>154</v>
      </c>
      <c r="IJ47" s="106">
        <v>149</v>
      </c>
      <c r="IK47" s="3">
        <v>203</v>
      </c>
      <c r="IL47" s="3">
        <v>168</v>
      </c>
      <c r="IM47" s="3">
        <v>225</v>
      </c>
      <c r="IN47" s="3">
        <v>214</v>
      </c>
      <c r="IO47" s="3">
        <v>152</v>
      </c>
      <c r="IP47" s="3">
        <v>179</v>
      </c>
      <c r="IQ47" s="3">
        <v>189</v>
      </c>
      <c r="IR47" s="111">
        <v>188</v>
      </c>
      <c r="IS47" s="111">
        <v>201</v>
      </c>
      <c r="IT47" s="111">
        <v>213</v>
      </c>
      <c r="IU47" s="111">
        <v>180</v>
      </c>
      <c r="IV47" s="115">
        <v>142</v>
      </c>
    </row>
    <row r="48" spans="1:256">
      <c r="A48" s="7" t="s">
        <v>76</v>
      </c>
      <c r="B48" s="38">
        <v>684</v>
      </c>
      <c r="C48" s="38">
        <v>613</v>
      </c>
      <c r="D48" s="38">
        <v>693</v>
      </c>
      <c r="E48" s="38">
        <v>633</v>
      </c>
      <c r="F48" s="38">
        <v>639</v>
      </c>
      <c r="G48" s="38">
        <v>637</v>
      </c>
      <c r="H48" s="38">
        <v>584</v>
      </c>
      <c r="I48" s="38">
        <v>601</v>
      </c>
      <c r="J48" s="38">
        <v>693</v>
      </c>
      <c r="K48" s="38">
        <v>778</v>
      </c>
      <c r="L48" s="38">
        <v>549</v>
      </c>
      <c r="M48" s="38">
        <v>680</v>
      </c>
      <c r="N48" s="38">
        <v>570</v>
      </c>
      <c r="O48" s="38">
        <v>630</v>
      </c>
      <c r="P48" s="38">
        <v>639</v>
      </c>
      <c r="Q48" s="38">
        <v>709</v>
      </c>
      <c r="R48" s="38">
        <v>597</v>
      </c>
      <c r="S48" s="38">
        <v>659</v>
      </c>
      <c r="T48" s="38">
        <v>635</v>
      </c>
      <c r="U48" s="38">
        <v>654</v>
      </c>
      <c r="V48" s="38">
        <v>622</v>
      </c>
      <c r="W48" s="38">
        <v>691</v>
      </c>
      <c r="X48" s="38">
        <v>691</v>
      </c>
      <c r="Y48" s="38">
        <v>631</v>
      </c>
      <c r="Z48" s="38">
        <v>685</v>
      </c>
      <c r="AA48" s="38">
        <v>623</v>
      </c>
      <c r="AB48" s="38">
        <v>632</v>
      </c>
      <c r="AC48" s="38">
        <v>631</v>
      </c>
      <c r="AD48" s="38">
        <v>587</v>
      </c>
      <c r="AE48" s="38">
        <v>634</v>
      </c>
      <c r="AF48" s="38">
        <v>631</v>
      </c>
      <c r="AG48" s="38">
        <v>648</v>
      </c>
      <c r="AH48" s="38">
        <v>634</v>
      </c>
      <c r="AI48" s="38">
        <v>783</v>
      </c>
      <c r="AJ48" s="38">
        <v>627</v>
      </c>
      <c r="AK48" s="38">
        <v>638</v>
      </c>
      <c r="AL48" s="38">
        <v>744</v>
      </c>
      <c r="AM48" s="38">
        <v>653</v>
      </c>
      <c r="AN48" s="38">
        <v>677</v>
      </c>
      <c r="AO48" s="38">
        <v>669</v>
      </c>
      <c r="AP48" s="38">
        <v>525</v>
      </c>
      <c r="AQ48" s="38">
        <v>588</v>
      </c>
      <c r="AR48" s="38">
        <v>627</v>
      </c>
      <c r="AS48" s="38">
        <v>624</v>
      </c>
      <c r="AT48" s="38">
        <v>645</v>
      </c>
      <c r="AU48" s="38">
        <v>772</v>
      </c>
      <c r="AV48" s="38">
        <v>688</v>
      </c>
      <c r="AW48" s="38">
        <v>643</v>
      </c>
      <c r="AX48" s="38">
        <v>762</v>
      </c>
      <c r="AY48" s="38">
        <v>570</v>
      </c>
      <c r="AZ48" s="38">
        <v>662</v>
      </c>
      <c r="BA48" s="38">
        <v>663</v>
      </c>
      <c r="BB48" s="38">
        <v>596</v>
      </c>
      <c r="BC48" s="38">
        <v>669</v>
      </c>
      <c r="BD48" s="38">
        <v>644</v>
      </c>
      <c r="BE48" s="38">
        <v>581</v>
      </c>
      <c r="BF48" s="38">
        <v>679</v>
      </c>
      <c r="BG48" s="38">
        <v>694</v>
      </c>
      <c r="BH48" s="38">
        <v>684</v>
      </c>
      <c r="BI48" s="38">
        <v>682</v>
      </c>
      <c r="BJ48" s="38">
        <v>661</v>
      </c>
      <c r="BK48" s="38">
        <v>627</v>
      </c>
      <c r="BL48" s="38">
        <v>690</v>
      </c>
      <c r="BM48" s="38">
        <v>615</v>
      </c>
      <c r="BN48" s="38">
        <v>517</v>
      </c>
      <c r="BO48" s="38">
        <v>632</v>
      </c>
      <c r="BP48" s="38">
        <v>632</v>
      </c>
      <c r="BQ48" s="38">
        <v>617</v>
      </c>
      <c r="BR48" s="38">
        <v>584</v>
      </c>
      <c r="BS48" s="38">
        <v>655</v>
      </c>
      <c r="BT48" s="38">
        <v>738</v>
      </c>
      <c r="BU48" s="38">
        <v>703</v>
      </c>
      <c r="BV48" s="38">
        <v>596</v>
      </c>
      <c r="BW48" s="38">
        <v>475</v>
      </c>
      <c r="BX48" s="38">
        <v>559</v>
      </c>
      <c r="BY48" s="38">
        <v>544</v>
      </c>
      <c r="BZ48" s="38">
        <v>584</v>
      </c>
      <c r="CA48" s="38">
        <v>665</v>
      </c>
      <c r="CB48" s="38">
        <v>655</v>
      </c>
      <c r="CC48" s="38">
        <v>672</v>
      </c>
      <c r="CD48" s="38">
        <v>638</v>
      </c>
      <c r="CE48" s="38">
        <v>628</v>
      </c>
      <c r="CF48" s="38">
        <v>618</v>
      </c>
      <c r="CG48" s="38">
        <v>585</v>
      </c>
      <c r="CH48" s="38">
        <v>628</v>
      </c>
      <c r="CI48" s="38">
        <v>618</v>
      </c>
      <c r="CJ48" s="38">
        <v>585</v>
      </c>
      <c r="CK48" s="38">
        <v>629</v>
      </c>
      <c r="CL48" s="38">
        <v>475</v>
      </c>
      <c r="CM48" s="38">
        <v>595</v>
      </c>
      <c r="CN48" s="38">
        <v>613</v>
      </c>
      <c r="CO48" s="38">
        <v>612</v>
      </c>
      <c r="CP48" s="38">
        <v>606</v>
      </c>
      <c r="CQ48" s="38">
        <v>578</v>
      </c>
      <c r="CR48" s="38">
        <v>738</v>
      </c>
      <c r="CS48" s="38">
        <v>581</v>
      </c>
      <c r="CT48" s="38">
        <v>676</v>
      </c>
      <c r="CU48" s="38">
        <v>686</v>
      </c>
      <c r="CV48" s="38">
        <v>636</v>
      </c>
      <c r="CW48" s="38">
        <v>730</v>
      </c>
      <c r="CX48" s="38">
        <v>554</v>
      </c>
      <c r="CY48" s="38">
        <v>647</v>
      </c>
      <c r="CZ48" s="38">
        <v>683</v>
      </c>
      <c r="DA48" s="38">
        <v>668</v>
      </c>
      <c r="DB48" s="38">
        <v>648</v>
      </c>
      <c r="DC48" s="38">
        <v>771</v>
      </c>
      <c r="DD48" s="38">
        <v>758</v>
      </c>
      <c r="DE48" s="38">
        <v>812</v>
      </c>
      <c r="DF48" s="38">
        <v>693</v>
      </c>
      <c r="DG48" s="38">
        <v>743</v>
      </c>
      <c r="DH48" s="38">
        <v>845</v>
      </c>
      <c r="DI48" s="38">
        <v>693</v>
      </c>
      <c r="DJ48" s="38">
        <v>734</v>
      </c>
      <c r="DK48" s="38">
        <v>760</v>
      </c>
      <c r="DL48" s="38">
        <v>756</v>
      </c>
      <c r="DM48" s="38">
        <v>695</v>
      </c>
      <c r="DN48" s="38">
        <v>753</v>
      </c>
      <c r="DO48" s="38">
        <v>700</v>
      </c>
      <c r="DP48" s="38">
        <v>735</v>
      </c>
      <c r="DQ48" s="65">
        <v>901</v>
      </c>
      <c r="DR48" s="70">
        <v>802</v>
      </c>
      <c r="DS48" s="70">
        <v>726</v>
      </c>
      <c r="DT48" s="70">
        <v>864</v>
      </c>
      <c r="DU48" s="70">
        <v>698</v>
      </c>
      <c r="DV48" s="70">
        <v>632</v>
      </c>
      <c r="DW48" s="70">
        <v>801</v>
      </c>
      <c r="DX48" s="70">
        <v>687</v>
      </c>
      <c r="DY48" s="67">
        <v>632</v>
      </c>
      <c r="DZ48" s="67">
        <v>758</v>
      </c>
      <c r="EA48" s="67">
        <v>798</v>
      </c>
      <c r="EB48" s="67">
        <v>819</v>
      </c>
      <c r="EC48" s="67">
        <v>771</v>
      </c>
      <c r="ED48" s="70">
        <v>771</v>
      </c>
      <c r="EE48" s="70">
        <v>723</v>
      </c>
      <c r="EF48" s="70">
        <v>867</v>
      </c>
      <c r="EG48" s="70">
        <v>853</v>
      </c>
      <c r="EH48" s="70">
        <v>780</v>
      </c>
      <c r="EI48" s="70">
        <v>814</v>
      </c>
      <c r="EJ48" s="70">
        <v>781</v>
      </c>
      <c r="EK48" s="67">
        <v>714</v>
      </c>
      <c r="EL48" s="67">
        <v>829</v>
      </c>
      <c r="EM48" s="67">
        <v>694</v>
      </c>
      <c r="EN48" s="67">
        <v>704</v>
      </c>
      <c r="EO48" s="67">
        <v>917</v>
      </c>
      <c r="EP48" s="71">
        <v>773</v>
      </c>
      <c r="EQ48" s="71">
        <v>782</v>
      </c>
      <c r="ER48" s="71">
        <v>911</v>
      </c>
      <c r="ES48" s="71">
        <v>820</v>
      </c>
      <c r="ET48" s="71">
        <v>773</v>
      </c>
      <c r="EU48" s="71">
        <v>827</v>
      </c>
      <c r="EV48" s="71">
        <v>812</v>
      </c>
      <c r="EW48" s="68">
        <v>854</v>
      </c>
      <c r="EX48" s="68">
        <v>789</v>
      </c>
      <c r="EY48" s="68">
        <v>809</v>
      </c>
      <c r="EZ48" s="68">
        <v>980</v>
      </c>
      <c r="FA48" s="68">
        <v>814</v>
      </c>
      <c r="FB48" s="71">
        <v>952</v>
      </c>
      <c r="FC48" s="71">
        <v>859</v>
      </c>
      <c r="FD48" s="71">
        <v>811</v>
      </c>
      <c r="FE48" s="71">
        <v>919</v>
      </c>
      <c r="FF48" s="71">
        <v>700</v>
      </c>
      <c r="FG48" s="71">
        <v>792</v>
      </c>
      <c r="FH48" s="71">
        <v>884</v>
      </c>
      <c r="FI48" s="68">
        <v>884</v>
      </c>
      <c r="FJ48" s="68">
        <v>789</v>
      </c>
      <c r="FK48" s="68">
        <v>939</v>
      </c>
      <c r="FL48" s="68">
        <v>863</v>
      </c>
      <c r="FM48" s="68">
        <v>822</v>
      </c>
      <c r="FN48" s="72">
        <v>1022</v>
      </c>
      <c r="FO48" s="72">
        <v>754</v>
      </c>
      <c r="FP48" s="72">
        <v>869</v>
      </c>
      <c r="FQ48" s="72">
        <v>913</v>
      </c>
      <c r="FR48" s="72">
        <v>678</v>
      </c>
      <c r="FS48" s="72">
        <v>776</v>
      </c>
      <c r="FT48" s="72">
        <v>917</v>
      </c>
      <c r="FU48" s="72">
        <v>828</v>
      </c>
      <c r="FV48" s="72">
        <v>829</v>
      </c>
      <c r="FW48" s="72">
        <v>925</v>
      </c>
      <c r="FX48" s="72">
        <v>829</v>
      </c>
      <c r="FY48" s="72">
        <v>798</v>
      </c>
      <c r="FZ48" s="72">
        <v>831</v>
      </c>
      <c r="GA48" s="72">
        <v>687</v>
      </c>
      <c r="GB48" s="72">
        <v>823</v>
      </c>
      <c r="GC48" s="72">
        <v>798</v>
      </c>
      <c r="GD48" s="72">
        <v>662</v>
      </c>
      <c r="GE48" s="72">
        <v>777</v>
      </c>
      <c r="GF48" s="72">
        <v>769</v>
      </c>
      <c r="GG48" s="72">
        <v>744</v>
      </c>
      <c r="GH48" s="72">
        <v>775</v>
      </c>
      <c r="GI48" s="10">
        <v>899</v>
      </c>
      <c r="GJ48" s="10">
        <v>790</v>
      </c>
      <c r="GK48" s="10">
        <v>830</v>
      </c>
      <c r="GL48" s="10">
        <v>992</v>
      </c>
      <c r="GM48" s="10">
        <v>719</v>
      </c>
      <c r="GN48" s="10">
        <v>868</v>
      </c>
      <c r="GO48" s="10">
        <v>570</v>
      </c>
      <c r="GP48" s="10">
        <v>707</v>
      </c>
      <c r="GQ48" s="10">
        <v>793</v>
      </c>
      <c r="GR48" s="10">
        <v>838</v>
      </c>
      <c r="GS48" s="10">
        <v>732</v>
      </c>
      <c r="GT48" s="10">
        <v>944</v>
      </c>
      <c r="GU48" s="10">
        <v>813</v>
      </c>
      <c r="GV48" s="10">
        <v>823</v>
      </c>
      <c r="GW48" s="10">
        <v>854</v>
      </c>
      <c r="GX48" s="10">
        <v>763</v>
      </c>
      <c r="GY48" s="10">
        <v>829</v>
      </c>
      <c r="GZ48" s="10">
        <v>832</v>
      </c>
      <c r="HA48" s="10">
        <v>823</v>
      </c>
      <c r="HB48" s="10">
        <v>662</v>
      </c>
      <c r="HC48" s="10">
        <v>732</v>
      </c>
      <c r="HD48" s="10">
        <v>741</v>
      </c>
      <c r="HE48" s="10">
        <v>733</v>
      </c>
      <c r="HF48" s="10">
        <v>831</v>
      </c>
      <c r="HG48" s="10">
        <v>719</v>
      </c>
      <c r="HH48" s="10">
        <v>803</v>
      </c>
      <c r="HI48" s="10">
        <v>748</v>
      </c>
      <c r="HJ48" s="10">
        <v>776</v>
      </c>
      <c r="HK48" s="10">
        <v>717</v>
      </c>
      <c r="HL48" s="10">
        <v>706</v>
      </c>
      <c r="HM48" s="10">
        <v>756</v>
      </c>
      <c r="HN48" s="10">
        <v>629</v>
      </c>
      <c r="HO48" s="10">
        <v>637</v>
      </c>
      <c r="HP48" s="10">
        <v>615</v>
      </c>
      <c r="HQ48" s="10">
        <v>645</v>
      </c>
      <c r="HR48" s="10">
        <v>659</v>
      </c>
      <c r="HS48" s="10">
        <v>640</v>
      </c>
      <c r="HT48" s="10">
        <v>650</v>
      </c>
      <c r="HU48" s="10">
        <v>665</v>
      </c>
      <c r="HV48" s="10">
        <v>723</v>
      </c>
      <c r="HW48" s="10">
        <v>641</v>
      </c>
      <c r="HX48" s="10">
        <v>606</v>
      </c>
      <c r="HY48" s="10">
        <v>691</v>
      </c>
      <c r="HZ48" s="10">
        <v>486</v>
      </c>
      <c r="IA48" s="10">
        <v>565</v>
      </c>
      <c r="IB48" s="10">
        <v>602</v>
      </c>
      <c r="IC48" s="10">
        <v>655</v>
      </c>
      <c r="ID48" s="10">
        <v>575</v>
      </c>
      <c r="IE48" s="10">
        <v>650</v>
      </c>
      <c r="IF48" s="10">
        <v>631</v>
      </c>
      <c r="IG48" s="10">
        <v>591</v>
      </c>
      <c r="IH48" s="106">
        <v>692</v>
      </c>
      <c r="II48" s="106">
        <v>511</v>
      </c>
      <c r="IJ48" s="106">
        <v>567</v>
      </c>
      <c r="IK48" s="3">
        <v>493</v>
      </c>
      <c r="IL48" s="3">
        <v>501</v>
      </c>
      <c r="IM48" s="3">
        <v>651</v>
      </c>
      <c r="IN48" s="3">
        <v>809</v>
      </c>
      <c r="IO48" s="3">
        <v>299</v>
      </c>
      <c r="IP48" s="3">
        <v>285</v>
      </c>
      <c r="IQ48" s="3">
        <v>433</v>
      </c>
      <c r="IR48" s="111">
        <v>413</v>
      </c>
      <c r="IS48" s="111">
        <v>441</v>
      </c>
      <c r="IT48" s="111">
        <v>420</v>
      </c>
      <c r="IU48" s="111">
        <v>374</v>
      </c>
      <c r="IV48" s="115">
        <v>389</v>
      </c>
    </row>
    <row r="49" spans="1:256">
      <c r="A49" s="7" t="s">
        <v>77</v>
      </c>
      <c r="B49" s="37">
        <v>2289</v>
      </c>
      <c r="C49" s="37">
        <v>2185</v>
      </c>
      <c r="D49" s="37">
        <v>2132</v>
      </c>
      <c r="E49" s="37">
        <v>1868</v>
      </c>
      <c r="F49" s="37">
        <v>1965</v>
      </c>
      <c r="G49" s="37">
        <v>2190</v>
      </c>
      <c r="H49" s="37">
        <v>1895</v>
      </c>
      <c r="I49" s="37">
        <v>1951</v>
      </c>
      <c r="J49" s="37">
        <v>2069</v>
      </c>
      <c r="K49" s="37">
        <v>2009</v>
      </c>
      <c r="L49" s="37">
        <v>2426</v>
      </c>
      <c r="M49" s="37">
        <v>2190</v>
      </c>
      <c r="N49" s="37">
        <v>2332</v>
      </c>
      <c r="O49" s="37">
        <v>2130</v>
      </c>
      <c r="P49" s="37">
        <v>2040</v>
      </c>
      <c r="Q49" s="37">
        <v>2035</v>
      </c>
      <c r="R49" s="37">
        <v>1840</v>
      </c>
      <c r="S49" s="38">
        <v>851</v>
      </c>
      <c r="T49" s="37">
        <v>1948</v>
      </c>
      <c r="U49" s="37">
        <v>2125</v>
      </c>
      <c r="V49" s="37">
        <v>2093</v>
      </c>
      <c r="W49" s="37">
        <v>2085</v>
      </c>
      <c r="X49" s="37">
        <v>2524</v>
      </c>
      <c r="Y49" s="37">
        <v>2209</v>
      </c>
      <c r="Z49" s="37">
        <v>2646</v>
      </c>
      <c r="AA49" s="37">
        <v>2457</v>
      </c>
      <c r="AB49" s="37">
        <v>2123</v>
      </c>
      <c r="AC49" s="37">
        <v>2141</v>
      </c>
      <c r="AD49" s="37">
        <v>2018</v>
      </c>
      <c r="AE49" s="37">
        <v>2149</v>
      </c>
      <c r="AF49" s="37">
        <v>2178</v>
      </c>
      <c r="AG49" s="37">
        <v>2175</v>
      </c>
      <c r="AH49" s="37">
        <v>2076</v>
      </c>
      <c r="AI49" s="37">
        <v>2325</v>
      </c>
      <c r="AJ49" s="37">
        <v>2461</v>
      </c>
      <c r="AK49" s="37">
        <v>2398</v>
      </c>
      <c r="AL49" s="37">
        <v>2843</v>
      </c>
      <c r="AM49" s="37">
        <v>2413</v>
      </c>
      <c r="AN49" s="37">
        <v>2356</v>
      </c>
      <c r="AO49" s="37">
        <v>2274</v>
      </c>
      <c r="AP49" s="37">
        <v>1992</v>
      </c>
      <c r="AQ49" s="37">
        <v>2224</v>
      </c>
      <c r="AR49" s="37">
        <v>2550</v>
      </c>
      <c r="AS49" s="37">
        <v>2375</v>
      </c>
      <c r="AT49" s="37">
        <v>2376</v>
      </c>
      <c r="AU49" s="37">
        <v>2741</v>
      </c>
      <c r="AV49" s="37">
        <v>2749</v>
      </c>
      <c r="AW49" s="37">
        <v>2498</v>
      </c>
      <c r="AX49" s="37">
        <v>2818</v>
      </c>
      <c r="AY49" s="37">
        <v>2273</v>
      </c>
      <c r="AZ49" s="37">
        <v>2634</v>
      </c>
      <c r="BA49" s="37">
        <v>2217</v>
      </c>
      <c r="BB49" s="37">
        <v>2275</v>
      </c>
      <c r="BC49" s="37">
        <v>2660</v>
      </c>
      <c r="BD49" s="37">
        <v>2605</v>
      </c>
      <c r="BE49" s="37">
        <v>2354</v>
      </c>
      <c r="BF49" s="37">
        <v>2537</v>
      </c>
      <c r="BG49" s="37">
        <v>2999</v>
      </c>
      <c r="BH49" s="37">
        <v>2960</v>
      </c>
      <c r="BI49" s="37">
        <v>2935</v>
      </c>
      <c r="BJ49" s="37">
        <v>2763</v>
      </c>
      <c r="BK49" s="37">
        <v>2560</v>
      </c>
      <c r="BL49" s="37">
        <v>2539</v>
      </c>
      <c r="BM49" s="37">
        <v>2168</v>
      </c>
      <c r="BN49" s="37">
        <v>1982</v>
      </c>
      <c r="BO49" s="37">
        <v>2506</v>
      </c>
      <c r="BP49" s="37">
        <v>2357</v>
      </c>
      <c r="BQ49" s="37">
        <v>2363</v>
      </c>
      <c r="BR49" s="37">
        <v>2491</v>
      </c>
      <c r="BS49" s="37">
        <v>2426</v>
      </c>
      <c r="BT49" s="37">
        <v>2815</v>
      </c>
      <c r="BU49" s="37">
        <v>3151</v>
      </c>
      <c r="BV49" s="37">
        <v>2138</v>
      </c>
      <c r="BW49" s="37">
        <v>1904</v>
      </c>
      <c r="BX49" s="37">
        <v>2310</v>
      </c>
      <c r="BY49" s="37">
        <v>2084</v>
      </c>
      <c r="BZ49" s="37">
        <v>2315</v>
      </c>
      <c r="CA49" s="37">
        <v>2418</v>
      </c>
      <c r="CB49" s="37">
        <v>2216</v>
      </c>
      <c r="CC49" s="37">
        <v>2779</v>
      </c>
      <c r="CD49" s="37">
        <v>2513</v>
      </c>
      <c r="CE49" s="37">
        <v>2578</v>
      </c>
      <c r="CF49" s="37">
        <v>2310</v>
      </c>
      <c r="CG49" s="37">
        <v>2053</v>
      </c>
      <c r="CH49" s="37">
        <v>2578</v>
      </c>
      <c r="CI49" s="37">
        <v>2310</v>
      </c>
      <c r="CJ49" s="37">
        <v>2053</v>
      </c>
      <c r="CK49" s="37">
        <v>1812</v>
      </c>
      <c r="CL49" s="37">
        <v>1591</v>
      </c>
      <c r="CM49" s="37">
        <v>1984</v>
      </c>
      <c r="CN49" s="37">
        <v>1762</v>
      </c>
      <c r="CO49" s="37">
        <v>2025</v>
      </c>
      <c r="CP49" s="37">
        <v>1877</v>
      </c>
      <c r="CQ49" s="37">
        <v>1840</v>
      </c>
      <c r="CR49" s="37">
        <v>2232</v>
      </c>
      <c r="CS49" s="37">
        <v>1894</v>
      </c>
      <c r="CT49" s="37">
        <v>2138</v>
      </c>
      <c r="CU49" s="37">
        <v>1961</v>
      </c>
      <c r="CV49" s="37">
        <v>1644</v>
      </c>
      <c r="CW49" s="37">
        <v>1787</v>
      </c>
      <c r="CX49" s="37">
        <v>1717</v>
      </c>
      <c r="CY49" s="37">
        <v>1716</v>
      </c>
      <c r="CZ49" s="37">
        <v>1982</v>
      </c>
      <c r="DA49" s="37">
        <v>1929</v>
      </c>
      <c r="DB49" s="37">
        <v>1781</v>
      </c>
      <c r="DC49" s="37">
        <v>2145</v>
      </c>
      <c r="DD49" s="37">
        <v>2082</v>
      </c>
      <c r="DE49" s="37">
        <v>2275</v>
      </c>
      <c r="DF49" s="37">
        <v>2682</v>
      </c>
      <c r="DG49" s="37">
        <v>2154</v>
      </c>
      <c r="DH49" s="37">
        <v>2360</v>
      </c>
      <c r="DI49" s="37">
        <v>1827</v>
      </c>
      <c r="DJ49" s="37">
        <v>1912</v>
      </c>
      <c r="DK49" s="37">
        <v>2020</v>
      </c>
      <c r="DL49" s="37">
        <v>2305</v>
      </c>
      <c r="DM49" s="37">
        <v>2160</v>
      </c>
      <c r="DN49" s="37">
        <v>2323</v>
      </c>
      <c r="DO49" s="37">
        <v>2486</v>
      </c>
      <c r="DP49" s="37">
        <v>2373</v>
      </c>
      <c r="DQ49" s="66">
        <v>2625</v>
      </c>
      <c r="DR49" s="67">
        <v>2516</v>
      </c>
      <c r="DS49" s="67">
        <v>1966</v>
      </c>
      <c r="DT49" s="67">
        <v>2196</v>
      </c>
      <c r="DU49" s="67">
        <v>1756</v>
      </c>
      <c r="DV49" s="67">
        <v>1716</v>
      </c>
      <c r="DW49" s="67">
        <v>2090</v>
      </c>
      <c r="DX49" s="67">
        <v>2149</v>
      </c>
      <c r="DY49" s="67">
        <v>2090</v>
      </c>
      <c r="DZ49" s="67">
        <v>2167</v>
      </c>
      <c r="EA49" s="67">
        <v>2360</v>
      </c>
      <c r="EB49" s="67">
        <v>2312</v>
      </c>
      <c r="EC49" s="67">
        <v>2400</v>
      </c>
      <c r="ED49" s="67">
        <v>2210</v>
      </c>
      <c r="EE49" s="67">
        <v>2013</v>
      </c>
      <c r="EF49" s="67">
        <v>2002</v>
      </c>
      <c r="EG49" s="67">
        <v>1607</v>
      </c>
      <c r="EH49" s="67">
        <v>1606</v>
      </c>
      <c r="EI49" s="67">
        <v>1814</v>
      </c>
      <c r="EJ49" s="67">
        <v>1814</v>
      </c>
      <c r="EK49" s="67">
        <v>1876</v>
      </c>
      <c r="EL49" s="67">
        <v>2126</v>
      </c>
      <c r="EM49" s="67">
        <v>1855</v>
      </c>
      <c r="EN49" s="67">
        <v>2114</v>
      </c>
      <c r="EO49" s="67">
        <v>2106</v>
      </c>
      <c r="EP49" s="68">
        <v>1964</v>
      </c>
      <c r="EQ49" s="68">
        <v>1968</v>
      </c>
      <c r="ER49" s="68">
        <v>1808</v>
      </c>
      <c r="ES49" s="68">
        <v>1573</v>
      </c>
      <c r="ET49" s="68">
        <v>1391</v>
      </c>
      <c r="EU49" s="68">
        <v>1565</v>
      </c>
      <c r="EV49" s="68">
        <v>1579</v>
      </c>
      <c r="EW49" s="68">
        <v>1789</v>
      </c>
      <c r="EX49" s="68">
        <v>1752</v>
      </c>
      <c r="EY49" s="68">
        <v>1779</v>
      </c>
      <c r="EZ49" s="68">
        <v>2091</v>
      </c>
      <c r="FA49" s="68">
        <v>1855</v>
      </c>
      <c r="FB49" s="68">
        <v>2055</v>
      </c>
      <c r="FC49" s="68">
        <v>1814</v>
      </c>
      <c r="FD49" s="68">
        <v>1509</v>
      </c>
      <c r="FE49" s="68">
        <v>1484</v>
      </c>
      <c r="FF49" s="68">
        <v>1348</v>
      </c>
      <c r="FG49" s="68">
        <v>1329</v>
      </c>
      <c r="FH49" s="68">
        <v>1553</v>
      </c>
      <c r="FI49" s="68">
        <v>1684</v>
      </c>
      <c r="FJ49" s="68">
        <v>1428</v>
      </c>
      <c r="FK49" s="68">
        <v>1694</v>
      </c>
      <c r="FL49" s="68">
        <v>1921</v>
      </c>
      <c r="FM49" s="68">
        <v>1760</v>
      </c>
      <c r="FN49" s="72">
        <v>1769</v>
      </c>
      <c r="FO49" s="72">
        <v>1413</v>
      </c>
      <c r="FP49" s="72">
        <v>1348</v>
      </c>
      <c r="FQ49" s="72">
        <v>1293</v>
      </c>
      <c r="FR49" s="72">
        <v>1157</v>
      </c>
      <c r="FS49" s="72">
        <v>1142</v>
      </c>
      <c r="FT49" s="72">
        <v>1482</v>
      </c>
      <c r="FU49" s="72">
        <v>1379</v>
      </c>
      <c r="FV49" s="72">
        <v>1441</v>
      </c>
      <c r="FW49" s="72">
        <v>1643</v>
      </c>
      <c r="FX49" s="72">
        <v>1664</v>
      </c>
      <c r="FY49" s="72">
        <v>1600</v>
      </c>
      <c r="FZ49" s="72">
        <v>1844</v>
      </c>
      <c r="GA49" s="72">
        <v>1366</v>
      </c>
      <c r="GB49" s="72">
        <v>1467</v>
      </c>
      <c r="GC49" s="72">
        <v>1082</v>
      </c>
      <c r="GD49" s="72">
        <v>1099</v>
      </c>
      <c r="GE49" s="72">
        <v>1081</v>
      </c>
      <c r="GF49" s="72">
        <v>1356</v>
      </c>
      <c r="GG49" s="72">
        <v>1311</v>
      </c>
      <c r="GH49" s="72">
        <v>1345</v>
      </c>
      <c r="GI49" s="10">
        <v>1428</v>
      </c>
      <c r="GJ49" s="10">
        <v>1398</v>
      </c>
      <c r="GK49" s="10">
        <v>1414</v>
      </c>
      <c r="GL49" s="10">
        <v>1468</v>
      </c>
      <c r="GM49" s="10">
        <v>1178</v>
      </c>
      <c r="GN49" s="10">
        <v>1259</v>
      </c>
      <c r="GO49" s="10">
        <v>944</v>
      </c>
      <c r="GP49" s="10">
        <v>987</v>
      </c>
      <c r="GQ49" s="10">
        <v>1079</v>
      </c>
      <c r="GR49" s="10">
        <v>1184</v>
      </c>
      <c r="GS49" s="10">
        <v>1179</v>
      </c>
      <c r="GT49" s="10">
        <v>1109</v>
      </c>
      <c r="GU49" s="6">
        <v>1251</v>
      </c>
      <c r="GV49" s="6">
        <v>1308</v>
      </c>
      <c r="GW49" s="6">
        <v>1298</v>
      </c>
      <c r="GX49" s="10">
        <v>698</v>
      </c>
      <c r="GY49" s="10">
        <v>6</v>
      </c>
      <c r="GZ49" s="10">
        <v>0</v>
      </c>
      <c r="HA49" s="6">
        <v>1267</v>
      </c>
      <c r="HB49" s="6">
        <v>1617</v>
      </c>
      <c r="HC49" s="6">
        <v>1402</v>
      </c>
      <c r="HD49" s="6">
        <v>1200</v>
      </c>
      <c r="HE49" s="6">
        <v>1461</v>
      </c>
      <c r="HF49" s="6">
        <v>1427</v>
      </c>
      <c r="HG49" s="6">
        <v>1291</v>
      </c>
      <c r="HH49" s="6">
        <v>1653</v>
      </c>
      <c r="HI49" s="6">
        <v>1418</v>
      </c>
      <c r="HJ49" s="6">
        <v>1545</v>
      </c>
      <c r="HK49" s="6">
        <v>1335</v>
      </c>
      <c r="HL49" s="6">
        <v>1177</v>
      </c>
      <c r="HM49" s="6">
        <v>1036</v>
      </c>
      <c r="HN49" s="6">
        <v>1064</v>
      </c>
      <c r="HO49" s="6">
        <v>1030</v>
      </c>
      <c r="HP49" s="6">
        <v>1028</v>
      </c>
      <c r="HQ49" s="6">
        <v>1303</v>
      </c>
      <c r="HR49" s="6">
        <v>1163</v>
      </c>
      <c r="HS49" s="6">
        <v>1194</v>
      </c>
      <c r="HT49" s="6">
        <v>1472</v>
      </c>
      <c r="HU49" s="6">
        <v>1097</v>
      </c>
      <c r="HV49" s="6">
        <v>1287</v>
      </c>
      <c r="HW49" s="6">
        <v>1194</v>
      </c>
      <c r="HX49" s="6">
        <v>999</v>
      </c>
      <c r="HY49" s="6">
        <v>1042</v>
      </c>
      <c r="HZ49" s="6">
        <v>943</v>
      </c>
      <c r="IA49" s="6">
        <v>898</v>
      </c>
      <c r="IB49" s="6">
        <v>955</v>
      </c>
      <c r="IC49" s="6">
        <v>1115</v>
      </c>
      <c r="ID49" s="6">
        <v>985</v>
      </c>
      <c r="IE49" s="6">
        <v>1199</v>
      </c>
      <c r="IF49" s="6">
        <v>1252</v>
      </c>
      <c r="IG49" s="6">
        <v>1130</v>
      </c>
      <c r="IH49" s="106">
        <v>1300</v>
      </c>
      <c r="II49" s="106">
        <v>1042</v>
      </c>
      <c r="IJ49" s="106">
        <v>956</v>
      </c>
      <c r="IK49" s="111">
        <v>1016</v>
      </c>
      <c r="IL49" s="111">
        <v>939</v>
      </c>
      <c r="IM49" s="111">
        <v>819</v>
      </c>
      <c r="IN49" s="111">
        <v>1154</v>
      </c>
      <c r="IO49" s="111">
        <v>750</v>
      </c>
      <c r="IP49" s="111">
        <v>563</v>
      </c>
      <c r="IQ49" s="111">
        <v>604</v>
      </c>
      <c r="IR49" s="111">
        <v>703</v>
      </c>
      <c r="IS49" s="111">
        <v>847</v>
      </c>
      <c r="IT49" s="111">
        <v>897</v>
      </c>
      <c r="IU49" s="111">
        <v>690</v>
      </c>
      <c r="IV49" s="115">
        <v>960</v>
      </c>
    </row>
    <row r="50" spans="1:256">
      <c r="A50" s="7" t="s">
        <v>78</v>
      </c>
      <c r="B50" s="37">
        <v>4699</v>
      </c>
      <c r="C50" s="37">
        <v>5195</v>
      </c>
      <c r="D50" s="37">
        <v>5777</v>
      </c>
      <c r="E50" s="37">
        <v>5715</v>
      </c>
      <c r="F50" s="37">
        <v>5123</v>
      </c>
      <c r="G50" s="37">
        <v>5486</v>
      </c>
      <c r="H50" s="37">
        <v>4854</v>
      </c>
      <c r="I50" s="37">
        <v>5557</v>
      </c>
      <c r="J50" s="37">
        <v>5665</v>
      </c>
      <c r="K50" s="37">
        <v>5552</v>
      </c>
      <c r="L50" s="37">
        <v>6200</v>
      </c>
      <c r="M50" s="37">
        <v>5558</v>
      </c>
      <c r="N50" s="37">
        <v>5755</v>
      </c>
      <c r="O50" s="37">
        <v>5480</v>
      </c>
      <c r="P50" s="37">
        <v>6272</v>
      </c>
      <c r="Q50" s="37">
        <v>6436</v>
      </c>
      <c r="R50" s="37">
        <v>5006</v>
      </c>
      <c r="S50" s="37">
        <v>5780</v>
      </c>
      <c r="T50" s="37">
        <v>5486</v>
      </c>
      <c r="U50" s="37">
        <v>5647</v>
      </c>
      <c r="V50" s="37">
        <v>5452</v>
      </c>
      <c r="W50" s="37">
        <v>5692</v>
      </c>
      <c r="X50" s="37">
        <v>5952</v>
      </c>
      <c r="Y50" s="37">
        <v>5416</v>
      </c>
      <c r="Z50" s="37">
        <v>6290</v>
      </c>
      <c r="AA50" s="37">
        <v>6298</v>
      </c>
      <c r="AB50" s="37">
        <v>6364</v>
      </c>
      <c r="AC50" s="37">
        <v>6317</v>
      </c>
      <c r="AD50" s="37">
        <v>4969</v>
      </c>
      <c r="AE50" s="37">
        <v>5230</v>
      </c>
      <c r="AF50" s="37">
        <v>5257</v>
      </c>
      <c r="AG50" s="37">
        <v>5202</v>
      </c>
      <c r="AH50" s="37">
        <v>4927</v>
      </c>
      <c r="AI50" s="37">
        <v>5723</v>
      </c>
      <c r="AJ50" s="37">
        <v>5782</v>
      </c>
      <c r="AK50" s="37">
        <v>5470</v>
      </c>
      <c r="AL50" s="37">
        <v>5862</v>
      </c>
      <c r="AM50" s="37">
        <v>5551</v>
      </c>
      <c r="AN50" s="37">
        <v>6726</v>
      </c>
      <c r="AO50" s="37">
        <v>6252</v>
      </c>
      <c r="AP50" s="37">
        <v>4605</v>
      </c>
      <c r="AQ50" s="37">
        <v>5288</v>
      </c>
      <c r="AR50" s="37">
        <v>5557</v>
      </c>
      <c r="AS50" s="37">
        <v>5153</v>
      </c>
      <c r="AT50" s="37">
        <v>5257</v>
      </c>
      <c r="AU50" s="37">
        <v>5661</v>
      </c>
      <c r="AV50" s="37">
        <v>5506</v>
      </c>
      <c r="AW50" s="37">
        <v>5820</v>
      </c>
      <c r="AX50" s="37">
        <v>5831</v>
      </c>
      <c r="AY50" s="37">
        <v>5674</v>
      </c>
      <c r="AZ50" s="37">
        <v>6982</v>
      </c>
      <c r="BA50" s="37">
        <v>5951</v>
      </c>
      <c r="BB50" s="37">
        <v>5441</v>
      </c>
      <c r="BC50" s="37">
        <v>6179</v>
      </c>
      <c r="BD50" s="37">
        <v>5710</v>
      </c>
      <c r="BE50" s="37">
        <v>5282</v>
      </c>
      <c r="BF50" s="37">
        <v>5675</v>
      </c>
      <c r="BG50" s="37">
        <v>5612</v>
      </c>
      <c r="BH50" s="37">
        <v>5804</v>
      </c>
      <c r="BI50" s="37">
        <v>5800</v>
      </c>
      <c r="BJ50" s="37">
        <v>5672</v>
      </c>
      <c r="BK50" s="37">
        <v>6003</v>
      </c>
      <c r="BL50" s="37">
        <v>6506</v>
      </c>
      <c r="BM50" s="37">
        <v>6041</v>
      </c>
      <c r="BN50" s="37">
        <v>4415</v>
      </c>
      <c r="BO50" s="37">
        <v>5201</v>
      </c>
      <c r="BP50" s="37">
        <v>4669</v>
      </c>
      <c r="BQ50" s="37">
        <v>4851</v>
      </c>
      <c r="BR50" s="37">
        <v>4801</v>
      </c>
      <c r="BS50" s="37">
        <v>4600</v>
      </c>
      <c r="BT50" s="37">
        <v>5365</v>
      </c>
      <c r="BU50" s="37">
        <v>5173</v>
      </c>
      <c r="BV50" s="37">
        <v>5257</v>
      </c>
      <c r="BW50" s="37">
        <v>4090</v>
      </c>
      <c r="BX50" s="37">
        <v>4924</v>
      </c>
      <c r="BY50" s="37">
        <v>4268</v>
      </c>
      <c r="BZ50" s="37">
        <v>4660</v>
      </c>
      <c r="CA50" s="37">
        <v>4466</v>
      </c>
      <c r="CB50" s="37">
        <v>4231</v>
      </c>
      <c r="CC50" s="37">
        <v>5070</v>
      </c>
      <c r="CD50" s="37">
        <v>4590</v>
      </c>
      <c r="CE50" s="37">
        <v>4646</v>
      </c>
      <c r="CF50" s="37">
        <v>4861</v>
      </c>
      <c r="CG50" s="37">
        <v>5488</v>
      </c>
      <c r="CH50" s="37">
        <v>4646</v>
      </c>
      <c r="CI50" s="37">
        <v>4861</v>
      </c>
      <c r="CJ50" s="37">
        <v>5488</v>
      </c>
      <c r="CK50" s="37">
        <v>5158</v>
      </c>
      <c r="CL50" s="37">
        <v>3805</v>
      </c>
      <c r="CM50" s="37">
        <v>4440</v>
      </c>
      <c r="CN50" s="37">
        <v>4354</v>
      </c>
      <c r="CO50" s="37">
        <v>4444</v>
      </c>
      <c r="CP50" s="37">
        <v>4012</v>
      </c>
      <c r="CQ50" s="37">
        <v>4343</v>
      </c>
      <c r="CR50" s="37">
        <v>4749</v>
      </c>
      <c r="CS50" s="37">
        <v>4081</v>
      </c>
      <c r="CT50" s="37">
        <v>4862</v>
      </c>
      <c r="CU50" s="37">
        <v>4888</v>
      </c>
      <c r="CV50" s="37">
        <v>4958</v>
      </c>
      <c r="CW50" s="37">
        <v>5038</v>
      </c>
      <c r="CX50" s="37">
        <v>4122</v>
      </c>
      <c r="CY50" s="37">
        <v>3588</v>
      </c>
      <c r="CZ50" s="37">
        <v>3965</v>
      </c>
      <c r="DA50" s="37">
        <v>3636</v>
      </c>
      <c r="DB50" s="37">
        <v>4371</v>
      </c>
      <c r="DC50" s="37">
        <v>3913</v>
      </c>
      <c r="DD50" s="37">
        <v>4914</v>
      </c>
      <c r="DE50" s="37">
        <v>4964</v>
      </c>
      <c r="DF50" s="37">
        <v>5321</v>
      </c>
      <c r="DG50" s="37">
        <v>5119</v>
      </c>
      <c r="DH50" s="37">
        <v>6352</v>
      </c>
      <c r="DI50" s="37">
        <v>5837</v>
      </c>
      <c r="DJ50" s="37">
        <v>4585</v>
      </c>
      <c r="DK50" s="37">
        <v>5346</v>
      </c>
      <c r="DL50" s="37">
        <v>5110</v>
      </c>
      <c r="DM50" s="37">
        <v>4636</v>
      </c>
      <c r="DN50" s="37">
        <v>4953</v>
      </c>
      <c r="DO50" s="37">
        <v>4945</v>
      </c>
      <c r="DP50" s="37">
        <v>5025</v>
      </c>
      <c r="DQ50" s="66">
        <v>5304</v>
      </c>
      <c r="DR50" s="67">
        <v>5422</v>
      </c>
      <c r="DS50" s="67">
        <v>5456</v>
      </c>
      <c r="DT50" s="67">
        <v>5894</v>
      </c>
      <c r="DU50" s="67">
        <v>4823</v>
      </c>
      <c r="DV50" s="67">
        <v>4040</v>
      </c>
      <c r="DW50" s="67">
        <v>5079</v>
      </c>
      <c r="DX50" s="67">
        <v>4831</v>
      </c>
      <c r="DY50" s="67">
        <v>4495</v>
      </c>
      <c r="DZ50" s="67">
        <v>5165</v>
      </c>
      <c r="EA50" s="67">
        <v>4995</v>
      </c>
      <c r="EB50" s="67">
        <v>5434</v>
      </c>
      <c r="EC50" s="67">
        <v>5167</v>
      </c>
      <c r="ED50" s="67">
        <v>4944</v>
      </c>
      <c r="EE50" s="67">
        <v>5522</v>
      </c>
      <c r="EF50" s="67">
        <v>6139</v>
      </c>
      <c r="EG50" s="67">
        <v>4989</v>
      </c>
      <c r="EH50" s="67">
        <v>3527</v>
      </c>
      <c r="EI50" s="67">
        <v>4737</v>
      </c>
      <c r="EJ50" s="67">
        <v>4092</v>
      </c>
      <c r="EK50" s="67">
        <v>4238</v>
      </c>
      <c r="EL50" s="67">
        <v>4658</v>
      </c>
      <c r="EM50" s="67">
        <v>4338</v>
      </c>
      <c r="EN50" s="67">
        <v>4907</v>
      </c>
      <c r="EO50" s="67">
        <v>4359</v>
      </c>
      <c r="EP50" s="68">
        <v>4086</v>
      </c>
      <c r="EQ50" s="68">
        <v>4282</v>
      </c>
      <c r="ER50" s="68">
        <v>4734</v>
      </c>
      <c r="ES50" s="68">
        <v>4096</v>
      </c>
      <c r="ET50" s="68">
        <v>3572</v>
      </c>
      <c r="EU50" s="68">
        <v>3988</v>
      </c>
      <c r="EV50" s="68">
        <v>3854</v>
      </c>
      <c r="EW50" s="68">
        <v>3950</v>
      </c>
      <c r="EX50" s="68">
        <v>3754</v>
      </c>
      <c r="EY50" s="68">
        <v>3743</v>
      </c>
      <c r="EZ50" s="68">
        <v>4058</v>
      </c>
      <c r="FA50" s="68">
        <v>3686</v>
      </c>
      <c r="FB50" s="68">
        <v>4042</v>
      </c>
      <c r="FC50" s="68">
        <v>3889</v>
      </c>
      <c r="FD50" s="68">
        <v>3953</v>
      </c>
      <c r="FE50" s="68">
        <v>4317</v>
      </c>
      <c r="FF50" s="68">
        <v>2990</v>
      </c>
      <c r="FG50" s="68">
        <v>3284</v>
      </c>
      <c r="FH50" s="68">
        <v>3699</v>
      </c>
      <c r="FI50" s="68">
        <v>3399</v>
      </c>
      <c r="FJ50" s="68">
        <v>3329</v>
      </c>
      <c r="FK50" s="68">
        <v>3844</v>
      </c>
      <c r="FL50" s="68">
        <v>3829</v>
      </c>
      <c r="FM50" s="68">
        <v>3586</v>
      </c>
      <c r="FN50" s="72">
        <v>3774</v>
      </c>
      <c r="FO50" s="72">
        <v>3438</v>
      </c>
      <c r="FP50" s="72">
        <v>3899</v>
      </c>
      <c r="FQ50" s="72">
        <v>4166</v>
      </c>
      <c r="FR50" s="72">
        <v>2814</v>
      </c>
      <c r="FS50" s="72">
        <v>3240</v>
      </c>
      <c r="FT50" s="72">
        <v>3308</v>
      </c>
      <c r="FU50" s="72">
        <v>3157</v>
      </c>
      <c r="FV50" s="72">
        <v>2797</v>
      </c>
      <c r="FW50" s="72">
        <v>3038</v>
      </c>
      <c r="FX50" s="72">
        <v>2895</v>
      </c>
      <c r="FY50" s="72">
        <v>3141</v>
      </c>
      <c r="FZ50" s="72">
        <v>2939</v>
      </c>
      <c r="GA50" s="72">
        <v>2851</v>
      </c>
      <c r="GB50" s="72">
        <v>3432</v>
      </c>
      <c r="GC50" s="72">
        <v>2919</v>
      </c>
      <c r="GD50" s="72">
        <v>2279</v>
      </c>
      <c r="GE50" s="72">
        <v>2593</v>
      </c>
      <c r="GF50" s="72">
        <v>2707</v>
      </c>
      <c r="GG50" s="72">
        <v>2436</v>
      </c>
      <c r="GH50" s="72">
        <v>2677</v>
      </c>
      <c r="GI50" s="10">
        <v>3052</v>
      </c>
      <c r="GJ50" s="10">
        <v>2847</v>
      </c>
      <c r="GK50" s="10">
        <v>2998</v>
      </c>
      <c r="GL50" s="10">
        <v>2819</v>
      </c>
      <c r="GM50" s="10">
        <v>2727</v>
      </c>
      <c r="GN50" s="10">
        <v>3148</v>
      </c>
      <c r="GO50" s="10">
        <v>2806</v>
      </c>
      <c r="GP50" s="10">
        <v>2324</v>
      </c>
      <c r="GQ50" s="10">
        <v>2481</v>
      </c>
      <c r="GR50" s="10">
        <v>2366</v>
      </c>
      <c r="GS50" s="10">
        <v>2566</v>
      </c>
      <c r="GT50" s="10">
        <v>2602</v>
      </c>
      <c r="GU50" s="6">
        <v>2406</v>
      </c>
      <c r="GV50" s="6">
        <v>2997</v>
      </c>
      <c r="GW50" s="6">
        <v>2658</v>
      </c>
      <c r="GX50" s="6">
        <v>2585</v>
      </c>
      <c r="GY50" s="6">
        <v>2600</v>
      </c>
      <c r="GZ50" s="6">
        <v>2716</v>
      </c>
      <c r="HA50" s="6">
        <v>2714</v>
      </c>
      <c r="HB50" s="6">
        <v>2115</v>
      </c>
      <c r="HC50" s="6">
        <v>2189</v>
      </c>
      <c r="HD50" s="6">
        <v>2024</v>
      </c>
      <c r="HE50" s="6">
        <v>2352</v>
      </c>
      <c r="HF50" s="6">
        <v>2369</v>
      </c>
      <c r="HG50" s="6">
        <v>2221</v>
      </c>
      <c r="HH50" s="6">
        <v>2487</v>
      </c>
      <c r="HI50" s="6">
        <v>2389</v>
      </c>
      <c r="HJ50" s="6">
        <v>2262</v>
      </c>
      <c r="HK50" s="6">
        <v>2344</v>
      </c>
      <c r="HL50" s="6">
        <v>2304</v>
      </c>
      <c r="HM50" s="6">
        <v>2490</v>
      </c>
      <c r="HN50" s="6">
        <v>1855</v>
      </c>
      <c r="HO50" s="6">
        <v>1943</v>
      </c>
      <c r="HP50" s="6">
        <v>2071</v>
      </c>
      <c r="HQ50" s="6">
        <v>2151</v>
      </c>
      <c r="HR50" s="6">
        <v>2117</v>
      </c>
      <c r="HS50" s="6">
        <v>2205</v>
      </c>
      <c r="HT50" s="6">
        <v>2363</v>
      </c>
      <c r="HU50" s="6">
        <v>2026</v>
      </c>
      <c r="HV50" s="6">
        <v>2300</v>
      </c>
      <c r="HW50" s="6">
        <v>2137</v>
      </c>
      <c r="HX50" s="6">
        <v>2066</v>
      </c>
      <c r="HY50" s="6">
        <v>2199</v>
      </c>
      <c r="HZ50" s="6">
        <v>1566</v>
      </c>
      <c r="IA50" s="6">
        <v>1891</v>
      </c>
      <c r="IB50" s="6">
        <v>2099</v>
      </c>
      <c r="IC50" s="6">
        <v>2084</v>
      </c>
      <c r="ID50" s="6">
        <v>1866</v>
      </c>
      <c r="IE50" s="6">
        <v>2209</v>
      </c>
      <c r="IF50" s="6">
        <v>2243</v>
      </c>
      <c r="IG50" s="6">
        <v>2103</v>
      </c>
      <c r="IH50" s="106">
        <v>2191</v>
      </c>
      <c r="II50" s="106">
        <v>2009</v>
      </c>
      <c r="IJ50" s="106">
        <v>2228</v>
      </c>
      <c r="IK50" s="111">
        <v>2160</v>
      </c>
      <c r="IL50" s="111">
        <v>1701</v>
      </c>
      <c r="IM50" s="111">
        <v>2057</v>
      </c>
      <c r="IN50" s="111">
        <v>4803</v>
      </c>
      <c r="IO50" s="111">
        <v>2826</v>
      </c>
      <c r="IP50" s="111">
        <v>2744</v>
      </c>
      <c r="IQ50" s="111">
        <v>2149</v>
      </c>
      <c r="IR50" s="111">
        <v>2017</v>
      </c>
      <c r="IS50" s="111">
        <v>1993</v>
      </c>
      <c r="IT50" s="111">
        <v>2000</v>
      </c>
      <c r="IU50" s="111">
        <v>2237</v>
      </c>
      <c r="IV50" s="115">
        <v>2128</v>
      </c>
    </row>
    <row r="51" spans="1:256">
      <c r="A51" s="7" t="s">
        <v>79</v>
      </c>
      <c r="B51" s="37">
        <v>1245</v>
      </c>
      <c r="C51" s="37">
        <v>1210</v>
      </c>
      <c r="D51" s="37">
        <v>1158</v>
      </c>
      <c r="E51" s="37">
        <v>1120</v>
      </c>
      <c r="F51" s="38">
        <v>984</v>
      </c>
      <c r="G51" s="37">
        <v>1063</v>
      </c>
      <c r="H51" s="37">
        <v>1083</v>
      </c>
      <c r="I51" s="38">
        <v>909</v>
      </c>
      <c r="J51" s="37">
        <v>1339</v>
      </c>
      <c r="K51" s="37">
        <v>1478</v>
      </c>
      <c r="L51" s="37">
        <v>1498</v>
      </c>
      <c r="M51" s="37">
        <v>1337</v>
      </c>
      <c r="N51" s="37">
        <v>1438</v>
      </c>
      <c r="O51" s="37">
        <v>1304</v>
      </c>
      <c r="P51" s="37">
        <v>1212</v>
      </c>
      <c r="Q51" s="37">
        <v>1323</v>
      </c>
      <c r="R51" s="38">
        <v>999</v>
      </c>
      <c r="S51" s="37">
        <v>1289</v>
      </c>
      <c r="T51" s="37">
        <v>1196</v>
      </c>
      <c r="U51" s="37">
        <v>1174</v>
      </c>
      <c r="V51" s="37">
        <v>1292</v>
      </c>
      <c r="W51" s="37">
        <v>1501</v>
      </c>
      <c r="X51" s="37">
        <v>1448</v>
      </c>
      <c r="Y51" s="37">
        <v>1350</v>
      </c>
      <c r="Z51" s="37">
        <v>1483</v>
      </c>
      <c r="AA51" s="37">
        <v>1344</v>
      </c>
      <c r="AB51" s="37">
        <v>1236</v>
      </c>
      <c r="AC51" s="37">
        <v>1403</v>
      </c>
      <c r="AD51" s="37">
        <v>1035</v>
      </c>
      <c r="AE51" s="37">
        <v>1252</v>
      </c>
      <c r="AF51" s="37">
        <v>1243</v>
      </c>
      <c r="AG51" s="37">
        <v>1095</v>
      </c>
      <c r="AH51" s="37">
        <v>1162</v>
      </c>
      <c r="AI51" s="37">
        <v>1459</v>
      </c>
      <c r="AJ51" s="37">
        <v>1430</v>
      </c>
      <c r="AK51" s="37">
        <v>1423</v>
      </c>
      <c r="AL51" s="37">
        <v>1435</v>
      </c>
      <c r="AM51" s="37">
        <v>1319</v>
      </c>
      <c r="AN51" s="37">
        <v>1363</v>
      </c>
      <c r="AO51" s="37">
        <v>1337</v>
      </c>
      <c r="AP51" s="37">
        <v>1082</v>
      </c>
      <c r="AQ51" s="37">
        <v>1409</v>
      </c>
      <c r="AR51" s="37">
        <v>1251</v>
      </c>
      <c r="AS51" s="37">
        <v>1310</v>
      </c>
      <c r="AT51" s="37">
        <v>1296</v>
      </c>
      <c r="AU51" s="37">
        <v>1604</v>
      </c>
      <c r="AV51" s="37">
        <v>1449</v>
      </c>
      <c r="AW51" s="37">
        <v>1555</v>
      </c>
      <c r="AX51" s="37">
        <v>1187</v>
      </c>
      <c r="AY51" s="37">
        <v>1110</v>
      </c>
      <c r="AZ51" s="37">
        <v>1032</v>
      </c>
      <c r="BA51" s="37">
        <v>1103</v>
      </c>
      <c r="BB51" s="38">
        <v>946</v>
      </c>
      <c r="BC51" s="37">
        <v>1157</v>
      </c>
      <c r="BD51" s="37">
        <v>1407</v>
      </c>
      <c r="BE51" s="37">
        <v>1010</v>
      </c>
      <c r="BF51" s="37">
        <v>1028</v>
      </c>
      <c r="BG51" s="37">
        <v>1150</v>
      </c>
      <c r="BH51" s="37">
        <v>1114</v>
      </c>
      <c r="BI51" s="37">
        <v>1052</v>
      </c>
      <c r="BJ51" s="37">
        <v>1034</v>
      </c>
      <c r="BK51" s="37">
        <v>1023</v>
      </c>
      <c r="BL51" s="38">
        <v>975</v>
      </c>
      <c r="BM51" s="38">
        <v>916</v>
      </c>
      <c r="BN51" s="38">
        <v>796</v>
      </c>
      <c r="BO51" s="38">
        <v>930</v>
      </c>
      <c r="BP51" s="38">
        <v>861</v>
      </c>
      <c r="BQ51" s="38">
        <v>890</v>
      </c>
      <c r="BR51" s="38">
        <v>956</v>
      </c>
      <c r="BS51" s="37">
        <v>1146</v>
      </c>
      <c r="BT51" s="37">
        <v>1174</v>
      </c>
      <c r="BU51" s="37">
        <v>1185</v>
      </c>
      <c r="BV51" s="38">
        <v>933</v>
      </c>
      <c r="BW51" s="38">
        <v>763</v>
      </c>
      <c r="BX51" s="38">
        <v>915</v>
      </c>
      <c r="BY51" s="38">
        <v>806</v>
      </c>
      <c r="BZ51" s="38">
        <v>824</v>
      </c>
      <c r="CA51" s="38">
        <v>854</v>
      </c>
      <c r="CB51" s="38">
        <v>926</v>
      </c>
      <c r="CC51" s="37">
        <v>1063</v>
      </c>
      <c r="CD51" s="38">
        <v>995</v>
      </c>
      <c r="CE51" s="37">
        <v>1336</v>
      </c>
      <c r="CF51" s="38">
        <v>872</v>
      </c>
      <c r="CG51" s="38">
        <v>873</v>
      </c>
      <c r="CH51" s="37">
        <v>1336</v>
      </c>
      <c r="CI51" s="38">
        <v>872</v>
      </c>
      <c r="CJ51" s="38">
        <v>873</v>
      </c>
      <c r="CK51" s="38">
        <v>848</v>
      </c>
      <c r="CL51" s="38">
        <v>700</v>
      </c>
      <c r="CM51" s="38">
        <v>847</v>
      </c>
      <c r="CN51" s="38">
        <v>836</v>
      </c>
      <c r="CO51" s="38">
        <v>856</v>
      </c>
      <c r="CP51" s="38">
        <v>852</v>
      </c>
      <c r="CQ51" s="37">
        <v>1055</v>
      </c>
      <c r="CR51" s="37">
        <v>1032</v>
      </c>
      <c r="CS51" s="37">
        <v>1056</v>
      </c>
      <c r="CT51" s="38">
        <v>799</v>
      </c>
      <c r="CU51" s="38">
        <v>845</v>
      </c>
      <c r="CV51" s="38">
        <v>765</v>
      </c>
      <c r="CW51" s="38">
        <v>821</v>
      </c>
      <c r="CX51" s="38">
        <v>553</v>
      </c>
      <c r="CY51" s="38">
        <v>807</v>
      </c>
      <c r="CZ51" s="38">
        <v>773</v>
      </c>
      <c r="DA51" s="38">
        <v>811</v>
      </c>
      <c r="DB51" s="38">
        <v>864</v>
      </c>
      <c r="DC51" s="38">
        <v>929</v>
      </c>
      <c r="DD51" s="38">
        <v>866</v>
      </c>
      <c r="DE51" s="38">
        <v>981</v>
      </c>
      <c r="DF51" s="37">
        <v>1259</v>
      </c>
      <c r="DG51" s="38">
        <v>798</v>
      </c>
      <c r="DH51" s="38">
        <v>744</v>
      </c>
      <c r="DI51" s="38">
        <v>604</v>
      </c>
      <c r="DJ51" s="38">
        <v>646</v>
      </c>
      <c r="DK51" s="38">
        <v>780</v>
      </c>
      <c r="DL51" s="38">
        <v>907</v>
      </c>
      <c r="DM51" s="38">
        <v>805</v>
      </c>
      <c r="DN51" s="38">
        <v>839</v>
      </c>
      <c r="DO51" s="38">
        <v>963</v>
      </c>
      <c r="DP51" s="38">
        <v>976</v>
      </c>
      <c r="DQ51" s="65">
        <v>954</v>
      </c>
      <c r="DR51" s="67">
        <v>958</v>
      </c>
      <c r="DS51" s="67">
        <v>876</v>
      </c>
      <c r="DT51" s="67">
        <v>841</v>
      </c>
      <c r="DU51" s="67">
        <v>759</v>
      </c>
      <c r="DV51" s="67">
        <v>658</v>
      </c>
      <c r="DW51" s="67">
        <v>897</v>
      </c>
      <c r="DX51" s="67">
        <v>805</v>
      </c>
      <c r="DY51" s="67">
        <v>741</v>
      </c>
      <c r="DZ51" s="67">
        <v>855</v>
      </c>
      <c r="EA51" s="67">
        <v>994</v>
      </c>
      <c r="EB51" s="67">
        <v>1093</v>
      </c>
      <c r="EC51" s="67">
        <v>1264</v>
      </c>
      <c r="ED51" s="67">
        <v>997</v>
      </c>
      <c r="EE51" s="67">
        <v>1541</v>
      </c>
      <c r="EF51" s="67">
        <v>848</v>
      </c>
      <c r="EG51" s="67">
        <v>838</v>
      </c>
      <c r="EH51" s="67">
        <v>696</v>
      </c>
      <c r="EI51" s="67">
        <v>879</v>
      </c>
      <c r="EJ51" s="67">
        <v>827</v>
      </c>
      <c r="EK51" s="67">
        <v>907</v>
      </c>
      <c r="EL51" s="67">
        <v>927</v>
      </c>
      <c r="EM51" s="67">
        <v>952</v>
      </c>
      <c r="EN51" s="67">
        <v>1136</v>
      </c>
      <c r="EO51" s="67">
        <v>1030</v>
      </c>
      <c r="EP51" s="68">
        <v>852</v>
      </c>
      <c r="EQ51" s="68">
        <v>845</v>
      </c>
      <c r="ER51" s="68">
        <v>777</v>
      </c>
      <c r="ES51" s="68">
        <v>767</v>
      </c>
      <c r="ET51" s="68">
        <v>690</v>
      </c>
      <c r="EU51" s="68">
        <v>721</v>
      </c>
      <c r="EV51" s="68">
        <v>736</v>
      </c>
      <c r="EW51" s="68">
        <v>853</v>
      </c>
      <c r="EX51" s="68">
        <v>827</v>
      </c>
      <c r="EY51" s="68">
        <v>814</v>
      </c>
      <c r="EZ51" s="68">
        <v>1015</v>
      </c>
      <c r="FA51" s="68">
        <v>850</v>
      </c>
      <c r="FB51" s="68">
        <v>837</v>
      </c>
      <c r="FC51" s="68">
        <v>768</v>
      </c>
      <c r="FD51" s="68">
        <v>722</v>
      </c>
      <c r="FE51" s="68">
        <v>792</v>
      </c>
      <c r="FF51" s="68">
        <v>609</v>
      </c>
      <c r="FG51" s="68">
        <v>622</v>
      </c>
      <c r="FH51" s="68">
        <v>815</v>
      </c>
      <c r="FI51" s="68">
        <v>824</v>
      </c>
      <c r="FJ51" s="68">
        <v>776</v>
      </c>
      <c r="FK51" s="68">
        <v>927</v>
      </c>
      <c r="FL51" s="68">
        <v>861</v>
      </c>
      <c r="FM51" s="68">
        <v>919</v>
      </c>
      <c r="FN51" s="72">
        <v>867</v>
      </c>
      <c r="FO51" s="72">
        <v>745</v>
      </c>
      <c r="FP51" s="72">
        <v>650</v>
      </c>
      <c r="FQ51" s="72">
        <v>692</v>
      </c>
      <c r="FR51" s="72">
        <v>595</v>
      </c>
      <c r="FS51" s="72">
        <v>577</v>
      </c>
      <c r="FT51" s="72">
        <v>721</v>
      </c>
      <c r="FU51" s="72">
        <v>747</v>
      </c>
      <c r="FV51" s="72">
        <v>727</v>
      </c>
      <c r="FW51" s="72">
        <v>821</v>
      </c>
      <c r="FX51" s="72">
        <v>816</v>
      </c>
      <c r="FY51" s="72">
        <v>787</v>
      </c>
      <c r="FZ51" s="72">
        <v>731</v>
      </c>
      <c r="GA51" s="72">
        <v>570</v>
      </c>
      <c r="GB51" s="72">
        <v>642</v>
      </c>
      <c r="GC51" s="72">
        <v>540</v>
      </c>
      <c r="GD51" s="72">
        <v>455</v>
      </c>
      <c r="GE51" s="72">
        <v>502</v>
      </c>
      <c r="GF51" s="72">
        <v>660</v>
      </c>
      <c r="GG51" s="72">
        <v>586</v>
      </c>
      <c r="GH51" s="72">
        <v>571</v>
      </c>
      <c r="GI51" s="10">
        <v>677</v>
      </c>
      <c r="GJ51" s="10">
        <v>741</v>
      </c>
      <c r="GK51" s="10">
        <v>704</v>
      </c>
      <c r="GL51" s="10">
        <v>640</v>
      </c>
      <c r="GM51" s="10">
        <v>603</v>
      </c>
      <c r="GN51" s="10">
        <v>615</v>
      </c>
      <c r="GO51" s="10">
        <v>525</v>
      </c>
      <c r="GP51" s="10">
        <v>528</v>
      </c>
      <c r="GQ51" s="10">
        <v>535</v>
      </c>
      <c r="GR51" s="10">
        <v>549</v>
      </c>
      <c r="GS51" s="10">
        <v>590</v>
      </c>
      <c r="GT51" s="10">
        <v>629</v>
      </c>
      <c r="GU51" s="10">
        <v>625</v>
      </c>
      <c r="GV51" s="10">
        <v>797</v>
      </c>
      <c r="GW51" s="10">
        <v>676</v>
      </c>
      <c r="GX51" s="10">
        <v>626</v>
      </c>
      <c r="GY51" s="10">
        <v>591</v>
      </c>
      <c r="GZ51" s="10">
        <v>534</v>
      </c>
      <c r="HA51" s="10">
        <v>548</v>
      </c>
      <c r="HB51" s="10">
        <v>518</v>
      </c>
      <c r="HC51" s="10">
        <v>472</v>
      </c>
      <c r="HD51" s="10">
        <v>493</v>
      </c>
      <c r="HE51" s="10">
        <v>565</v>
      </c>
      <c r="HF51" s="10">
        <v>557</v>
      </c>
      <c r="HG51" s="10">
        <v>602</v>
      </c>
      <c r="HH51" s="10">
        <v>704</v>
      </c>
      <c r="HI51" s="10">
        <v>623</v>
      </c>
      <c r="HJ51" s="10">
        <v>562</v>
      </c>
      <c r="HK51" s="10">
        <v>471</v>
      </c>
      <c r="HL51" s="10">
        <v>414</v>
      </c>
      <c r="HM51" s="10">
        <v>423</v>
      </c>
      <c r="HN51" s="10">
        <v>401</v>
      </c>
      <c r="HO51" s="10">
        <v>407</v>
      </c>
      <c r="HP51" s="10">
        <v>410</v>
      </c>
      <c r="HQ51" s="10">
        <v>475</v>
      </c>
      <c r="HR51" s="10">
        <v>459</v>
      </c>
      <c r="HS51" s="10">
        <v>467</v>
      </c>
      <c r="HT51" s="10">
        <v>558</v>
      </c>
      <c r="HU51" s="10">
        <v>436</v>
      </c>
      <c r="HV51" s="10">
        <v>484</v>
      </c>
      <c r="HW51" s="10">
        <v>408</v>
      </c>
      <c r="HX51" s="10">
        <v>383</v>
      </c>
      <c r="HY51" s="10">
        <v>387</v>
      </c>
      <c r="HZ51" s="10">
        <v>355</v>
      </c>
      <c r="IA51" s="10">
        <v>362</v>
      </c>
      <c r="IB51" s="10">
        <v>387</v>
      </c>
      <c r="IC51" s="10">
        <v>435</v>
      </c>
      <c r="ID51" s="10">
        <v>413</v>
      </c>
      <c r="IE51" s="10">
        <v>461</v>
      </c>
      <c r="IF51" s="10">
        <v>510</v>
      </c>
      <c r="IG51" s="10">
        <v>428</v>
      </c>
      <c r="IH51" s="106">
        <v>499</v>
      </c>
      <c r="II51" s="106">
        <v>405</v>
      </c>
      <c r="IJ51" s="106">
        <v>346</v>
      </c>
      <c r="IK51" s="111">
        <v>428</v>
      </c>
      <c r="IL51" s="111">
        <v>355</v>
      </c>
      <c r="IM51" s="111">
        <v>343</v>
      </c>
      <c r="IN51" s="111">
        <v>230</v>
      </c>
      <c r="IO51" s="111">
        <v>204</v>
      </c>
      <c r="IP51" s="111">
        <v>197</v>
      </c>
      <c r="IQ51" s="111">
        <v>241</v>
      </c>
      <c r="IR51" s="111">
        <v>317</v>
      </c>
      <c r="IS51" s="111">
        <v>340</v>
      </c>
      <c r="IT51" s="111">
        <v>327</v>
      </c>
      <c r="IU51" s="111">
        <v>298</v>
      </c>
      <c r="IV51" s="115">
        <v>284</v>
      </c>
    </row>
    <row r="52" spans="1:256">
      <c r="A52" s="7" t="s">
        <v>80</v>
      </c>
      <c r="B52" s="37">
        <v>1247</v>
      </c>
      <c r="C52" s="37">
        <v>1255</v>
      </c>
      <c r="D52" s="37">
        <v>1183</v>
      </c>
      <c r="E52" s="37">
        <v>1311</v>
      </c>
      <c r="F52" s="37">
        <v>1265</v>
      </c>
      <c r="G52" s="37">
        <v>1379</v>
      </c>
      <c r="H52" s="37">
        <v>1213</v>
      </c>
      <c r="I52" s="37">
        <v>1256</v>
      </c>
      <c r="J52" s="37">
        <v>1303</v>
      </c>
      <c r="K52" s="37">
        <v>1189</v>
      </c>
      <c r="L52" s="37">
        <v>1496</v>
      </c>
      <c r="M52" s="37">
        <v>1243</v>
      </c>
      <c r="N52" s="37">
        <v>1502</v>
      </c>
      <c r="O52" s="37">
        <v>1273</v>
      </c>
      <c r="P52" s="37">
        <v>1012</v>
      </c>
      <c r="Q52" s="37">
        <v>1258</v>
      </c>
      <c r="R52" s="37">
        <v>1101</v>
      </c>
      <c r="S52" s="37">
        <v>1247</v>
      </c>
      <c r="T52" s="37">
        <v>1516</v>
      </c>
      <c r="U52" s="37">
        <v>1334</v>
      </c>
      <c r="V52" s="37">
        <v>1363</v>
      </c>
      <c r="W52" s="37">
        <v>1318</v>
      </c>
      <c r="X52" s="37">
        <v>1539</v>
      </c>
      <c r="Y52" s="37">
        <v>1386</v>
      </c>
      <c r="Z52" s="37">
        <v>4389</v>
      </c>
      <c r="AA52" s="37">
        <v>1572</v>
      </c>
      <c r="AB52" s="37">
        <v>1589</v>
      </c>
      <c r="AC52" s="37">
        <v>1975</v>
      </c>
      <c r="AD52" s="37">
        <v>1541</v>
      </c>
      <c r="AE52" s="37">
        <v>1370</v>
      </c>
      <c r="AF52" s="37">
        <v>1847</v>
      </c>
      <c r="AG52" s="37">
        <v>1580</v>
      </c>
      <c r="AH52" s="37">
        <v>1420</v>
      </c>
      <c r="AI52" s="37">
        <v>1699</v>
      </c>
      <c r="AJ52" s="37">
        <v>1960</v>
      </c>
      <c r="AK52" s="37">
        <v>1862</v>
      </c>
      <c r="AL52" s="37">
        <v>2127</v>
      </c>
      <c r="AM52" s="37">
        <v>2458</v>
      </c>
      <c r="AN52" s="37">
        <v>1467</v>
      </c>
      <c r="AO52" s="37">
        <v>1667</v>
      </c>
      <c r="AP52" s="37">
        <v>1687</v>
      </c>
      <c r="AQ52" s="37">
        <v>1510</v>
      </c>
      <c r="AR52" s="37">
        <v>1755</v>
      </c>
      <c r="AS52" s="37">
        <v>1683</v>
      </c>
      <c r="AT52" s="37">
        <v>1865</v>
      </c>
      <c r="AU52" s="37">
        <v>1914</v>
      </c>
      <c r="AV52" s="37">
        <v>1725</v>
      </c>
      <c r="AW52" s="37">
        <v>1772</v>
      </c>
      <c r="AX52" s="37">
        <v>2268</v>
      </c>
      <c r="AY52" s="37">
        <v>1642</v>
      </c>
      <c r="AZ52" s="37">
        <v>1636</v>
      </c>
      <c r="BA52" s="37">
        <v>1583</v>
      </c>
      <c r="BB52" s="37">
        <v>1831</v>
      </c>
      <c r="BC52" s="37">
        <v>1734</v>
      </c>
      <c r="BD52" s="37">
        <v>1687</v>
      </c>
      <c r="BE52" s="37">
        <v>1708</v>
      </c>
      <c r="BF52" s="37">
        <v>1828</v>
      </c>
      <c r="BG52" s="37">
        <v>1430</v>
      </c>
      <c r="BH52" s="37">
        <v>2022</v>
      </c>
      <c r="BI52" s="37">
        <v>1455</v>
      </c>
      <c r="BJ52" s="37">
        <v>1490</v>
      </c>
      <c r="BK52" s="37">
        <v>1357</v>
      </c>
      <c r="BL52" s="37">
        <v>1216</v>
      </c>
      <c r="BM52" s="37">
        <v>1252</v>
      </c>
      <c r="BN52" s="37">
        <v>1219</v>
      </c>
      <c r="BO52" s="37">
        <v>1207</v>
      </c>
      <c r="BP52" s="37">
        <v>1285</v>
      </c>
      <c r="BQ52" s="37">
        <v>1178</v>
      </c>
      <c r="BR52" s="37">
        <v>1198</v>
      </c>
      <c r="BS52" s="37">
        <v>1116</v>
      </c>
      <c r="BT52" s="37">
        <v>1214</v>
      </c>
      <c r="BU52" s="37">
        <v>1313</v>
      </c>
      <c r="BV52" s="37">
        <v>1089</v>
      </c>
      <c r="BW52" s="38">
        <v>943</v>
      </c>
      <c r="BX52" s="37">
        <v>1104</v>
      </c>
      <c r="BY52" s="37">
        <v>1132</v>
      </c>
      <c r="BZ52" s="37">
        <v>1179</v>
      </c>
      <c r="CA52" s="37">
        <v>1271</v>
      </c>
      <c r="CB52" s="37">
        <v>1076</v>
      </c>
      <c r="CC52" s="37">
        <v>1132</v>
      </c>
      <c r="CD52" s="38">
        <v>791</v>
      </c>
      <c r="CE52" s="37">
        <v>1296</v>
      </c>
      <c r="CF52" s="37">
        <v>1115</v>
      </c>
      <c r="CG52" s="38">
        <v>992</v>
      </c>
      <c r="CH52" s="37">
        <v>1296</v>
      </c>
      <c r="CI52" s="37">
        <v>1115</v>
      </c>
      <c r="CJ52" s="38">
        <v>992</v>
      </c>
      <c r="CK52" s="37">
        <v>1124</v>
      </c>
      <c r="CL52" s="38">
        <v>832</v>
      </c>
      <c r="CM52" s="37">
        <v>1030</v>
      </c>
      <c r="CN52" s="38">
        <v>963</v>
      </c>
      <c r="CO52" s="37">
        <v>1083</v>
      </c>
      <c r="CP52" s="37">
        <v>1175</v>
      </c>
      <c r="CQ52" s="37">
        <v>1132</v>
      </c>
      <c r="CR52" s="37">
        <v>1281</v>
      </c>
      <c r="CS52" s="37">
        <v>1269</v>
      </c>
      <c r="CT52" s="37">
        <v>1241</v>
      </c>
      <c r="CU52" s="37">
        <v>1115</v>
      </c>
      <c r="CV52" s="37">
        <v>1004</v>
      </c>
      <c r="CW52" s="37">
        <v>1031</v>
      </c>
      <c r="CX52" s="37">
        <v>1066</v>
      </c>
      <c r="CY52" s="37">
        <v>1071</v>
      </c>
      <c r="CZ52" s="37">
        <v>1080</v>
      </c>
      <c r="DA52" s="37">
        <v>1109</v>
      </c>
      <c r="DB52" s="37">
        <v>1082</v>
      </c>
      <c r="DC52" s="37">
        <v>1095</v>
      </c>
      <c r="DD52" s="37">
        <v>1124</v>
      </c>
      <c r="DE52" s="37">
        <v>1323</v>
      </c>
      <c r="DF52" s="37">
        <v>1212</v>
      </c>
      <c r="DG52" s="37">
        <v>1157</v>
      </c>
      <c r="DH52" s="37">
        <v>1217</v>
      </c>
      <c r="DI52" s="37">
        <v>1019</v>
      </c>
      <c r="DJ52" s="37">
        <v>1254</v>
      </c>
      <c r="DK52" s="37">
        <v>1208</v>
      </c>
      <c r="DL52" s="37">
        <v>1191</v>
      </c>
      <c r="DM52" s="37">
        <v>1224</v>
      </c>
      <c r="DN52" s="37">
        <v>1378</v>
      </c>
      <c r="DO52" s="37">
        <v>1410</v>
      </c>
      <c r="DP52" s="37">
        <v>1385</v>
      </c>
      <c r="DQ52" s="66">
        <v>1479</v>
      </c>
      <c r="DR52" s="67">
        <v>1508</v>
      </c>
      <c r="DS52" s="67">
        <v>1439</v>
      </c>
      <c r="DT52" s="67">
        <v>1316</v>
      </c>
      <c r="DU52" s="67">
        <v>1358</v>
      </c>
      <c r="DV52" s="67">
        <v>1295</v>
      </c>
      <c r="DW52" s="67">
        <v>1735</v>
      </c>
      <c r="DX52" s="67">
        <v>1767</v>
      </c>
      <c r="DY52" s="67">
        <v>1867</v>
      </c>
      <c r="DZ52" s="67">
        <v>1867</v>
      </c>
      <c r="EA52" s="67">
        <v>2011</v>
      </c>
      <c r="EB52" s="67">
        <v>2029</v>
      </c>
      <c r="EC52" s="67">
        <v>2025</v>
      </c>
      <c r="ED52" s="67">
        <v>1860</v>
      </c>
      <c r="EE52" s="67">
        <v>1815</v>
      </c>
      <c r="EF52" s="67">
        <v>1759</v>
      </c>
      <c r="EG52" s="67">
        <v>1811</v>
      </c>
      <c r="EH52" s="67">
        <v>1381</v>
      </c>
      <c r="EI52" s="67">
        <v>1808</v>
      </c>
      <c r="EJ52" s="67">
        <v>1612</v>
      </c>
      <c r="EK52" s="67">
        <v>2413</v>
      </c>
      <c r="EL52" s="67">
        <v>1992</v>
      </c>
      <c r="EM52" s="67">
        <v>2069</v>
      </c>
      <c r="EN52" s="67">
        <v>2078</v>
      </c>
      <c r="EO52" s="67">
        <v>1912</v>
      </c>
      <c r="EP52" s="68">
        <v>1965</v>
      </c>
      <c r="EQ52" s="68">
        <v>1707</v>
      </c>
      <c r="ER52" s="68">
        <v>1735</v>
      </c>
      <c r="ES52" s="68">
        <v>1775</v>
      </c>
      <c r="ET52" s="68">
        <v>1384</v>
      </c>
      <c r="EU52" s="68">
        <v>1812</v>
      </c>
      <c r="EV52" s="68">
        <v>1638</v>
      </c>
      <c r="EW52" s="68">
        <v>1829</v>
      </c>
      <c r="EX52" s="68">
        <v>1781</v>
      </c>
      <c r="EY52" s="68">
        <v>1849</v>
      </c>
      <c r="EZ52" s="68">
        <v>1938</v>
      </c>
      <c r="FA52" s="68">
        <v>1977</v>
      </c>
      <c r="FB52" s="68">
        <v>1955</v>
      </c>
      <c r="FC52" s="68">
        <v>1443</v>
      </c>
      <c r="FD52" s="68">
        <v>1753</v>
      </c>
      <c r="FE52" s="68">
        <v>1797</v>
      </c>
      <c r="FF52" s="68">
        <v>1586</v>
      </c>
      <c r="FG52" s="68">
        <v>1846</v>
      </c>
      <c r="FH52" s="68">
        <v>2061</v>
      </c>
      <c r="FI52" s="68">
        <v>1845</v>
      </c>
      <c r="FJ52" s="68">
        <v>2227</v>
      </c>
      <c r="FK52" s="68">
        <v>2178</v>
      </c>
      <c r="FL52" s="68">
        <v>2099</v>
      </c>
      <c r="FM52" s="68">
        <v>2303</v>
      </c>
      <c r="FN52" s="72">
        <v>2196</v>
      </c>
      <c r="FO52" s="72">
        <v>1866</v>
      </c>
      <c r="FP52" s="72">
        <v>1978</v>
      </c>
      <c r="FQ52" s="72">
        <v>1808</v>
      </c>
      <c r="FR52" s="72">
        <v>1773</v>
      </c>
      <c r="FS52" s="72">
        <v>1937</v>
      </c>
      <c r="FT52" s="72">
        <v>2079</v>
      </c>
      <c r="FU52" s="72">
        <v>2080</v>
      </c>
      <c r="FV52" s="72">
        <v>2382</v>
      </c>
      <c r="FW52" s="72">
        <v>2136</v>
      </c>
      <c r="FX52" s="72">
        <v>1961</v>
      </c>
      <c r="FY52" s="72">
        <v>2514</v>
      </c>
      <c r="FZ52" s="72">
        <v>1911</v>
      </c>
      <c r="GA52" s="72">
        <v>1807</v>
      </c>
      <c r="GB52" s="72">
        <v>1904</v>
      </c>
      <c r="GC52" s="72">
        <v>1608</v>
      </c>
      <c r="GD52" s="72">
        <v>1367</v>
      </c>
      <c r="GE52" s="72">
        <v>1551</v>
      </c>
      <c r="GF52" s="72">
        <v>1591</v>
      </c>
      <c r="GG52" s="72">
        <v>1658</v>
      </c>
      <c r="GH52" s="72">
        <v>1809</v>
      </c>
      <c r="GI52" s="10">
        <v>1627</v>
      </c>
      <c r="GJ52" s="10">
        <v>1652</v>
      </c>
      <c r="GK52" s="10">
        <v>1696</v>
      </c>
      <c r="GL52" s="10">
        <v>1565</v>
      </c>
      <c r="GM52" s="10">
        <v>1501</v>
      </c>
      <c r="GN52" s="10">
        <v>1196</v>
      </c>
      <c r="GO52" s="10">
        <v>1410</v>
      </c>
      <c r="GP52" s="10">
        <v>1301</v>
      </c>
      <c r="GQ52" s="10">
        <v>1284</v>
      </c>
      <c r="GR52" s="10">
        <v>1442</v>
      </c>
      <c r="GS52" s="10">
        <v>1754</v>
      </c>
      <c r="GT52" s="10">
        <v>1398</v>
      </c>
      <c r="GU52" s="6">
        <v>1726</v>
      </c>
      <c r="GV52" s="6">
        <v>1688</v>
      </c>
      <c r="GW52" s="6">
        <v>1488</v>
      </c>
      <c r="GX52" s="6">
        <v>1650</v>
      </c>
      <c r="GY52" s="6">
        <v>1341</v>
      </c>
      <c r="GZ52" s="6">
        <v>1396</v>
      </c>
      <c r="HA52" s="6">
        <v>1431</v>
      </c>
      <c r="HB52" s="6">
        <v>1026</v>
      </c>
      <c r="HC52" s="6">
        <v>1480</v>
      </c>
      <c r="HD52" s="6">
        <v>1239</v>
      </c>
      <c r="HE52" s="6">
        <v>1409</v>
      </c>
      <c r="HF52" s="6">
        <v>1218</v>
      </c>
      <c r="HG52" s="6">
        <v>1603</v>
      </c>
      <c r="HH52" s="6">
        <v>1368</v>
      </c>
      <c r="HI52" s="6">
        <v>1519</v>
      </c>
      <c r="HJ52" s="6">
        <v>1554</v>
      </c>
      <c r="HK52" s="6">
        <v>1223</v>
      </c>
      <c r="HL52" s="6">
        <v>1393</v>
      </c>
      <c r="HM52" s="6">
        <v>1337</v>
      </c>
      <c r="HN52" s="10">
        <v>946</v>
      </c>
      <c r="HO52" s="6">
        <v>1259</v>
      </c>
      <c r="HP52" s="6">
        <v>1337</v>
      </c>
      <c r="HQ52" s="6">
        <v>1194</v>
      </c>
      <c r="HR52" s="6">
        <v>1284</v>
      </c>
      <c r="HS52" s="6">
        <v>1417</v>
      </c>
      <c r="HT52" s="6">
        <v>1486</v>
      </c>
      <c r="HU52" s="6">
        <v>1284</v>
      </c>
      <c r="HV52" s="6">
        <v>1319</v>
      </c>
      <c r="HW52" s="6">
        <v>1049</v>
      </c>
      <c r="HX52" s="6">
        <v>1177</v>
      </c>
      <c r="HY52" s="6">
        <v>991</v>
      </c>
      <c r="HZ52" s="6">
        <v>872</v>
      </c>
      <c r="IA52" s="6">
        <v>1004</v>
      </c>
      <c r="IB52" s="6">
        <v>982</v>
      </c>
      <c r="IC52" s="6">
        <v>1050</v>
      </c>
      <c r="ID52" s="6">
        <v>1093</v>
      </c>
      <c r="IE52" s="6">
        <v>1183</v>
      </c>
      <c r="IF52" s="6">
        <v>1098</v>
      </c>
      <c r="IG52" s="6">
        <v>1265</v>
      </c>
      <c r="IH52" s="106">
        <v>1097</v>
      </c>
      <c r="II52" s="106">
        <v>1036</v>
      </c>
      <c r="IJ52" s="106">
        <v>1075</v>
      </c>
      <c r="IK52" s="111">
        <v>909</v>
      </c>
      <c r="IL52" s="111">
        <v>746</v>
      </c>
      <c r="IM52" s="111">
        <v>1003</v>
      </c>
      <c r="IN52" s="111">
        <v>1224</v>
      </c>
      <c r="IO52" s="111">
        <v>860</v>
      </c>
      <c r="IP52" s="111">
        <v>1036</v>
      </c>
      <c r="IQ52" s="111">
        <v>1031</v>
      </c>
      <c r="IR52" s="111">
        <v>950</v>
      </c>
      <c r="IS52" s="111">
        <v>984</v>
      </c>
      <c r="IT52" s="111">
        <v>1096</v>
      </c>
      <c r="IU52" s="111">
        <v>925</v>
      </c>
      <c r="IV52" s="115">
        <v>947</v>
      </c>
    </row>
    <row r="53" spans="1:256">
      <c r="A53" s="7" t="s">
        <v>81</v>
      </c>
      <c r="B53" s="38">
        <v>109</v>
      </c>
      <c r="C53" s="38">
        <v>87</v>
      </c>
      <c r="D53" s="38">
        <v>55</v>
      </c>
      <c r="E53" s="38">
        <v>91</v>
      </c>
      <c r="F53" s="38">
        <v>78</v>
      </c>
      <c r="G53" s="38">
        <v>89</v>
      </c>
      <c r="H53" s="38">
        <v>58</v>
      </c>
      <c r="I53" s="38">
        <v>70</v>
      </c>
      <c r="J53" s="38">
        <v>62</v>
      </c>
      <c r="K53" s="38">
        <v>60</v>
      </c>
      <c r="L53" s="38">
        <v>71</v>
      </c>
      <c r="M53" s="38">
        <v>65</v>
      </c>
      <c r="N53" s="38">
        <v>69</v>
      </c>
      <c r="O53" s="38">
        <v>76</v>
      </c>
      <c r="P53" s="38">
        <v>73</v>
      </c>
      <c r="Q53" s="38">
        <v>87</v>
      </c>
      <c r="R53" s="38">
        <v>68</v>
      </c>
      <c r="S53" s="38">
        <v>82</v>
      </c>
      <c r="T53" s="38">
        <v>75</v>
      </c>
      <c r="U53" s="38">
        <v>64</v>
      </c>
      <c r="V53" s="38">
        <v>82</v>
      </c>
      <c r="W53" s="38">
        <v>92</v>
      </c>
      <c r="X53" s="38">
        <v>72</v>
      </c>
      <c r="Y53" s="38">
        <v>75</v>
      </c>
      <c r="Z53" s="38">
        <v>23</v>
      </c>
      <c r="AA53" s="38">
        <v>61</v>
      </c>
      <c r="AB53" s="38">
        <v>61</v>
      </c>
      <c r="AC53" s="38">
        <v>86</v>
      </c>
      <c r="AD53" s="38">
        <v>62</v>
      </c>
      <c r="AE53" s="38">
        <v>62</v>
      </c>
      <c r="AF53" s="38">
        <v>77</v>
      </c>
      <c r="AG53" s="38">
        <v>71</v>
      </c>
      <c r="AH53" s="38">
        <v>55</v>
      </c>
      <c r="AI53" s="38">
        <v>71</v>
      </c>
      <c r="AJ53" s="38">
        <v>79</v>
      </c>
      <c r="AK53" s="38">
        <v>69</v>
      </c>
      <c r="AL53" s="38">
        <v>63</v>
      </c>
      <c r="AM53" s="38">
        <v>54</v>
      </c>
      <c r="AN53" s="38">
        <v>60</v>
      </c>
      <c r="AO53" s="38">
        <v>68</v>
      </c>
      <c r="AP53" s="38">
        <v>27</v>
      </c>
      <c r="AQ53" s="38">
        <v>60</v>
      </c>
      <c r="AR53" s="38">
        <v>56</v>
      </c>
      <c r="AS53" s="38">
        <v>37</v>
      </c>
      <c r="AT53" s="38">
        <v>66</v>
      </c>
      <c r="AU53" s="38">
        <v>56</v>
      </c>
      <c r="AV53" s="38">
        <v>65</v>
      </c>
      <c r="AW53" s="38">
        <v>68</v>
      </c>
      <c r="AX53" s="38">
        <v>55</v>
      </c>
      <c r="AY53" s="38">
        <v>36</v>
      </c>
      <c r="AZ53" s="38">
        <v>30</v>
      </c>
      <c r="BA53" s="38">
        <v>45</v>
      </c>
      <c r="BB53" s="38">
        <v>50</v>
      </c>
      <c r="BC53" s="38">
        <v>61</v>
      </c>
      <c r="BD53" s="38">
        <v>49</v>
      </c>
      <c r="BE53" s="38">
        <v>37</v>
      </c>
      <c r="BF53" s="38">
        <v>39</v>
      </c>
      <c r="BG53" s="38">
        <v>37</v>
      </c>
      <c r="BH53" s="38">
        <v>53</v>
      </c>
      <c r="BI53" s="38">
        <v>48</v>
      </c>
      <c r="BJ53" s="38">
        <v>44</v>
      </c>
      <c r="BK53" s="38">
        <v>38</v>
      </c>
      <c r="BL53" s="38">
        <v>47</v>
      </c>
      <c r="BM53" s="38">
        <v>52</v>
      </c>
      <c r="BN53" s="38">
        <v>26</v>
      </c>
      <c r="BO53" s="38">
        <v>36</v>
      </c>
      <c r="BP53" s="38">
        <v>46</v>
      </c>
      <c r="BQ53" s="38">
        <v>25</v>
      </c>
      <c r="BR53" s="38">
        <v>33</v>
      </c>
      <c r="BS53" s="38">
        <v>66</v>
      </c>
      <c r="BT53" s="38">
        <v>66</v>
      </c>
      <c r="BU53" s="38">
        <v>53</v>
      </c>
      <c r="BV53" s="38">
        <v>31</v>
      </c>
      <c r="BW53" s="38">
        <v>51</v>
      </c>
      <c r="BX53" s="38">
        <v>24</v>
      </c>
      <c r="BY53" s="38">
        <v>34</v>
      </c>
      <c r="BZ53" s="38">
        <v>30</v>
      </c>
      <c r="CA53" s="38">
        <v>37</v>
      </c>
      <c r="CB53" s="38">
        <v>34</v>
      </c>
      <c r="CC53" s="38">
        <v>30</v>
      </c>
      <c r="CD53" s="38">
        <v>37</v>
      </c>
      <c r="CE53" s="38">
        <v>19</v>
      </c>
      <c r="CF53" s="38">
        <v>29</v>
      </c>
      <c r="CG53" s="38">
        <v>31</v>
      </c>
      <c r="CH53" s="38">
        <v>19</v>
      </c>
      <c r="CI53" s="38">
        <v>29</v>
      </c>
      <c r="CJ53" s="38">
        <v>31</v>
      </c>
      <c r="CK53" s="38">
        <v>36</v>
      </c>
      <c r="CL53" s="38">
        <v>28</v>
      </c>
      <c r="CM53" s="38">
        <v>25</v>
      </c>
      <c r="CN53" s="38">
        <v>30</v>
      </c>
      <c r="CO53" s="38">
        <v>29</v>
      </c>
      <c r="CP53" s="38">
        <v>33</v>
      </c>
      <c r="CQ53" s="38">
        <v>36</v>
      </c>
      <c r="CR53" s="38">
        <v>38</v>
      </c>
      <c r="CS53" s="38">
        <v>37</v>
      </c>
      <c r="CT53" s="38">
        <v>35</v>
      </c>
      <c r="CU53" s="38">
        <v>29</v>
      </c>
      <c r="CV53" s="38">
        <v>28</v>
      </c>
      <c r="CW53" s="38">
        <v>40</v>
      </c>
      <c r="CX53" s="38">
        <v>41</v>
      </c>
      <c r="CY53" s="38">
        <v>35</v>
      </c>
      <c r="CZ53" s="38">
        <v>36</v>
      </c>
      <c r="DA53" s="38">
        <v>40</v>
      </c>
      <c r="DB53" s="38">
        <v>48</v>
      </c>
      <c r="DC53" s="38">
        <v>40</v>
      </c>
      <c r="DD53" s="38">
        <v>48</v>
      </c>
      <c r="DE53" s="38">
        <v>46</v>
      </c>
      <c r="DF53" s="38">
        <v>46</v>
      </c>
      <c r="DG53" s="38">
        <v>47</v>
      </c>
      <c r="DH53" s="38">
        <v>62</v>
      </c>
      <c r="DI53" s="38">
        <v>45</v>
      </c>
      <c r="DJ53" s="38">
        <v>27</v>
      </c>
      <c r="DK53" s="38">
        <v>32</v>
      </c>
      <c r="DL53" s="38">
        <v>41</v>
      </c>
      <c r="DM53" s="38">
        <v>44</v>
      </c>
      <c r="DN53" s="38">
        <v>53</v>
      </c>
      <c r="DO53" s="38">
        <v>43</v>
      </c>
      <c r="DP53" s="38">
        <v>47</v>
      </c>
      <c r="DQ53" s="65">
        <v>45</v>
      </c>
      <c r="DR53" s="67">
        <v>56</v>
      </c>
      <c r="DS53" s="67">
        <v>58</v>
      </c>
      <c r="DT53" s="67">
        <v>63</v>
      </c>
      <c r="DU53" s="67">
        <v>47</v>
      </c>
      <c r="DV53" s="67">
        <v>53</v>
      </c>
      <c r="DW53" s="67">
        <v>38</v>
      </c>
      <c r="DX53" s="67">
        <v>38</v>
      </c>
      <c r="DY53" s="67">
        <v>56</v>
      </c>
      <c r="DZ53" s="67">
        <v>48</v>
      </c>
      <c r="EA53" s="67">
        <v>24</v>
      </c>
      <c r="EB53" s="67">
        <v>60</v>
      </c>
      <c r="EC53" s="67">
        <v>49</v>
      </c>
      <c r="ED53" s="67">
        <v>48</v>
      </c>
      <c r="EE53" s="67">
        <v>41</v>
      </c>
      <c r="EF53" s="67">
        <v>44</v>
      </c>
      <c r="EG53" s="67">
        <v>51</v>
      </c>
      <c r="EH53" s="67">
        <v>42</v>
      </c>
      <c r="EI53" s="67">
        <v>32</v>
      </c>
      <c r="EJ53" s="67">
        <v>32</v>
      </c>
      <c r="EK53" s="67">
        <v>54</v>
      </c>
      <c r="EL53" s="67">
        <v>37</v>
      </c>
      <c r="EM53" s="67">
        <v>49</v>
      </c>
      <c r="EN53" s="67">
        <v>31</v>
      </c>
      <c r="EO53" s="67">
        <v>43</v>
      </c>
      <c r="EP53" s="68">
        <v>35</v>
      </c>
      <c r="EQ53" s="68">
        <v>35</v>
      </c>
      <c r="ER53" s="68">
        <v>35</v>
      </c>
      <c r="ES53" s="68">
        <v>44</v>
      </c>
      <c r="ET53" s="68">
        <v>44</v>
      </c>
      <c r="EU53" s="68">
        <v>48</v>
      </c>
      <c r="EV53" s="68">
        <v>36</v>
      </c>
      <c r="EW53" s="68">
        <v>37</v>
      </c>
      <c r="EX53" s="68">
        <v>33</v>
      </c>
      <c r="EY53" s="68">
        <v>37</v>
      </c>
      <c r="EZ53" s="68">
        <v>61</v>
      </c>
      <c r="FA53" s="68">
        <v>63</v>
      </c>
      <c r="FB53" s="68">
        <v>58</v>
      </c>
      <c r="FC53" s="68">
        <v>56</v>
      </c>
      <c r="FD53" s="68">
        <v>49</v>
      </c>
      <c r="FE53" s="68">
        <v>46</v>
      </c>
      <c r="FF53" s="68">
        <v>53</v>
      </c>
      <c r="FG53" s="68">
        <v>55</v>
      </c>
      <c r="FH53" s="68">
        <v>48</v>
      </c>
      <c r="FI53" s="68">
        <v>44</v>
      </c>
      <c r="FJ53" s="68">
        <v>46</v>
      </c>
      <c r="FK53" s="68">
        <v>43</v>
      </c>
      <c r="FL53" s="68">
        <v>52</v>
      </c>
      <c r="FM53" s="68">
        <v>64</v>
      </c>
      <c r="FN53" s="72">
        <v>59</v>
      </c>
      <c r="FO53" s="72">
        <v>45</v>
      </c>
      <c r="FP53" s="72">
        <v>59</v>
      </c>
      <c r="FQ53" s="72">
        <v>63</v>
      </c>
      <c r="FR53" s="72">
        <v>55</v>
      </c>
      <c r="FS53" s="72">
        <v>54</v>
      </c>
      <c r="FT53" s="72">
        <v>51</v>
      </c>
      <c r="FU53" s="72">
        <v>47</v>
      </c>
      <c r="FV53" s="72">
        <v>41</v>
      </c>
      <c r="FW53" s="72">
        <v>43</v>
      </c>
      <c r="FX53" s="72">
        <v>34</v>
      </c>
      <c r="FY53" s="72">
        <v>63</v>
      </c>
      <c r="FZ53" s="72">
        <v>69</v>
      </c>
      <c r="GA53" s="72">
        <v>47</v>
      </c>
      <c r="GB53" s="72">
        <v>44</v>
      </c>
      <c r="GC53" s="72">
        <v>49</v>
      </c>
      <c r="GD53" s="72">
        <v>57</v>
      </c>
      <c r="GE53" s="72">
        <v>43</v>
      </c>
      <c r="GF53" s="72">
        <v>47</v>
      </c>
      <c r="GG53" s="72">
        <v>47</v>
      </c>
      <c r="GH53" s="72">
        <v>40</v>
      </c>
      <c r="GI53" s="10">
        <v>54</v>
      </c>
      <c r="GJ53" s="10">
        <v>57</v>
      </c>
      <c r="GK53" s="10">
        <v>73</v>
      </c>
      <c r="GL53" s="10">
        <v>67</v>
      </c>
      <c r="GM53" s="10">
        <v>71</v>
      </c>
      <c r="GN53" s="10">
        <v>62</v>
      </c>
      <c r="GO53" s="10">
        <v>56</v>
      </c>
      <c r="GP53" s="10">
        <v>69</v>
      </c>
      <c r="GQ53" s="10">
        <v>77</v>
      </c>
      <c r="GR53" s="10">
        <v>74</v>
      </c>
      <c r="GS53" s="10">
        <v>51</v>
      </c>
      <c r="GT53" s="10">
        <v>218</v>
      </c>
      <c r="GU53" s="10">
        <v>123</v>
      </c>
      <c r="GV53" s="10">
        <v>111</v>
      </c>
      <c r="GW53" s="10">
        <v>147</v>
      </c>
      <c r="GX53" s="10">
        <v>113</v>
      </c>
      <c r="GY53" s="10">
        <v>127</v>
      </c>
      <c r="GZ53" s="10">
        <v>122</v>
      </c>
      <c r="HA53" s="10">
        <v>146</v>
      </c>
      <c r="HB53" s="10">
        <v>130</v>
      </c>
      <c r="HC53" s="10">
        <v>159</v>
      </c>
      <c r="HD53" s="10">
        <v>137</v>
      </c>
      <c r="HE53" s="10">
        <v>141</v>
      </c>
      <c r="HF53" s="10">
        <v>135</v>
      </c>
      <c r="HG53" s="10">
        <v>120</v>
      </c>
      <c r="HH53" s="10">
        <v>141</v>
      </c>
      <c r="HI53" s="10">
        <v>144</v>
      </c>
      <c r="HJ53" s="10">
        <v>135</v>
      </c>
      <c r="HK53" s="10">
        <v>107</v>
      </c>
      <c r="HL53" s="10">
        <v>157</v>
      </c>
      <c r="HM53" s="10">
        <v>134</v>
      </c>
      <c r="HN53" s="10">
        <v>134</v>
      </c>
      <c r="HO53" s="10">
        <v>144</v>
      </c>
      <c r="HP53" s="10">
        <v>126</v>
      </c>
      <c r="HQ53" s="10">
        <v>137</v>
      </c>
      <c r="HR53" s="10">
        <v>153</v>
      </c>
      <c r="HS53" s="10">
        <v>116</v>
      </c>
      <c r="HT53" s="10">
        <v>125</v>
      </c>
      <c r="HU53" s="10">
        <v>114</v>
      </c>
      <c r="HV53" s="10">
        <v>116</v>
      </c>
      <c r="HW53" s="10">
        <v>125</v>
      </c>
      <c r="HX53" s="10">
        <v>115</v>
      </c>
      <c r="HY53" s="10">
        <v>122</v>
      </c>
      <c r="HZ53" s="10">
        <v>110</v>
      </c>
      <c r="IA53" s="10">
        <v>123</v>
      </c>
      <c r="IB53" s="10">
        <v>118</v>
      </c>
      <c r="IC53" s="10">
        <v>124</v>
      </c>
      <c r="ID53" s="10">
        <v>117</v>
      </c>
      <c r="IE53" s="10">
        <v>118</v>
      </c>
      <c r="IF53" s="10">
        <v>128</v>
      </c>
      <c r="IG53" s="10">
        <v>104</v>
      </c>
      <c r="IH53" s="107">
        <v>96</v>
      </c>
      <c r="II53" s="107">
        <v>110</v>
      </c>
      <c r="IJ53" s="107">
        <v>121</v>
      </c>
      <c r="IK53" s="112">
        <v>111</v>
      </c>
      <c r="IL53" s="112">
        <v>119</v>
      </c>
      <c r="IM53" s="112">
        <v>119</v>
      </c>
      <c r="IN53" s="112">
        <v>128</v>
      </c>
      <c r="IO53" s="112">
        <v>103</v>
      </c>
      <c r="IP53" s="112">
        <v>123</v>
      </c>
      <c r="IQ53" s="112">
        <v>92</v>
      </c>
      <c r="IR53" s="112">
        <v>91</v>
      </c>
      <c r="IS53" s="112">
        <v>114</v>
      </c>
      <c r="IT53" s="112">
        <v>111</v>
      </c>
      <c r="IU53" s="112">
        <v>98</v>
      </c>
      <c r="IV53" s="116">
        <v>136</v>
      </c>
    </row>
    <row r="54" spans="1:256">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D54" s="12"/>
      <c r="DE54" s="12"/>
      <c r="DF54" s="12"/>
      <c r="DG54" s="12"/>
      <c r="DH54" s="12"/>
      <c r="DI54" s="12"/>
      <c r="DJ54" s="12"/>
      <c r="DK54" s="12"/>
      <c r="DL54" s="12"/>
      <c r="DM54" s="12"/>
      <c r="DN54" s="12"/>
      <c r="DO54" s="12"/>
      <c r="DP54" s="12"/>
      <c r="DQ54" s="12"/>
      <c r="DR54" s="12"/>
      <c r="EV54" s="25"/>
      <c r="IQ54" s="106"/>
      <c r="IR54" s="106"/>
      <c r="IS54" s="106"/>
    </row>
    <row r="55" spans="1:256">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D55" s="12"/>
      <c r="DE55" s="12"/>
      <c r="DF55" s="12"/>
      <c r="DG55" s="12"/>
      <c r="DH55" s="12"/>
      <c r="DI55" s="12"/>
      <c r="DJ55" s="12"/>
      <c r="DK55" s="12"/>
      <c r="DL55" s="12"/>
      <c r="DM55" s="12"/>
      <c r="DN55" s="12"/>
      <c r="DO55" s="12"/>
      <c r="DP55" s="12"/>
      <c r="DQ55" s="12"/>
      <c r="DR55" s="12"/>
      <c r="EG55" s="12"/>
      <c r="FN55" s="6"/>
      <c r="IQ55" s="106"/>
      <c r="IR55" s="106"/>
      <c r="IS55" s="106"/>
    </row>
    <row r="56" spans="1:256">
      <c r="A56" s="8"/>
      <c r="B56" s="8"/>
      <c r="C56" s="8"/>
      <c r="D56" s="8"/>
      <c r="E56" s="8"/>
      <c r="F56" s="8"/>
      <c r="G56" s="8"/>
      <c r="H56" s="8"/>
      <c r="I56" s="8"/>
      <c r="J56" s="8"/>
      <c r="K56" s="8"/>
      <c r="L56" s="8"/>
      <c r="M56" s="8"/>
      <c r="N56" s="8"/>
      <c r="O56" s="8"/>
      <c r="P56" s="8"/>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D56" s="12"/>
      <c r="DE56" s="12"/>
      <c r="DF56" s="12"/>
      <c r="DG56" s="12"/>
      <c r="DH56" s="12"/>
      <c r="DI56" s="12"/>
      <c r="DJ56" s="12"/>
      <c r="DK56" s="12"/>
      <c r="DL56" s="12"/>
      <c r="DM56" s="12"/>
      <c r="DN56" s="12"/>
      <c r="DO56" s="12"/>
      <c r="DP56" s="12"/>
      <c r="DQ56" s="12"/>
      <c r="DR56" s="12"/>
      <c r="DS56" s="14"/>
      <c r="DT56" s="14"/>
      <c r="DU56" s="14"/>
      <c r="DV56" s="14"/>
      <c r="DW56" s="14"/>
      <c r="DX56" s="14"/>
      <c r="DY56" s="14"/>
      <c r="DZ56" s="14"/>
      <c r="EA56" s="14"/>
      <c r="EB56" s="14"/>
      <c r="EC56" s="14"/>
      <c r="ED56" s="14"/>
      <c r="IQ56" s="107"/>
      <c r="IR56" s="107"/>
      <c r="IS56" s="107"/>
    </row>
    <row r="57" spans="1:256">
      <c r="DS57" s="14"/>
      <c r="DT57" s="14"/>
      <c r="DU57" s="14"/>
      <c r="DV57" s="14"/>
      <c r="DW57" s="14"/>
      <c r="DX57" s="14"/>
      <c r="DY57" s="14"/>
      <c r="DZ57" s="14"/>
      <c r="EA57" s="14"/>
      <c r="EB57" s="14"/>
      <c r="EC57" s="14"/>
      <c r="ED57" s="14"/>
    </row>
    <row r="58" spans="1:256">
      <c r="EE58" s="10"/>
    </row>
    <row r="60" spans="1:256">
      <c r="CF60" s="14"/>
      <c r="CG60" s="14"/>
      <c r="CH60" s="14"/>
      <c r="CI60" s="14"/>
      <c r="CJ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row>
    <row r="61" spans="1:256">
      <c r="CF61" s="14"/>
      <c r="CG61" s="14"/>
      <c r="CH61" s="14"/>
      <c r="CI61" s="14"/>
      <c r="CJ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EE61" s="10"/>
    </row>
    <row r="62" spans="1:256">
      <c r="DS62" s="6"/>
      <c r="DT62" s="6"/>
      <c r="DU62" s="6"/>
      <c r="DV62" s="6"/>
      <c r="DW62" s="6"/>
      <c r="DX62" s="6"/>
      <c r="DY62" s="6"/>
      <c r="DZ62" s="6"/>
      <c r="EA62" s="6"/>
      <c r="EB62" s="6"/>
      <c r="EC62" s="6"/>
      <c r="ED62" s="6"/>
      <c r="EE62" s="6"/>
    </row>
    <row r="63" spans="1:256">
      <c r="DS63" s="6"/>
      <c r="DT63" s="6"/>
      <c r="DU63" s="6"/>
      <c r="DV63" s="6"/>
      <c r="DW63" s="6"/>
      <c r="DX63" s="6"/>
      <c r="DY63" s="6"/>
      <c r="DZ63" s="6"/>
      <c r="EA63" s="6"/>
      <c r="EB63" s="6"/>
      <c r="EC63" s="6"/>
      <c r="ED63" s="6"/>
      <c r="EE63" s="6"/>
    </row>
    <row r="65" spans="17:149">
      <c r="DS65" s="7"/>
      <c r="DT65" s="7"/>
      <c r="DU65" s="7"/>
      <c r="DV65" s="7"/>
      <c r="DW65" s="7"/>
      <c r="DX65" s="7"/>
      <c r="DY65" s="7"/>
      <c r="DZ65" s="7"/>
      <c r="EA65" s="7"/>
      <c r="EB65" s="7"/>
      <c r="EC65" s="7"/>
      <c r="ED65" s="7"/>
      <c r="EE65" s="15"/>
      <c r="EF65" s="7"/>
      <c r="EG65" s="7"/>
      <c r="EH65" s="7"/>
      <c r="EI65" s="7"/>
      <c r="EJ65" s="7"/>
      <c r="EK65" s="7"/>
      <c r="EL65" s="7"/>
      <c r="EM65" s="7"/>
      <c r="EN65" s="7"/>
      <c r="EO65" s="7"/>
      <c r="EP65" s="7"/>
      <c r="EQ65" s="7"/>
      <c r="ER65" s="7"/>
      <c r="ES65" s="7"/>
    </row>
    <row r="66" spans="17:149">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row>
    <row r="67" spans="17:149">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row>
    <row r="68" spans="17:149">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row>
    <row r="69" spans="17:149" s="7" customFormat="1">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DS69" s="10"/>
      <c r="DT69" s="10"/>
      <c r="DU69" s="10"/>
      <c r="DV69" s="10"/>
      <c r="DW69" s="10"/>
      <c r="DX69" s="10"/>
      <c r="DY69" s="10"/>
      <c r="DZ69" s="10"/>
      <c r="EA69" s="10"/>
      <c r="EB69" s="10"/>
      <c r="EC69" s="10"/>
      <c r="ED69" s="10"/>
      <c r="EE69" s="13"/>
      <c r="EF69" s="10"/>
      <c r="EG69" s="10"/>
      <c r="EH69" s="10"/>
      <c r="EI69" s="10"/>
      <c r="EJ69" s="10"/>
      <c r="EK69" s="10"/>
      <c r="EL69" s="10"/>
      <c r="EM69" s="10"/>
      <c r="EN69" s="10"/>
      <c r="EO69" s="10"/>
      <c r="EP69" s="10"/>
      <c r="EQ69" s="10"/>
      <c r="ER69" s="10"/>
      <c r="ES69" s="10"/>
    </row>
    <row r="70" spans="17:149">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row>
    <row r="71" spans="17:149">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row>
  </sheetData>
  <printOptions headings="1" gridLines="1"/>
  <pageMargins left="0.7" right="0.7" top="0.75" bottom="0.75" header="0.3" footer="0.3"/>
  <pageSetup fitToWidth="0" orientation="portrait" r:id="rId1"/>
  <headerFooter>
    <oddHeader>&amp;A</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62"/>
  <sheetViews>
    <sheetView workbookViewId="0">
      <pane xSplit="1" ySplit="1" topLeftCell="II2" activePane="bottomRight" state="frozen"/>
      <selection pane="bottomRight" activeCell="IX10" sqref="IW1:IX10"/>
      <selection pane="bottomLeft" activeCell="B17" sqref="B17"/>
      <selection pane="topRight" activeCell="B17" sqref="B17"/>
    </sheetView>
  </sheetViews>
  <sheetFormatPr defaultColWidth="8.85546875" defaultRowHeight="15"/>
  <cols>
    <col min="1" max="1" width="17" style="10" customWidth="1"/>
    <col min="2" max="134" width="9.7109375" customWidth="1"/>
    <col min="135" max="135" width="9.7109375" style="20" customWidth="1"/>
    <col min="136" max="148" width="9.7109375" customWidth="1"/>
  </cols>
  <sheetData>
    <row r="1" spans="1:256" s="7" customFormat="1" ht="14.1">
      <c r="A1" s="7" t="s">
        <v>311</v>
      </c>
      <c r="B1" s="24">
        <v>36434</v>
      </c>
      <c r="C1" s="24">
        <v>36465</v>
      </c>
      <c r="D1" s="24">
        <v>36495</v>
      </c>
      <c r="E1" s="8">
        <v>36526</v>
      </c>
      <c r="F1" s="8">
        <v>36557</v>
      </c>
      <c r="G1" s="8">
        <v>36586</v>
      </c>
      <c r="H1" s="8">
        <v>36617</v>
      </c>
      <c r="I1" s="8">
        <v>36647</v>
      </c>
      <c r="J1" s="8">
        <v>36678</v>
      </c>
      <c r="K1" s="8">
        <v>36708</v>
      </c>
      <c r="L1" s="8">
        <v>36739</v>
      </c>
      <c r="M1" s="8">
        <v>36770</v>
      </c>
      <c r="N1" s="56">
        <v>36800</v>
      </c>
      <c r="O1" s="8">
        <v>36831</v>
      </c>
      <c r="P1" s="8">
        <v>36861</v>
      </c>
      <c r="Q1" s="8">
        <v>36892</v>
      </c>
      <c r="R1" s="8">
        <v>36923</v>
      </c>
      <c r="S1" s="8">
        <v>36951</v>
      </c>
      <c r="T1" s="8">
        <v>36982</v>
      </c>
      <c r="U1" s="8">
        <v>37012</v>
      </c>
      <c r="V1" s="8">
        <v>37043</v>
      </c>
      <c r="W1" s="8">
        <v>37073</v>
      </c>
      <c r="X1" s="8">
        <v>37104</v>
      </c>
      <c r="Y1" s="8">
        <v>37135</v>
      </c>
      <c r="Z1" s="8">
        <v>37165</v>
      </c>
      <c r="AA1" s="8">
        <v>37196</v>
      </c>
      <c r="AB1" s="8">
        <v>37226</v>
      </c>
      <c r="AC1" s="8">
        <v>37257</v>
      </c>
      <c r="AD1" s="8">
        <v>37288</v>
      </c>
      <c r="AE1" s="8">
        <v>37316</v>
      </c>
      <c r="AF1" s="8">
        <v>37347</v>
      </c>
      <c r="AG1" s="8">
        <v>37377</v>
      </c>
      <c r="AH1" s="8">
        <v>37408</v>
      </c>
      <c r="AI1" s="8">
        <v>37438</v>
      </c>
      <c r="AJ1" s="8">
        <v>37469</v>
      </c>
      <c r="AK1" s="8">
        <v>37500</v>
      </c>
      <c r="AL1" s="8">
        <v>37530</v>
      </c>
      <c r="AM1" s="8">
        <v>37561</v>
      </c>
      <c r="AN1" s="8">
        <v>37591</v>
      </c>
      <c r="AO1" s="8">
        <v>37622</v>
      </c>
      <c r="AP1" s="8">
        <v>37653</v>
      </c>
      <c r="AQ1" s="8">
        <v>37681</v>
      </c>
      <c r="AR1" s="8">
        <v>37712</v>
      </c>
      <c r="AS1" s="8">
        <v>37742</v>
      </c>
      <c r="AT1" s="8">
        <v>37773</v>
      </c>
      <c r="AU1" s="8">
        <v>37803</v>
      </c>
      <c r="AV1" s="8">
        <v>37834</v>
      </c>
      <c r="AW1" s="8">
        <v>37865</v>
      </c>
      <c r="AX1" s="8">
        <v>37895</v>
      </c>
      <c r="AY1" s="8">
        <v>37926</v>
      </c>
      <c r="AZ1" s="8">
        <v>37956</v>
      </c>
      <c r="BA1" s="8">
        <v>37987</v>
      </c>
      <c r="BB1" s="8">
        <v>38018</v>
      </c>
      <c r="BC1" s="8">
        <v>38047</v>
      </c>
      <c r="BD1" s="8">
        <v>38078</v>
      </c>
      <c r="BE1" s="8">
        <v>38108</v>
      </c>
      <c r="BF1" s="8">
        <v>38139</v>
      </c>
      <c r="BG1" s="8">
        <v>38169</v>
      </c>
      <c r="BH1" s="8">
        <v>38200</v>
      </c>
      <c r="BI1" s="8">
        <v>38231</v>
      </c>
      <c r="BJ1" s="8">
        <v>38261</v>
      </c>
      <c r="BK1" s="8">
        <v>38292</v>
      </c>
      <c r="BL1" s="8">
        <v>38322</v>
      </c>
      <c r="BM1" s="8">
        <v>38353</v>
      </c>
      <c r="BN1" s="8">
        <v>38384</v>
      </c>
      <c r="BO1" s="8">
        <v>38412</v>
      </c>
      <c r="BP1" s="8">
        <v>38443</v>
      </c>
      <c r="BQ1" s="8">
        <v>38473</v>
      </c>
      <c r="BR1" s="8">
        <v>38504</v>
      </c>
      <c r="BS1" s="8">
        <v>38534</v>
      </c>
      <c r="BT1" s="8">
        <v>38565</v>
      </c>
      <c r="BU1" s="8">
        <v>38596</v>
      </c>
      <c r="BV1" s="8">
        <v>38626</v>
      </c>
      <c r="BW1" s="8">
        <v>38657</v>
      </c>
      <c r="BX1" s="8">
        <v>38687</v>
      </c>
      <c r="BY1" s="7" t="s">
        <v>312</v>
      </c>
      <c r="BZ1" s="7" t="s">
        <v>256</v>
      </c>
      <c r="CA1" s="7" t="s">
        <v>257</v>
      </c>
      <c r="CB1" s="7" t="s">
        <v>258</v>
      </c>
      <c r="CC1" s="7" t="s">
        <v>259</v>
      </c>
      <c r="CD1" s="7" t="s">
        <v>260</v>
      </c>
      <c r="CE1" s="7" t="s">
        <v>261</v>
      </c>
      <c r="CF1" s="8" t="s">
        <v>262</v>
      </c>
      <c r="CG1" s="8">
        <v>38961</v>
      </c>
      <c r="CH1" s="8">
        <v>38991</v>
      </c>
      <c r="CI1" s="8">
        <v>39022</v>
      </c>
      <c r="CJ1" s="8">
        <v>39052</v>
      </c>
      <c r="CK1" s="8">
        <v>39083</v>
      </c>
      <c r="CL1" s="8">
        <v>39114</v>
      </c>
      <c r="CM1" s="8">
        <v>39142</v>
      </c>
      <c r="CN1" s="8">
        <v>39173</v>
      </c>
      <c r="CO1" s="8">
        <v>39203</v>
      </c>
      <c r="CP1" s="8">
        <v>39234</v>
      </c>
      <c r="CQ1" s="8">
        <v>39264</v>
      </c>
      <c r="CR1" s="8">
        <v>39295</v>
      </c>
      <c r="CS1" s="8">
        <v>39326</v>
      </c>
      <c r="CT1" s="8">
        <v>39356</v>
      </c>
      <c r="CU1" s="8">
        <v>39387</v>
      </c>
      <c r="CV1" s="8">
        <v>39417</v>
      </c>
      <c r="CW1" s="8">
        <v>39448</v>
      </c>
      <c r="CX1" s="8">
        <v>39479</v>
      </c>
      <c r="CY1" s="8">
        <v>39508</v>
      </c>
      <c r="CZ1" s="8">
        <v>39539</v>
      </c>
      <c r="DA1" s="8">
        <v>39569</v>
      </c>
      <c r="DB1" s="8">
        <v>39600</v>
      </c>
      <c r="DC1" s="8">
        <v>39630</v>
      </c>
      <c r="DD1" s="8">
        <v>39661</v>
      </c>
      <c r="DE1" s="8">
        <v>39692</v>
      </c>
      <c r="DF1" s="8">
        <v>39722</v>
      </c>
      <c r="DG1" s="8">
        <v>39753</v>
      </c>
      <c r="DH1" s="8">
        <v>39783</v>
      </c>
      <c r="DI1" s="8">
        <v>39814</v>
      </c>
      <c r="DJ1" s="8">
        <v>39845</v>
      </c>
      <c r="DK1" s="8">
        <v>39873</v>
      </c>
      <c r="DL1" s="8">
        <v>39904</v>
      </c>
      <c r="DM1" s="8">
        <v>39934</v>
      </c>
      <c r="DN1" s="8">
        <v>39965</v>
      </c>
      <c r="DO1" s="8">
        <v>39995</v>
      </c>
      <c r="DP1" s="8">
        <v>40026</v>
      </c>
      <c r="DQ1" s="8">
        <v>40057</v>
      </c>
      <c r="DR1" s="8">
        <v>40087</v>
      </c>
      <c r="DS1" s="8">
        <v>40118</v>
      </c>
      <c r="DT1" s="8">
        <v>40148</v>
      </c>
      <c r="DU1" s="8">
        <v>40179</v>
      </c>
      <c r="DV1" s="8">
        <v>40210</v>
      </c>
      <c r="DW1" s="8">
        <v>40238</v>
      </c>
      <c r="DX1" s="8">
        <v>40269</v>
      </c>
      <c r="DY1" s="8">
        <v>40299</v>
      </c>
      <c r="DZ1" s="8">
        <v>40330</v>
      </c>
      <c r="EA1" s="8">
        <v>40360</v>
      </c>
      <c r="EB1" s="8">
        <v>40391</v>
      </c>
      <c r="EC1" s="8">
        <v>40422</v>
      </c>
      <c r="ED1" s="8">
        <v>40452</v>
      </c>
      <c r="EE1" s="8">
        <v>40483</v>
      </c>
      <c r="EF1" s="8">
        <v>40513</v>
      </c>
      <c r="EG1" s="9">
        <v>40544</v>
      </c>
      <c r="EH1" s="9">
        <v>40575</v>
      </c>
      <c r="EI1" s="9">
        <v>40603</v>
      </c>
      <c r="EJ1" s="9">
        <v>40634</v>
      </c>
      <c r="EK1" s="9">
        <v>40664</v>
      </c>
      <c r="EL1" s="9">
        <v>40695</v>
      </c>
      <c r="EM1" s="9">
        <v>40725</v>
      </c>
      <c r="EN1" s="9">
        <v>40756</v>
      </c>
      <c r="EO1" s="9">
        <v>40787</v>
      </c>
      <c r="EP1" s="9">
        <v>40826</v>
      </c>
      <c r="EQ1" s="9">
        <v>40857</v>
      </c>
      <c r="ER1" s="9">
        <v>40887</v>
      </c>
      <c r="ES1" s="24">
        <v>40909</v>
      </c>
      <c r="ET1" s="24">
        <v>40940</v>
      </c>
      <c r="EU1" s="24">
        <v>40969</v>
      </c>
      <c r="EV1" s="24">
        <v>41000</v>
      </c>
      <c r="EW1" s="24">
        <v>41030</v>
      </c>
      <c r="EX1" s="24">
        <v>41061</v>
      </c>
      <c r="EY1" s="24">
        <v>41091</v>
      </c>
      <c r="EZ1" s="24">
        <v>41122</v>
      </c>
      <c r="FA1" s="24">
        <v>41153</v>
      </c>
      <c r="FB1" s="24">
        <v>41183</v>
      </c>
      <c r="FC1" s="24">
        <v>41214</v>
      </c>
      <c r="FD1" s="24">
        <v>41244</v>
      </c>
      <c r="FE1" s="24">
        <v>41275</v>
      </c>
      <c r="FF1" s="24">
        <v>41306</v>
      </c>
      <c r="FG1" s="24">
        <v>41334</v>
      </c>
      <c r="FH1" s="24">
        <v>41365</v>
      </c>
      <c r="FI1" s="24">
        <v>41395</v>
      </c>
      <c r="FJ1" s="24">
        <v>41426</v>
      </c>
      <c r="FK1" s="24">
        <v>41456</v>
      </c>
      <c r="FL1" s="24">
        <v>41487</v>
      </c>
      <c r="FM1" s="24">
        <v>41518</v>
      </c>
      <c r="FN1" s="24">
        <v>41548</v>
      </c>
      <c r="FO1" s="24">
        <v>41579</v>
      </c>
      <c r="FP1" s="24">
        <v>41609</v>
      </c>
      <c r="FQ1" s="24">
        <v>41640</v>
      </c>
      <c r="FR1" s="24">
        <v>41671</v>
      </c>
      <c r="FS1" s="24">
        <v>41699</v>
      </c>
      <c r="FT1" s="24">
        <v>41730</v>
      </c>
      <c r="FU1" s="24">
        <v>41760</v>
      </c>
      <c r="FV1" s="24">
        <v>41791</v>
      </c>
      <c r="FW1" s="24">
        <v>41821</v>
      </c>
      <c r="FX1" s="24">
        <v>41852</v>
      </c>
      <c r="FY1" s="24">
        <v>41883</v>
      </c>
      <c r="FZ1" s="24">
        <v>41913</v>
      </c>
      <c r="GA1" s="24">
        <v>41944</v>
      </c>
      <c r="GB1" s="24">
        <v>41974</v>
      </c>
      <c r="GC1" s="24">
        <v>42005</v>
      </c>
      <c r="GD1" s="24">
        <v>42036</v>
      </c>
      <c r="GE1" s="24">
        <v>42064</v>
      </c>
      <c r="GF1" s="24">
        <v>42095</v>
      </c>
      <c r="GG1" s="24">
        <v>42125</v>
      </c>
      <c r="GH1" s="24">
        <v>42156</v>
      </c>
      <c r="GI1" s="24">
        <v>42186</v>
      </c>
      <c r="GJ1" s="24">
        <v>42217</v>
      </c>
      <c r="GK1" s="24">
        <v>42248</v>
      </c>
      <c r="GL1" s="24">
        <v>42278</v>
      </c>
      <c r="GM1" s="24">
        <v>42309</v>
      </c>
      <c r="GN1" s="24">
        <v>42339</v>
      </c>
      <c r="GO1" s="24">
        <v>42370</v>
      </c>
      <c r="GP1" s="24">
        <v>42401</v>
      </c>
      <c r="GQ1" s="24">
        <v>42430</v>
      </c>
      <c r="GR1" s="24">
        <v>42461</v>
      </c>
      <c r="GS1" s="24">
        <v>42491</v>
      </c>
      <c r="GT1" s="24">
        <v>42522</v>
      </c>
      <c r="GU1" s="24">
        <v>42552</v>
      </c>
      <c r="GV1" s="24">
        <v>42583</v>
      </c>
      <c r="GW1" s="24">
        <v>42614</v>
      </c>
      <c r="GX1" s="24">
        <v>42644</v>
      </c>
      <c r="GY1" s="24">
        <v>42675</v>
      </c>
      <c r="GZ1" s="24">
        <v>42705</v>
      </c>
      <c r="HA1" s="24">
        <v>42736</v>
      </c>
      <c r="HB1" s="24">
        <v>42767</v>
      </c>
      <c r="HC1" s="24">
        <v>42795</v>
      </c>
      <c r="HD1" s="24">
        <v>42826</v>
      </c>
      <c r="HE1" s="24">
        <v>42856</v>
      </c>
      <c r="HF1" s="24">
        <v>42887</v>
      </c>
      <c r="HG1" s="24">
        <v>42917</v>
      </c>
      <c r="HH1" s="24">
        <v>42948</v>
      </c>
      <c r="HI1" s="24">
        <v>42979</v>
      </c>
      <c r="HJ1" s="24">
        <v>43009</v>
      </c>
      <c r="HK1" s="24">
        <v>43040</v>
      </c>
      <c r="HL1" s="24">
        <v>43070</v>
      </c>
      <c r="HM1" s="24">
        <v>43101</v>
      </c>
      <c r="HN1" s="24">
        <v>43132</v>
      </c>
      <c r="HO1" s="24">
        <v>43160</v>
      </c>
      <c r="HP1" s="24">
        <v>43191</v>
      </c>
      <c r="HQ1" s="24">
        <v>43221</v>
      </c>
      <c r="HR1" s="24">
        <v>43252</v>
      </c>
      <c r="HS1" s="24">
        <v>43282</v>
      </c>
      <c r="HT1" s="24">
        <v>43313</v>
      </c>
      <c r="HU1" s="24">
        <v>43344</v>
      </c>
      <c r="HV1" s="24">
        <v>43374</v>
      </c>
      <c r="HW1" s="24">
        <v>43405</v>
      </c>
      <c r="HX1" s="24">
        <v>43435</v>
      </c>
      <c r="HY1" s="24">
        <v>43466</v>
      </c>
      <c r="HZ1" s="24">
        <v>43497</v>
      </c>
      <c r="IA1" s="24">
        <v>43525</v>
      </c>
      <c r="IB1" s="24">
        <v>43556</v>
      </c>
      <c r="IC1" s="24">
        <v>43586</v>
      </c>
      <c r="ID1" s="24">
        <v>43617</v>
      </c>
      <c r="IE1" s="24">
        <v>43647</v>
      </c>
      <c r="IF1" s="24">
        <v>43678</v>
      </c>
      <c r="IG1" s="24">
        <v>43709</v>
      </c>
      <c r="IH1" s="24">
        <v>43739</v>
      </c>
      <c r="II1" s="24">
        <v>43770</v>
      </c>
      <c r="IJ1" s="24">
        <v>43800</v>
      </c>
      <c r="IK1" s="105">
        <v>43831</v>
      </c>
      <c r="IL1" s="105">
        <v>43862</v>
      </c>
      <c r="IM1" s="105">
        <v>43891</v>
      </c>
      <c r="IN1" s="105">
        <v>43922</v>
      </c>
      <c r="IO1" s="105">
        <v>43952</v>
      </c>
      <c r="IP1" s="105">
        <v>43983</v>
      </c>
      <c r="IQ1" s="105">
        <v>44013</v>
      </c>
      <c r="IR1" s="105">
        <v>44044</v>
      </c>
      <c r="IS1" s="105">
        <v>44075</v>
      </c>
      <c r="IT1" s="113">
        <v>44105</v>
      </c>
      <c r="IU1" s="113">
        <v>44136</v>
      </c>
      <c r="IV1" s="113">
        <v>44166</v>
      </c>
    </row>
    <row r="2" spans="1:256">
      <c r="A2" s="10" t="s">
        <v>84</v>
      </c>
      <c r="B2" s="18">
        <f t="shared" ref="B2:BM2" si="0">SUM(B3:B53)</f>
        <v>122780</v>
      </c>
      <c r="C2" s="18">
        <f t="shared" si="0"/>
        <v>119719</v>
      </c>
      <c r="D2" s="18">
        <f t="shared" si="0"/>
        <v>116981</v>
      </c>
      <c r="E2" s="18">
        <f t="shared" si="0"/>
        <v>112406</v>
      </c>
      <c r="F2" s="18">
        <f t="shared" si="0"/>
        <v>113677</v>
      </c>
      <c r="G2" s="18">
        <f t="shared" si="0"/>
        <v>121534</v>
      </c>
      <c r="H2" s="18">
        <f t="shared" si="0"/>
        <v>109258</v>
      </c>
      <c r="I2" s="18">
        <f t="shared" si="0"/>
        <v>124654</v>
      </c>
      <c r="J2" s="18">
        <f t="shared" si="0"/>
        <v>127115</v>
      </c>
      <c r="K2" s="18">
        <f t="shared" si="0"/>
        <v>123207</v>
      </c>
      <c r="L2" s="18">
        <f t="shared" si="0"/>
        <v>148585</v>
      </c>
      <c r="M2" s="18">
        <f t="shared" si="0"/>
        <v>137246</v>
      </c>
      <c r="N2" s="18">
        <f t="shared" si="0"/>
        <v>123097</v>
      </c>
      <c r="O2" s="18">
        <f t="shared" si="0"/>
        <v>120399</v>
      </c>
      <c r="P2" s="18">
        <f t="shared" si="0"/>
        <v>110439</v>
      </c>
      <c r="Q2" s="18">
        <f t="shared" si="0"/>
        <v>123059</v>
      </c>
      <c r="R2" s="18">
        <f t="shared" si="0"/>
        <v>112056</v>
      </c>
      <c r="S2" s="18">
        <f t="shared" si="0"/>
        <v>116889</v>
      </c>
      <c r="T2" s="18">
        <f t="shared" si="0"/>
        <v>113922</v>
      </c>
      <c r="U2" s="18">
        <f t="shared" si="0"/>
        <v>126064</v>
      </c>
      <c r="V2" s="18">
        <f t="shared" si="0"/>
        <v>127053</v>
      </c>
      <c r="W2" s="18">
        <f t="shared" si="0"/>
        <v>130932</v>
      </c>
      <c r="X2" s="18">
        <f t="shared" si="0"/>
        <v>144834</v>
      </c>
      <c r="Y2" s="18">
        <f t="shared" si="0"/>
        <v>126045</v>
      </c>
      <c r="Z2" s="18">
        <f t="shared" si="0"/>
        <v>147865</v>
      </c>
      <c r="AA2" s="18">
        <f t="shared" si="0"/>
        <v>133468</v>
      </c>
      <c r="AB2" s="18">
        <f t="shared" si="0"/>
        <v>122466</v>
      </c>
      <c r="AC2" s="18">
        <f t="shared" si="0"/>
        <v>139663</v>
      </c>
      <c r="AD2" s="18">
        <f t="shared" si="0"/>
        <v>119235</v>
      </c>
      <c r="AE2" s="18">
        <f t="shared" si="0"/>
        <v>120474</v>
      </c>
      <c r="AF2" s="18">
        <f t="shared" si="0"/>
        <v>127533</v>
      </c>
      <c r="AG2" s="18">
        <f t="shared" si="0"/>
        <v>132172</v>
      </c>
      <c r="AH2" s="18">
        <f t="shared" si="0"/>
        <v>120901</v>
      </c>
      <c r="AI2" s="18">
        <f t="shared" si="0"/>
        <v>157623</v>
      </c>
      <c r="AJ2" s="18">
        <f t="shared" si="0"/>
        <v>167004</v>
      </c>
      <c r="AK2" s="18">
        <f t="shared" si="0"/>
        <v>161609</v>
      </c>
      <c r="AL2" s="18">
        <f t="shared" si="0"/>
        <v>164959</v>
      </c>
      <c r="AM2" s="18">
        <f t="shared" si="0"/>
        <v>135726</v>
      </c>
      <c r="AN2" s="18">
        <f t="shared" si="0"/>
        <v>139101</v>
      </c>
      <c r="AO2" s="18">
        <f t="shared" si="0"/>
        <v>149798</v>
      </c>
      <c r="AP2" s="18">
        <f t="shared" si="0"/>
        <v>131297</v>
      </c>
      <c r="AQ2" s="18">
        <f t="shared" si="0"/>
        <v>136753</v>
      </c>
      <c r="AR2" s="18">
        <f t="shared" si="0"/>
        <v>148733</v>
      </c>
      <c r="AS2" s="18">
        <f t="shared" si="0"/>
        <v>148535</v>
      </c>
      <c r="AT2" s="18">
        <f t="shared" si="0"/>
        <v>148125</v>
      </c>
      <c r="AU2" s="18">
        <f t="shared" si="0"/>
        <v>161674</v>
      </c>
      <c r="AV2" s="18">
        <f t="shared" si="0"/>
        <v>156376</v>
      </c>
      <c r="AW2" s="18">
        <f t="shared" si="0"/>
        <v>170339</v>
      </c>
      <c r="AX2" s="18">
        <f t="shared" si="0"/>
        <v>174762</v>
      </c>
      <c r="AY2" s="18">
        <f t="shared" si="0"/>
        <v>136788</v>
      </c>
      <c r="AZ2" s="18">
        <f t="shared" si="0"/>
        <v>155283</v>
      </c>
      <c r="BA2" s="18">
        <f t="shared" si="0"/>
        <v>147159</v>
      </c>
      <c r="BB2" s="18">
        <f t="shared" si="0"/>
        <v>140357</v>
      </c>
      <c r="BC2" s="18">
        <f t="shared" si="0"/>
        <v>155715</v>
      </c>
      <c r="BD2" s="18">
        <f t="shared" si="0"/>
        <v>149518</v>
      </c>
      <c r="BE2" s="18">
        <f t="shared" si="0"/>
        <v>140126</v>
      </c>
      <c r="BF2" s="18">
        <f t="shared" si="0"/>
        <v>159046</v>
      </c>
      <c r="BG2" s="18">
        <f t="shared" si="0"/>
        <v>161589</v>
      </c>
      <c r="BH2" s="18">
        <f t="shared" si="0"/>
        <v>171504</v>
      </c>
      <c r="BI2" s="18">
        <f t="shared" si="0"/>
        <v>168363</v>
      </c>
      <c r="BJ2" s="18">
        <f t="shared" si="0"/>
        <v>166609</v>
      </c>
      <c r="BK2" s="18">
        <f t="shared" si="0"/>
        <v>153613</v>
      </c>
      <c r="BL2" s="18">
        <f t="shared" si="0"/>
        <v>153625</v>
      </c>
      <c r="BM2" s="18">
        <f t="shared" si="0"/>
        <v>140983</v>
      </c>
      <c r="BN2" s="18">
        <f t="shared" ref="BN2:DY2" si="1">SUM(BN3:BN53)</f>
        <v>130198</v>
      </c>
      <c r="BO2" s="18">
        <f t="shared" si="1"/>
        <v>144787</v>
      </c>
      <c r="BP2" s="18">
        <f t="shared" si="1"/>
        <v>142338</v>
      </c>
      <c r="BQ2" s="18">
        <f t="shared" si="1"/>
        <v>148506</v>
      </c>
      <c r="BR2" s="18">
        <f t="shared" si="1"/>
        <v>159030</v>
      </c>
      <c r="BS2" s="18">
        <f t="shared" si="1"/>
        <v>153214</v>
      </c>
      <c r="BT2" s="18">
        <f t="shared" si="1"/>
        <v>180743</v>
      </c>
      <c r="BU2" s="18">
        <f t="shared" si="1"/>
        <v>178711</v>
      </c>
      <c r="BV2" s="18">
        <f t="shared" si="1"/>
        <v>150572</v>
      </c>
      <c r="BW2" s="18">
        <f t="shared" si="1"/>
        <v>135529</v>
      </c>
      <c r="BX2" s="18">
        <f t="shared" si="1"/>
        <v>156207</v>
      </c>
      <c r="BY2" s="18">
        <f t="shared" si="1"/>
        <v>141136</v>
      </c>
      <c r="BZ2" s="18">
        <f t="shared" si="1"/>
        <v>159212</v>
      </c>
      <c r="CA2" s="18">
        <f t="shared" si="1"/>
        <v>163207</v>
      </c>
      <c r="CB2" s="18">
        <f t="shared" si="1"/>
        <v>153300</v>
      </c>
      <c r="CC2" s="18">
        <f t="shared" si="1"/>
        <v>180005</v>
      </c>
      <c r="CD2" s="18">
        <f t="shared" si="1"/>
        <v>168740</v>
      </c>
      <c r="CE2" s="18">
        <f t="shared" si="1"/>
        <v>170789</v>
      </c>
      <c r="CF2" s="18">
        <f t="shared" si="1"/>
        <v>153645</v>
      </c>
      <c r="CG2" s="18">
        <f t="shared" si="1"/>
        <v>145510</v>
      </c>
      <c r="CH2" s="18">
        <f t="shared" si="1"/>
        <v>170789</v>
      </c>
      <c r="CI2" s="18">
        <f t="shared" si="1"/>
        <v>153645</v>
      </c>
      <c r="CJ2" s="18">
        <f t="shared" si="1"/>
        <v>145510</v>
      </c>
      <c r="CK2" s="18">
        <f t="shared" si="1"/>
        <v>153865</v>
      </c>
      <c r="CL2" s="18">
        <f t="shared" si="1"/>
        <v>136796</v>
      </c>
      <c r="CM2" s="18">
        <f t="shared" si="1"/>
        <v>151262</v>
      </c>
      <c r="CN2" s="18">
        <f t="shared" si="1"/>
        <v>151296</v>
      </c>
      <c r="CO2" s="18">
        <f t="shared" si="1"/>
        <v>163320</v>
      </c>
      <c r="CP2" s="18">
        <f t="shared" si="1"/>
        <v>162185</v>
      </c>
      <c r="CQ2" s="18">
        <f t="shared" si="1"/>
        <v>169380</v>
      </c>
      <c r="CR2" s="18">
        <f t="shared" si="1"/>
        <v>186713</v>
      </c>
      <c r="CS2" s="18">
        <f t="shared" si="1"/>
        <v>168026</v>
      </c>
      <c r="CT2" s="18">
        <f t="shared" si="1"/>
        <v>180811</v>
      </c>
      <c r="CU2" s="18">
        <f t="shared" si="1"/>
        <v>160398</v>
      </c>
      <c r="CV2" s="18">
        <f t="shared" si="1"/>
        <v>149510</v>
      </c>
      <c r="CW2" s="18">
        <f t="shared" si="1"/>
        <v>159099</v>
      </c>
      <c r="CX2" s="18">
        <f t="shared" si="1"/>
        <v>147468</v>
      </c>
      <c r="CY2" s="18">
        <f t="shared" si="1"/>
        <v>144709</v>
      </c>
      <c r="CZ2" s="18">
        <f t="shared" si="1"/>
        <v>163322</v>
      </c>
      <c r="DA2" s="18">
        <f t="shared" si="1"/>
        <v>162664</v>
      </c>
      <c r="DB2" s="18">
        <f t="shared" si="1"/>
        <v>160994</v>
      </c>
      <c r="DC2" s="18">
        <f t="shared" si="1"/>
        <v>167879</v>
      </c>
      <c r="DD2" s="18">
        <f t="shared" si="1"/>
        <v>175786</v>
      </c>
      <c r="DE2" s="18">
        <f t="shared" si="1"/>
        <v>177859</v>
      </c>
      <c r="DF2" s="18">
        <f t="shared" si="1"/>
        <v>187691</v>
      </c>
      <c r="DG2" s="18">
        <f t="shared" si="1"/>
        <v>157290</v>
      </c>
      <c r="DH2" s="18">
        <f t="shared" si="1"/>
        <v>186911</v>
      </c>
      <c r="DI2" s="18">
        <f t="shared" si="1"/>
        <v>168538</v>
      </c>
      <c r="DJ2" s="18">
        <f t="shared" si="1"/>
        <v>164344</v>
      </c>
      <c r="DK2" s="18">
        <f t="shared" si="1"/>
        <v>181298</v>
      </c>
      <c r="DL2" s="18">
        <f t="shared" si="1"/>
        <v>181033</v>
      </c>
      <c r="DM2" s="18">
        <f t="shared" si="1"/>
        <v>171305</v>
      </c>
      <c r="DN2" s="18">
        <f t="shared" si="1"/>
        <v>188607</v>
      </c>
      <c r="DO2" s="18">
        <f t="shared" si="1"/>
        <v>200734</v>
      </c>
      <c r="DP2" s="18">
        <f t="shared" si="1"/>
        <v>195040</v>
      </c>
      <c r="DQ2" s="18">
        <f t="shared" si="1"/>
        <v>200964</v>
      </c>
      <c r="DR2" s="18">
        <f t="shared" si="1"/>
        <v>216982</v>
      </c>
      <c r="DS2" s="18">
        <f t="shared" si="1"/>
        <v>181980</v>
      </c>
      <c r="DT2" s="18">
        <f t="shared" si="1"/>
        <v>192240</v>
      </c>
      <c r="DU2" s="18">
        <f t="shared" si="1"/>
        <v>172848</v>
      </c>
      <c r="DV2" s="18">
        <f t="shared" si="1"/>
        <v>168672</v>
      </c>
      <c r="DW2" s="18">
        <f t="shared" si="1"/>
        <v>184917</v>
      </c>
      <c r="DX2" s="18">
        <f t="shared" si="1"/>
        <v>181125</v>
      </c>
      <c r="DY2" s="18">
        <f t="shared" si="1"/>
        <v>170339</v>
      </c>
      <c r="DZ2" s="18">
        <f t="shared" ref="DZ2:GK2" si="2">SUM(DZ3:DZ53)</f>
        <v>192701</v>
      </c>
      <c r="EA2" s="18">
        <f t="shared" si="2"/>
        <v>203261</v>
      </c>
      <c r="EB2" s="18">
        <f t="shared" si="2"/>
        <v>215911</v>
      </c>
      <c r="EC2" s="18">
        <f t="shared" si="2"/>
        <v>208937</v>
      </c>
      <c r="ED2" s="18">
        <f t="shared" si="2"/>
        <v>195692</v>
      </c>
      <c r="EE2" s="18">
        <f t="shared" si="2"/>
        <v>183044</v>
      </c>
      <c r="EF2" s="18">
        <f t="shared" si="2"/>
        <v>182226</v>
      </c>
      <c r="EG2" s="18">
        <f t="shared" si="2"/>
        <v>168867</v>
      </c>
      <c r="EH2" s="18">
        <f t="shared" si="2"/>
        <v>149759</v>
      </c>
      <c r="EI2" s="18">
        <f t="shared" si="2"/>
        <v>164748</v>
      </c>
      <c r="EJ2" s="18">
        <f t="shared" si="2"/>
        <v>158191</v>
      </c>
      <c r="EK2" s="18">
        <f t="shared" si="2"/>
        <v>165547</v>
      </c>
      <c r="EL2" s="18">
        <f t="shared" si="2"/>
        <v>182422</v>
      </c>
      <c r="EM2" s="18">
        <f t="shared" si="2"/>
        <v>170264</v>
      </c>
      <c r="EN2" s="18">
        <f t="shared" si="2"/>
        <v>196295</v>
      </c>
      <c r="EO2" s="18">
        <f t="shared" si="2"/>
        <v>188449</v>
      </c>
      <c r="EP2" s="18">
        <f t="shared" si="2"/>
        <v>176233</v>
      </c>
      <c r="EQ2" s="18">
        <f t="shared" si="2"/>
        <v>168517</v>
      </c>
      <c r="ER2" s="18">
        <f t="shared" si="2"/>
        <v>160952</v>
      </c>
      <c r="ES2" s="18">
        <f t="shared" si="2"/>
        <v>193671</v>
      </c>
      <c r="ET2" s="18">
        <f t="shared" si="2"/>
        <v>179794</v>
      </c>
      <c r="EU2" s="18">
        <f t="shared" si="2"/>
        <v>182995</v>
      </c>
      <c r="EV2" s="18">
        <f t="shared" si="2"/>
        <v>184563</v>
      </c>
      <c r="EW2" s="18">
        <f t="shared" si="2"/>
        <v>201081</v>
      </c>
      <c r="EX2" s="18">
        <f t="shared" si="2"/>
        <v>200239</v>
      </c>
      <c r="EY2" s="18">
        <f t="shared" si="2"/>
        <v>214411</v>
      </c>
      <c r="EZ2" s="18">
        <f t="shared" si="2"/>
        <v>238341</v>
      </c>
      <c r="FA2" s="18">
        <f t="shared" si="2"/>
        <v>207577</v>
      </c>
      <c r="FB2" s="18">
        <f t="shared" si="2"/>
        <v>216126</v>
      </c>
      <c r="FC2" s="18">
        <f t="shared" si="2"/>
        <v>204235</v>
      </c>
      <c r="FD2" s="18">
        <f t="shared" si="2"/>
        <v>166796</v>
      </c>
      <c r="FE2" s="18">
        <f t="shared" si="2"/>
        <v>170134</v>
      </c>
      <c r="FF2" s="18">
        <f t="shared" si="2"/>
        <v>148923</v>
      </c>
      <c r="FG2" s="18">
        <f t="shared" si="2"/>
        <v>146097</v>
      </c>
      <c r="FH2" s="18">
        <f t="shared" si="2"/>
        <v>175822</v>
      </c>
      <c r="FI2" s="18">
        <f t="shared" si="2"/>
        <v>185126</v>
      </c>
      <c r="FJ2" s="18">
        <f t="shared" si="2"/>
        <v>168483</v>
      </c>
      <c r="FK2" s="18">
        <f t="shared" si="2"/>
        <v>194309</v>
      </c>
      <c r="FL2" s="18">
        <f t="shared" si="2"/>
        <v>199145</v>
      </c>
      <c r="FM2" s="18">
        <f t="shared" si="2"/>
        <v>190950</v>
      </c>
      <c r="FN2" s="61">
        <f t="shared" si="2"/>
        <v>206074</v>
      </c>
      <c r="FO2" s="61">
        <f t="shared" si="2"/>
        <v>159497</v>
      </c>
      <c r="FP2" s="61">
        <f t="shared" si="2"/>
        <v>164173</v>
      </c>
      <c r="FQ2" s="61">
        <f t="shared" si="2"/>
        <v>170888</v>
      </c>
      <c r="FR2" s="61">
        <f t="shared" si="2"/>
        <v>152348</v>
      </c>
      <c r="FS2" s="61">
        <f t="shared" si="2"/>
        <v>150708</v>
      </c>
      <c r="FT2" s="61">
        <f t="shared" si="2"/>
        <v>162661</v>
      </c>
      <c r="FU2" s="61">
        <f t="shared" si="2"/>
        <v>162013</v>
      </c>
      <c r="FV2" s="61">
        <f t="shared" si="2"/>
        <v>161077</v>
      </c>
      <c r="FW2" s="61">
        <f t="shared" si="2"/>
        <v>179799</v>
      </c>
      <c r="FX2" s="61">
        <f t="shared" si="2"/>
        <v>172884</v>
      </c>
      <c r="FY2" s="61">
        <f t="shared" si="2"/>
        <v>179671</v>
      </c>
      <c r="FZ2" s="61">
        <f t="shared" si="2"/>
        <v>181424</v>
      </c>
      <c r="GA2" s="61">
        <f t="shared" si="2"/>
        <v>140658</v>
      </c>
      <c r="GB2" s="61">
        <f t="shared" si="2"/>
        <v>173372</v>
      </c>
      <c r="GC2" s="61">
        <f t="shared" si="2"/>
        <v>166060</v>
      </c>
      <c r="GD2" s="61">
        <f t="shared" si="2"/>
        <v>151827</v>
      </c>
      <c r="GE2" s="61">
        <f t="shared" si="2"/>
        <v>160773</v>
      </c>
      <c r="GF2" s="61">
        <f t="shared" si="2"/>
        <v>164817</v>
      </c>
      <c r="GG2" s="61">
        <f t="shared" si="2"/>
        <v>162614</v>
      </c>
      <c r="GH2" s="61">
        <f t="shared" si="2"/>
        <v>180089</v>
      </c>
      <c r="GI2" s="61">
        <f t="shared" si="2"/>
        <v>188626</v>
      </c>
      <c r="GJ2" s="61">
        <f t="shared" si="2"/>
        <v>185828</v>
      </c>
      <c r="GK2" s="61">
        <f t="shared" si="2"/>
        <v>190224</v>
      </c>
      <c r="GL2" s="61">
        <f t="shared" ref="GL2:IJ2" si="3">SUM(GL3:GL53)</f>
        <v>183615</v>
      </c>
      <c r="GM2" s="61">
        <f t="shared" si="3"/>
        <v>157361</v>
      </c>
      <c r="GN2" s="61">
        <f t="shared" si="3"/>
        <v>169462</v>
      </c>
      <c r="GO2" s="61">
        <f t="shared" si="3"/>
        <v>155284</v>
      </c>
      <c r="GP2" s="61">
        <f t="shared" si="3"/>
        <v>156913</v>
      </c>
      <c r="GQ2" s="61">
        <f t="shared" si="3"/>
        <v>159144</v>
      </c>
      <c r="GR2" s="61">
        <f t="shared" si="3"/>
        <v>150933</v>
      </c>
      <c r="GS2" s="61">
        <f t="shared" si="3"/>
        <v>157626</v>
      </c>
      <c r="GT2" s="61">
        <f t="shared" si="3"/>
        <v>170078</v>
      </c>
      <c r="GU2" s="61">
        <f t="shared" si="3"/>
        <v>161758</v>
      </c>
      <c r="GV2" s="61">
        <f t="shared" si="3"/>
        <v>188372</v>
      </c>
      <c r="GW2" s="61">
        <f t="shared" si="3"/>
        <v>174870</v>
      </c>
      <c r="GX2" s="61">
        <f t="shared" si="3"/>
        <v>165466</v>
      </c>
      <c r="GY2" s="61">
        <f t="shared" si="3"/>
        <v>163532</v>
      </c>
      <c r="GZ2" s="61">
        <f t="shared" si="3"/>
        <v>148486</v>
      </c>
      <c r="HA2" s="61">
        <f t="shared" si="3"/>
        <v>156261</v>
      </c>
      <c r="HB2" s="61">
        <f t="shared" si="3"/>
        <v>141902</v>
      </c>
      <c r="HC2" s="61">
        <f t="shared" si="3"/>
        <v>146344</v>
      </c>
      <c r="HD2" s="61">
        <f t="shared" si="3"/>
        <v>130616</v>
      </c>
      <c r="HE2" s="61">
        <f t="shared" si="3"/>
        <v>155539</v>
      </c>
      <c r="HF2" s="61">
        <f t="shared" si="3"/>
        <v>159434</v>
      </c>
      <c r="HG2" s="61">
        <f t="shared" si="3"/>
        <v>155026</v>
      </c>
      <c r="HH2" s="61">
        <f t="shared" si="3"/>
        <v>176948</v>
      </c>
      <c r="HI2" s="61">
        <f t="shared" si="3"/>
        <v>158873</v>
      </c>
      <c r="HJ2" s="61">
        <f t="shared" si="3"/>
        <v>164926</v>
      </c>
      <c r="HK2" s="61">
        <f t="shared" si="3"/>
        <v>153878</v>
      </c>
      <c r="HL2" s="61">
        <f t="shared" si="3"/>
        <v>147670</v>
      </c>
      <c r="HM2" s="61">
        <f t="shared" si="3"/>
        <v>167484</v>
      </c>
      <c r="HN2" s="61">
        <f t="shared" si="3"/>
        <v>148885</v>
      </c>
      <c r="HO2" s="61">
        <f t="shared" si="3"/>
        <v>133631</v>
      </c>
      <c r="HP2" s="61">
        <f t="shared" si="3"/>
        <v>130443</v>
      </c>
      <c r="HQ2" s="61">
        <f t="shared" si="3"/>
        <v>144997</v>
      </c>
      <c r="HR2" s="61">
        <f t="shared" si="3"/>
        <v>142655</v>
      </c>
      <c r="HS2" s="61">
        <f t="shared" si="3"/>
        <v>158348</v>
      </c>
      <c r="HT2" s="61">
        <f t="shared" si="3"/>
        <v>171993</v>
      </c>
      <c r="HU2" s="61">
        <f t="shared" si="3"/>
        <v>141311</v>
      </c>
      <c r="HV2" s="61">
        <f t="shared" si="3"/>
        <v>161637</v>
      </c>
      <c r="HW2" s="61">
        <f t="shared" si="3"/>
        <v>141679</v>
      </c>
      <c r="HX2" s="61">
        <f t="shared" si="3"/>
        <v>130756</v>
      </c>
      <c r="HY2" s="61">
        <f t="shared" si="3"/>
        <v>158894</v>
      </c>
      <c r="HZ2" s="61">
        <f t="shared" si="3"/>
        <v>128555</v>
      </c>
      <c r="IA2" s="61">
        <f t="shared" si="3"/>
        <v>123229</v>
      </c>
      <c r="IB2" s="61">
        <f t="shared" si="3"/>
        <v>133796</v>
      </c>
      <c r="IC2" s="61">
        <f t="shared" si="3"/>
        <v>133353</v>
      </c>
      <c r="ID2" s="61">
        <f t="shared" si="3"/>
        <v>129889</v>
      </c>
      <c r="IE2" s="61">
        <f t="shared" si="3"/>
        <v>149592</v>
      </c>
      <c r="IF2" s="61">
        <f t="shared" si="3"/>
        <v>148805</v>
      </c>
      <c r="IG2" s="61">
        <f t="shared" si="3"/>
        <v>137948</v>
      </c>
      <c r="IH2" s="61">
        <f t="shared" si="3"/>
        <v>141822</v>
      </c>
      <c r="II2" s="61">
        <f t="shared" si="3"/>
        <v>114529</v>
      </c>
      <c r="IJ2" s="61">
        <f t="shared" si="3"/>
        <v>123608</v>
      </c>
      <c r="IK2" s="114">
        <f t="shared" ref="IK2:IV2" si="4">SUM(IK3:IK53)</f>
        <v>133749</v>
      </c>
      <c r="IL2" s="114">
        <f t="shared" si="4"/>
        <v>116482</v>
      </c>
      <c r="IM2" s="114">
        <f t="shared" si="4"/>
        <v>141734</v>
      </c>
      <c r="IN2" s="114">
        <f t="shared" si="4"/>
        <v>236087</v>
      </c>
      <c r="IO2" s="114">
        <f t="shared" si="4"/>
        <v>176996</v>
      </c>
      <c r="IP2" s="114">
        <f t="shared" si="4"/>
        <v>131218</v>
      </c>
      <c r="IQ2" s="114">
        <f t="shared" si="4"/>
        <v>132383</v>
      </c>
      <c r="IR2" s="114">
        <f t="shared" si="4"/>
        <v>150183</v>
      </c>
      <c r="IS2" s="114">
        <f t="shared" si="4"/>
        <v>149523</v>
      </c>
      <c r="IT2" s="114">
        <f t="shared" si="4"/>
        <v>164322</v>
      </c>
      <c r="IU2" s="114">
        <f t="shared" si="4"/>
        <v>157101</v>
      </c>
      <c r="IV2" s="114">
        <f t="shared" si="4"/>
        <v>175367</v>
      </c>
    </row>
    <row r="3" spans="1:256">
      <c r="A3" s="7" t="s">
        <v>3</v>
      </c>
      <c r="B3" s="38">
        <v>63</v>
      </c>
      <c r="C3" s="38">
        <v>60</v>
      </c>
      <c r="D3" s="38">
        <v>77</v>
      </c>
      <c r="E3" s="38">
        <v>67</v>
      </c>
      <c r="F3" s="38">
        <v>64</v>
      </c>
      <c r="G3" s="38">
        <v>68</v>
      </c>
      <c r="H3" s="38">
        <v>64</v>
      </c>
      <c r="I3" s="38">
        <v>74</v>
      </c>
      <c r="J3" s="38">
        <v>245</v>
      </c>
      <c r="K3" s="38">
        <v>236</v>
      </c>
      <c r="L3" s="38">
        <v>259</v>
      </c>
      <c r="M3" s="38">
        <v>258</v>
      </c>
      <c r="N3" s="38">
        <v>128</v>
      </c>
      <c r="O3" s="38">
        <v>217</v>
      </c>
      <c r="P3" s="38">
        <v>246</v>
      </c>
      <c r="Q3" s="38">
        <v>241</v>
      </c>
      <c r="R3" s="38">
        <v>209</v>
      </c>
      <c r="S3" s="38">
        <v>212</v>
      </c>
      <c r="T3" s="38">
        <v>215</v>
      </c>
      <c r="U3" s="38">
        <v>263</v>
      </c>
      <c r="V3" s="38">
        <v>76</v>
      </c>
      <c r="W3" s="38">
        <v>49</v>
      </c>
      <c r="X3" s="38">
        <v>72</v>
      </c>
      <c r="Y3" s="38">
        <v>23</v>
      </c>
      <c r="Z3" s="38">
        <v>52</v>
      </c>
      <c r="AA3" s="38">
        <v>57</v>
      </c>
      <c r="AB3" s="38">
        <v>65</v>
      </c>
      <c r="AC3" s="38">
        <v>69</v>
      </c>
      <c r="AD3" s="38">
        <v>42</v>
      </c>
      <c r="AE3" s="38">
        <v>30</v>
      </c>
      <c r="AF3" s="38">
        <v>69</v>
      </c>
      <c r="AG3" s="38">
        <v>49</v>
      </c>
      <c r="AH3" s="38">
        <v>51</v>
      </c>
      <c r="AI3" s="38">
        <v>52</v>
      </c>
      <c r="AJ3" s="38">
        <v>60</v>
      </c>
      <c r="AK3" s="38">
        <v>65</v>
      </c>
      <c r="AL3" s="38">
        <v>74</v>
      </c>
      <c r="AM3" s="38">
        <v>58</v>
      </c>
      <c r="AN3" s="38">
        <v>64</v>
      </c>
      <c r="AO3" s="38">
        <v>76</v>
      </c>
      <c r="AP3" s="38">
        <v>34</v>
      </c>
      <c r="AQ3" s="38">
        <v>51</v>
      </c>
      <c r="AR3" s="38">
        <v>43</v>
      </c>
      <c r="AS3" s="38">
        <v>57</v>
      </c>
      <c r="AT3" s="38">
        <v>48</v>
      </c>
      <c r="AU3" s="38">
        <v>43</v>
      </c>
      <c r="AV3" s="38">
        <v>63</v>
      </c>
      <c r="AW3" s="38">
        <v>69</v>
      </c>
      <c r="AX3" s="38">
        <v>51</v>
      </c>
      <c r="AY3" s="38">
        <v>51</v>
      </c>
      <c r="AZ3" s="38">
        <v>67</v>
      </c>
      <c r="BA3" s="38">
        <v>55</v>
      </c>
      <c r="BB3" s="38">
        <v>67</v>
      </c>
      <c r="BC3" s="38">
        <v>48</v>
      </c>
      <c r="BD3" s="38">
        <v>52</v>
      </c>
      <c r="BE3" s="38">
        <v>56</v>
      </c>
      <c r="BF3" s="38">
        <v>54</v>
      </c>
      <c r="BG3" s="38">
        <v>46</v>
      </c>
      <c r="BH3" s="38">
        <v>60</v>
      </c>
      <c r="BI3" s="38">
        <v>46</v>
      </c>
      <c r="BJ3" s="38">
        <v>46</v>
      </c>
      <c r="BK3" s="38">
        <v>31</v>
      </c>
      <c r="BL3" s="38">
        <v>35</v>
      </c>
      <c r="BM3" s="38">
        <v>31</v>
      </c>
      <c r="BN3" s="38">
        <v>26</v>
      </c>
      <c r="BO3" s="38">
        <v>38</v>
      </c>
      <c r="BP3" s="38">
        <v>28</v>
      </c>
      <c r="BQ3" s="38">
        <v>42</v>
      </c>
      <c r="BR3" s="38">
        <v>36</v>
      </c>
      <c r="BS3" s="38">
        <v>35</v>
      </c>
      <c r="BT3" s="38">
        <v>49</v>
      </c>
      <c r="BU3" s="38">
        <v>53</v>
      </c>
      <c r="BV3" s="38">
        <v>30</v>
      </c>
      <c r="BW3" s="38">
        <v>31</v>
      </c>
      <c r="BX3" s="38">
        <v>18</v>
      </c>
      <c r="BY3" s="38">
        <v>34</v>
      </c>
      <c r="BZ3" s="38">
        <v>44</v>
      </c>
      <c r="CA3" s="38">
        <v>38</v>
      </c>
      <c r="CB3" s="38">
        <v>36</v>
      </c>
      <c r="CC3" s="38">
        <v>44</v>
      </c>
      <c r="CD3" s="38">
        <v>33</v>
      </c>
      <c r="CE3" s="38">
        <v>34</v>
      </c>
      <c r="CF3" s="38">
        <v>38</v>
      </c>
      <c r="CG3" s="38">
        <v>46</v>
      </c>
      <c r="CH3" s="38">
        <v>34</v>
      </c>
      <c r="CI3" s="38">
        <v>38</v>
      </c>
      <c r="CJ3" s="38">
        <v>46</v>
      </c>
      <c r="CK3" s="38">
        <v>39</v>
      </c>
      <c r="CL3" s="38">
        <v>33</v>
      </c>
      <c r="CM3" s="38">
        <v>52</v>
      </c>
      <c r="CN3" s="38">
        <v>50</v>
      </c>
      <c r="CO3" s="38">
        <v>44</v>
      </c>
      <c r="CP3" s="38">
        <v>50</v>
      </c>
      <c r="CQ3" s="38">
        <v>34</v>
      </c>
      <c r="CR3" s="38">
        <v>61</v>
      </c>
      <c r="CS3" s="38">
        <v>69</v>
      </c>
      <c r="CT3" s="38">
        <v>54</v>
      </c>
      <c r="CU3" s="38">
        <v>51</v>
      </c>
      <c r="CV3" s="38">
        <v>43</v>
      </c>
      <c r="CW3" s="38">
        <v>41</v>
      </c>
      <c r="CX3" s="38">
        <v>29</v>
      </c>
      <c r="CY3" s="38">
        <v>34</v>
      </c>
      <c r="CZ3" s="38">
        <v>42</v>
      </c>
      <c r="DA3" s="38">
        <v>42</v>
      </c>
      <c r="DB3" s="38">
        <v>36</v>
      </c>
      <c r="DC3" s="38">
        <v>58</v>
      </c>
      <c r="DD3" s="38">
        <v>57</v>
      </c>
      <c r="DE3" s="38">
        <v>52</v>
      </c>
      <c r="DF3" s="38">
        <v>49</v>
      </c>
      <c r="DG3" s="38">
        <v>48</v>
      </c>
      <c r="DH3" s="38">
        <v>78</v>
      </c>
      <c r="DI3" s="38">
        <v>46</v>
      </c>
      <c r="DJ3" s="38">
        <v>45</v>
      </c>
      <c r="DK3" s="38">
        <v>44</v>
      </c>
      <c r="DL3" s="38">
        <v>62</v>
      </c>
      <c r="DM3" s="38">
        <v>73</v>
      </c>
      <c r="DN3" s="38">
        <v>55</v>
      </c>
      <c r="DO3" s="38">
        <v>48</v>
      </c>
      <c r="DP3" s="38">
        <v>54</v>
      </c>
      <c r="DQ3" s="65">
        <v>54</v>
      </c>
      <c r="DR3" s="67">
        <v>54</v>
      </c>
      <c r="DS3" s="67">
        <v>48</v>
      </c>
      <c r="DT3" s="67">
        <v>42</v>
      </c>
      <c r="DU3" s="67">
        <v>38</v>
      </c>
      <c r="DV3" s="67">
        <v>58</v>
      </c>
      <c r="DW3" s="67">
        <v>44</v>
      </c>
      <c r="DX3" s="67">
        <v>45</v>
      </c>
      <c r="DY3" s="67">
        <v>43</v>
      </c>
      <c r="DZ3" s="67">
        <v>45</v>
      </c>
      <c r="EA3" s="67">
        <v>59</v>
      </c>
      <c r="EB3" s="67">
        <v>164</v>
      </c>
      <c r="EC3" s="67">
        <v>76</v>
      </c>
      <c r="ED3" s="67">
        <v>63</v>
      </c>
      <c r="EE3" s="67">
        <v>56</v>
      </c>
      <c r="EF3" s="67">
        <v>61</v>
      </c>
      <c r="EG3" s="67">
        <v>48</v>
      </c>
      <c r="EH3" s="67">
        <v>38</v>
      </c>
      <c r="EI3" s="67">
        <v>49</v>
      </c>
      <c r="EJ3" s="67">
        <v>36</v>
      </c>
      <c r="EK3" s="67">
        <v>40</v>
      </c>
      <c r="EL3" s="67">
        <v>56</v>
      </c>
      <c r="EM3" s="67">
        <v>45</v>
      </c>
      <c r="EN3" s="67">
        <v>51</v>
      </c>
      <c r="EO3" s="67">
        <v>49</v>
      </c>
      <c r="EP3" s="68">
        <v>46</v>
      </c>
      <c r="EQ3" s="68">
        <v>37</v>
      </c>
      <c r="ER3" s="68">
        <v>42</v>
      </c>
      <c r="ES3" s="68">
        <v>1099</v>
      </c>
      <c r="ET3" s="68">
        <v>931</v>
      </c>
      <c r="EU3" s="68">
        <v>1294</v>
      </c>
      <c r="EV3" s="68">
        <v>1297</v>
      </c>
      <c r="EW3" s="68">
        <v>1569</v>
      </c>
      <c r="EX3" s="68">
        <v>1500</v>
      </c>
      <c r="EY3" s="68">
        <v>1559</v>
      </c>
      <c r="EZ3" s="68">
        <v>1612</v>
      </c>
      <c r="FA3" s="68">
        <v>1249</v>
      </c>
      <c r="FB3" s="68">
        <v>1526</v>
      </c>
      <c r="FC3" s="68">
        <v>1305</v>
      </c>
      <c r="FD3" s="68">
        <v>912</v>
      </c>
      <c r="FE3" s="68">
        <v>1492</v>
      </c>
      <c r="FF3" s="68">
        <v>980</v>
      </c>
      <c r="FG3" s="68">
        <v>1205</v>
      </c>
      <c r="FH3" s="68">
        <v>1271</v>
      </c>
      <c r="FI3" s="68">
        <v>1422</v>
      </c>
      <c r="FJ3" s="68">
        <v>1151</v>
      </c>
      <c r="FK3" s="68">
        <v>1466</v>
      </c>
      <c r="FL3" s="68">
        <v>1479</v>
      </c>
      <c r="FM3" s="68">
        <v>1229</v>
      </c>
      <c r="FN3" s="69">
        <v>1431</v>
      </c>
      <c r="FO3" s="69">
        <v>1187</v>
      </c>
      <c r="FP3" s="69">
        <v>1034</v>
      </c>
      <c r="FQ3" s="69">
        <v>1195</v>
      </c>
      <c r="FR3" s="69">
        <v>923</v>
      </c>
      <c r="FS3" s="69">
        <v>1242</v>
      </c>
      <c r="FT3" s="69">
        <v>1215</v>
      </c>
      <c r="FU3" s="69">
        <v>1508</v>
      </c>
      <c r="FV3" s="69">
        <v>1464</v>
      </c>
      <c r="FW3" s="69">
        <v>1577</v>
      </c>
      <c r="FX3" s="69">
        <v>1364</v>
      </c>
      <c r="FY3" s="69">
        <v>1132</v>
      </c>
      <c r="FZ3" s="67">
        <v>1223</v>
      </c>
      <c r="GA3" s="67">
        <v>918</v>
      </c>
      <c r="GB3" s="67">
        <v>1104</v>
      </c>
      <c r="GC3" s="67">
        <v>1090</v>
      </c>
      <c r="GD3" s="67">
        <v>799</v>
      </c>
      <c r="GE3" s="67">
        <v>1326</v>
      </c>
      <c r="GF3" s="67">
        <v>1281</v>
      </c>
      <c r="GG3" s="67">
        <v>1226</v>
      </c>
      <c r="GH3" s="67">
        <v>1374</v>
      </c>
      <c r="GI3">
        <v>1392</v>
      </c>
      <c r="GJ3">
        <v>1366</v>
      </c>
      <c r="GK3">
        <v>1358</v>
      </c>
      <c r="GL3">
        <v>1220</v>
      </c>
      <c r="GM3">
        <v>1091</v>
      </c>
      <c r="GN3">
        <v>1141</v>
      </c>
      <c r="GO3">
        <v>1058</v>
      </c>
      <c r="GP3">
        <v>857</v>
      </c>
      <c r="GQ3">
        <v>1110</v>
      </c>
      <c r="GR3">
        <v>1011</v>
      </c>
      <c r="GS3">
        <v>1178</v>
      </c>
      <c r="GT3">
        <v>1306</v>
      </c>
      <c r="GU3" s="78">
        <v>1143</v>
      </c>
      <c r="GV3" s="78">
        <v>1674</v>
      </c>
      <c r="GW3" s="78">
        <v>1277</v>
      </c>
      <c r="GX3" s="78">
        <v>1200</v>
      </c>
      <c r="GY3" s="78">
        <v>1125</v>
      </c>
      <c r="GZ3">
        <v>860</v>
      </c>
      <c r="HA3" s="78">
        <v>1049</v>
      </c>
      <c r="HB3">
        <v>796</v>
      </c>
      <c r="HC3">
        <v>916</v>
      </c>
      <c r="HD3">
        <v>809</v>
      </c>
      <c r="HE3" s="78">
        <v>1068</v>
      </c>
      <c r="HF3">
        <v>996</v>
      </c>
      <c r="HG3" s="78">
        <v>1005</v>
      </c>
      <c r="HH3" s="78">
        <v>1306</v>
      </c>
      <c r="HI3">
        <v>906</v>
      </c>
      <c r="HJ3" s="78">
        <v>1096</v>
      </c>
      <c r="HK3">
        <v>949</v>
      </c>
      <c r="HL3">
        <v>654</v>
      </c>
      <c r="HM3">
        <v>882</v>
      </c>
      <c r="HN3">
        <v>685</v>
      </c>
      <c r="HO3">
        <v>826</v>
      </c>
      <c r="HP3">
        <v>883</v>
      </c>
      <c r="HQ3" s="78">
        <v>1017</v>
      </c>
      <c r="HR3">
        <v>865</v>
      </c>
      <c r="HS3" s="78">
        <v>1066</v>
      </c>
      <c r="HT3" s="78">
        <v>1221</v>
      </c>
      <c r="HU3">
        <v>897</v>
      </c>
      <c r="HV3">
        <v>1009</v>
      </c>
      <c r="HW3">
        <v>796</v>
      </c>
      <c r="HX3">
        <v>599</v>
      </c>
      <c r="HY3">
        <v>799</v>
      </c>
      <c r="HZ3">
        <v>550</v>
      </c>
      <c r="IA3">
        <v>604</v>
      </c>
      <c r="IB3">
        <v>750</v>
      </c>
      <c r="IC3">
        <v>806</v>
      </c>
      <c r="ID3">
        <v>829</v>
      </c>
      <c r="IE3">
        <v>992</v>
      </c>
      <c r="IF3">
        <v>1022</v>
      </c>
      <c r="IG3">
        <v>742</v>
      </c>
      <c r="IH3" s="106">
        <v>1014</v>
      </c>
      <c r="II3" s="106">
        <v>718</v>
      </c>
      <c r="IJ3" s="106">
        <v>689</v>
      </c>
      <c r="IK3" s="111">
        <v>796</v>
      </c>
      <c r="IL3" s="111">
        <v>519</v>
      </c>
      <c r="IM3" s="111">
        <v>551</v>
      </c>
      <c r="IN3" s="111">
        <v>362</v>
      </c>
      <c r="IO3" s="111">
        <v>308</v>
      </c>
      <c r="IP3" s="111">
        <v>430</v>
      </c>
      <c r="IQ3" s="111">
        <v>556</v>
      </c>
      <c r="IR3" s="111">
        <v>704</v>
      </c>
      <c r="IS3" s="111">
        <v>671</v>
      </c>
      <c r="IT3" s="111">
        <v>690</v>
      </c>
      <c r="IU3" s="111">
        <v>635</v>
      </c>
      <c r="IV3" s="115">
        <v>769</v>
      </c>
    </row>
    <row r="4" spans="1:256">
      <c r="A4" s="7" t="s">
        <v>5</v>
      </c>
      <c r="B4" s="38">
        <v>202</v>
      </c>
      <c r="C4" s="38">
        <v>281</v>
      </c>
      <c r="D4" s="38">
        <v>339</v>
      </c>
      <c r="E4" s="38">
        <v>404</v>
      </c>
      <c r="F4" s="38">
        <v>365</v>
      </c>
      <c r="G4" s="38">
        <v>368</v>
      </c>
      <c r="H4" s="38">
        <v>304</v>
      </c>
      <c r="I4" s="38">
        <v>387</v>
      </c>
      <c r="J4" s="38">
        <v>347</v>
      </c>
      <c r="K4" s="38">
        <v>406</v>
      </c>
      <c r="L4" s="38">
        <v>369</v>
      </c>
      <c r="M4" s="38">
        <v>310</v>
      </c>
      <c r="N4" s="38">
        <v>340</v>
      </c>
      <c r="O4" s="38">
        <v>292</v>
      </c>
      <c r="P4" s="38">
        <v>308</v>
      </c>
      <c r="Q4" s="38">
        <v>392</v>
      </c>
      <c r="R4" s="38">
        <v>315</v>
      </c>
      <c r="S4" s="38">
        <v>322</v>
      </c>
      <c r="T4" s="38">
        <v>329</v>
      </c>
      <c r="U4" s="38">
        <v>328</v>
      </c>
      <c r="V4" s="38">
        <v>313</v>
      </c>
      <c r="W4" s="38">
        <v>323</v>
      </c>
      <c r="X4" s="38">
        <v>327</v>
      </c>
      <c r="Y4" s="38">
        <v>300</v>
      </c>
      <c r="Z4" s="38">
        <v>318</v>
      </c>
      <c r="AA4" s="38">
        <v>357</v>
      </c>
      <c r="AB4" s="38">
        <v>386</v>
      </c>
      <c r="AC4" s="38">
        <v>516</v>
      </c>
      <c r="AD4" s="38">
        <v>610</v>
      </c>
      <c r="AE4" s="38">
        <v>528</v>
      </c>
      <c r="AF4" s="38">
        <v>518</v>
      </c>
      <c r="AG4" s="38">
        <v>515</v>
      </c>
      <c r="AH4" s="38">
        <v>482</v>
      </c>
      <c r="AI4" s="38">
        <v>596</v>
      </c>
      <c r="AJ4" s="38">
        <v>669</v>
      </c>
      <c r="AK4" s="38">
        <v>566</v>
      </c>
      <c r="AL4" s="38">
        <v>466</v>
      </c>
      <c r="AM4" s="38">
        <v>427</v>
      </c>
      <c r="AN4" s="38">
        <v>501</v>
      </c>
      <c r="AO4" s="38">
        <v>614</v>
      </c>
      <c r="AP4" s="38">
        <v>537</v>
      </c>
      <c r="AQ4" s="38">
        <v>486</v>
      </c>
      <c r="AR4" s="38">
        <v>519</v>
      </c>
      <c r="AS4" s="38">
        <v>526</v>
      </c>
      <c r="AT4" s="38">
        <v>505</v>
      </c>
      <c r="AU4" s="38">
        <v>605</v>
      </c>
      <c r="AV4" s="38">
        <v>511</v>
      </c>
      <c r="AW4" s="38">
        <v>491</v>
      </c>
      <c r="AX4" s="38">
        <v>420</v>
      </c>
      <c r="AY4" s="38">
        <v>399</v>
      </c>
      <c r="AZ4" s="38">
        <v>499</v>
      </c>
      <c r="BA4" s="38">
        <v>504</v>
      </c>
      <c r="BB4" s="38">
        <v>442</v>
      </c>
      <c r="BC4" s="38">
        <v>495</v>
      </c>
      <c r="BD4" s="38">
        <v>474</v>
      </c>
      <c r="BE4" s="38">
        <v>502</v>
      </c>
      <c r="BF4" s="38">
        <v>581</v>
      </c>
      <c r="BG4" s="38">
        <v>551</v>
      </c>
      <c r="BH4" s="38">
        <v>595</v>
      </c>
      <c r="BI4" s="38">
        <v>552</v>
      </c>
      <c r="BJ4" s="38">
        <v>470</v>
      </c>
      <c r="BK4" s="38">
        <v>527</v>
      </c>
      <c r="BL4" s="38">
        <v>527</v>
      </c>
      <c r="BM4" s="38">
        <v>524</v>
      </c>
      <c r="BN4" s="38">
        <v>470</v>
      </c>
      <c r="BO4" s="38">
        <v>492</v>
      </c>
      <c r="BP4" s="38">
        <v>511</v>
      </c>
      <c r="BQ4" s="38">
        <v>586</v>
      </c>
      <c r="BR4" s="38">
        <v>539</v>
      </c>
      <c r="BS4" s="38">
        <v>484</v>
      </c>
      <c r="BT4" s="38">
        <v>516</v>
      </c>
      <c r="BU4" s="38">
        <v>511</v>
      </c>
      <c r="BV4" s="38">
        <v>564</v>
      </c>
      <c r="BW4" s="38">
        <v>446</v>
      </c>
      <c r="BX4" s="38">
        <v>435</v>
      </c>
      <c r="BY4" s="38">
        <v>412</v>
      </c>
      <c r="BZ4" s="38">
        <v>530</v>
      </c>
      <c r="CA4" s="38">
        <v>466</v>
      </c>
      <c r="CB4" s="38">
        <v>444</v>
      </c>
      <c r="CC4" s="38">
        <v>536</v>
      </c>
      <c r="CD4" s="38">
        <v>467</v>
      </c>
      <c r="CE4" s="38">
        <v>429</v>
      </c>
      <c r="CF4" s="38">
        <v>415</v>
      </c>
      <c r="CG4" s="38">
        <v>411</v>
      </c>
      <c r="CH4" s="38">
        <v>429</v>
      </c>
      <c r="CI4" s="38">
        <v>415</v>
      </c>
      <c r="CJ4" s="38">
        <v>411</v>
      </c>
      <c r="CK4" s="38">
        <v>496</v>
      </c>
      <c r="CL4" s="38">
        <v>371</v>
      </c>
      <c r="CM4" s="38">
        <v>449</v>
      </c>
      <c r="CN4" s="38">
        <v>500</v>
      </c>
      <c r="CO4" s="38">
        <v>535</v>
      </c>
      <c r="CP4" s="38">
        <v>446</v>
      </c>
      <c r="CQ4" s="38">
        <v>464</v>
      </c>
      <c r="CR4" s="38">
        <v>501</v>
      </c>
      <c r="CS4" s="38">
        <v>394</v>
      </c>
      <c r="CT4" s="38">
        <v>429</v>
      </c>
      <c r="CU4" s="38">
        <v>469</v>
      </c>
      <c r="CV4" s="38">
        <v>401</v>
      </c>
      <c r="CW4" s="38">
        <v>480</v>
      </c>
      <c r="CX4" s="38">
        <v>409</v>
      </c>
      <c r="CY4" s="38">
        <v>443</v>
      </c>
      <c r="CZ4" s="38">
        <v>520</v>
      </c>
      <c r="DA4" s="38">
        <v>431</v>
      </c>
      <c r="DB4" s="38">
        <v>469</v>
      </c>
      <c r="DC4" s="38">
        <v>547</v>
      </c>
      <c r="DD4" s="38">
        <v>486</v>
      </c>
      <c r="DE4" s="38">
        <v>384</v>
      </c>
      <c r="DF4" s="38">
        <v>441</v>
      </c>
      <c r="DG4" s="38">
        <v>460</v>
      </c>
      <c r="DH4" s="38">
        <v>495</v>
      </c>
      <c r="DI4" s="38">
        <v>462</v>
      </c>
      <c r="DJ4" s="38">
        <v>491</v>
      </c>
      <c r="DK4" s="38">
        <v>506</v>
      </c>
      <c r="DL4" s="38">
        <v>487</v>
      </c>
      <c r="DM4" s="38">
        <v>455</v>
      </c>
      <c r="DN4" s="38">
        <v>516</v>
      </c>
      <c r="DO4" s="38">
        <v>456</v>
      </c>
      <c r="DP4" s="38">
        <v>432</v>
      </c>
      <c r="DQ4" s="65">
        <v>518</v>
      </c>
      <c r="DR4" s="67">
        <v>412</v>
      </c>
      <c r="DS4" s="67">
        <v>372</v>
      </c>
      <c r="DT4" s="67">
        <v>436</v>
      </c>
      <c r="DU4" s="67">
        <v>464</v>
      </c>
      <c r="DV4" s="67">
        <v>395</v>
      </c>
      <c r="DW4" s="67">
        <v>460</v>
      </c>
      <c r="DX4" s="67">
        <v>515</v>
      </c>
      <c r="DY4" s="67">
        <v>459</v>
      </c>
      <c r="DZ4" s="67">
        <v>540</v>
      </c>
      <c r="EA4" s="67">
        <v>503</v>
      </c>
      <c r="EB4" s="67">
        <v>549</v>
      </c>
      <c r="EC4" s="67">
        <v>491</v>
      </c>
      <c r="ED4" s="67">
        <v>385</v>
      </c>
      <c r="EE4" s="67">
        <v>451</v>
      </c>
      <c r="EF4" s="67">
        <v>482</v>
      </c>
      <c r="EG4" s="67">
        <v>535</v>
      </c>
      <c r="EH4" s="67">
        <v>488</v>
      </c>
      <c r="EI4" s="67">
        <v>557</v>
      </c>
      <c r="EJ4" s="67">
        <v>541</v>
      </c>
      <c r="EK4" s="67">
        <v>549</v>
      </c>
      <c r="EL4" s="67">
        <v>575</v>
      </c>
      <c r="EM4" s="67">
        <v>542</v>
      </c>
      <c r="EN4" s="67">
        <v>631</v>
      </c>
      <c r="EO4" s="67">
        <v>553</v>
      </c>
      <c r="EP4" s="68">
        <v>516</v>
      </c>
      <c r="EQ4" s="68">
        <v>635</v>
      </c>
      <c r="ER4" s="68">
        <v>594</v>
      </c>
      <c r="ES4" s="68">
        <v>662</v>
      </c>
      <c r="ET4" s="68">
        <v>619</v>
      </c>
      <c r="EU4" s="68">
        <v>603</v>
      </c>
      <c r="EV4" s="68">
        <v>631</v>
      </c>
      <c r="EW4" s="68">
        <v>665</v>
      </c>
      <c r="EX4" s="68">
        <v>662</v>
      </c>
      <c r="EY4" s="68">
        <v>655</v>
      </c>
      <c r="EZ4" s="68">
        <v>671</v>
      </c>
      <c r="FA4" s="68">
        <v>594</v>
      </c>
      <c r="FB4" s="68">
        <v>625</v>
      </c>
      <c r="FC4" s="68">
        <v>649</v>
      </c>
      <c r="FD4" s="68">
        <v>605</v>
      </c>
      <c r="FE4" s="68">
        <v>711</v>
      </c>
      <c r="FF4" s="68">
        <v>621</v>
      </c>
      <c r="FG4" s="68">
        <v>522</v>
      </c>
      <c r="FH4" s="68">
        <v>579</v>
      </c>
      <c r="FI4" s="68">
        <v>547</v>
      </c>
      <c r="FJ4" s="68">
        <v>513</v>
      </c>
      <c r="FK4" s="68">
        <v>617</v>
      </c>
      <c r="FL4" s="68">
        <v>507</v>
      </c>
      <c r="FM4" s="68">
        <v>551</v>
      </c>
      <c r="FN4" s="69">
        <v>481</v>
      </c>
      <c r="FO4" s="69">
        <v>488</v>
      </c>
      <c r="FP4" s="69">
        <v>468</v>
      </c>
      <c r="FQ4" s="69">
        <v>517</v>
      </c>
      <c r="FR4" s="69">
        <v>455</v>
      </c>
      <c r="FS4" s="69">
        <v>353</v>
      </c>
      <c r="FT4" s="69">
        <v>565</v>
      </c>
      <c r="FU4" s="69">
        <v>528</v>
      </c>
      <c r="FV4" s="69">
        <v>480</v>
      </c>
      <c r="FW4" s="69">
        <v>431</v>
      </c>
      <c r="FX4" s="69">
        <v>502</v>
      </c>
      <c r="FY4" s="69">
        <v>406</v>
      </c>
      <c r="FZ4" s="67">
        <v>403</v>
      </c>
      <c r="GA4" s="67">
        <v>366</v>
      </c>
      <c r="GB4" s="67">
        <v>377</v>
      </c>
      <c r="GC4" s="67">
        <v>419</v>
      </c>
      <c r="GD4" s="67">
        <v>369</v>
      </c>
      <c r="GE4" s="67">
        <v>367</v>
      </c>
      <c r="GF4" s="67">
        <v>444</v>
      </c>
      <c r="GG4" s="67">
        <v>419</v>
      </c>
      <c r="GH4" s="67">
        <v>442</v>
      </c>
      <c r="GI4">
        <v>435</v>
      </c>
      <c r="GJ4">
        <v>433</v>
      </c>
      <c r="GK4">
        <v>438</v>
      </c>
      <c r="GL4">
        <v>349</v>
      </c>
      <c r="GM4">
        <v>353</v>
      </c>
      <c r="GN4">
        <v>404</v>
      </c>
      <c r="GO4">
        <v>415</v>
      </c>
      <c r="GP4">
        <v>340</v>
      </c>
      <c r="GQ4">
        <v>368</v>
      </c>
      <c r="GR4">
        <v>363</v>
      </c>
      <c r="GS4">
        <v>372</v>
      </c>
      <c r="GT4">
        <v>403</v>
      </c>
      <c r="GU4">
        <v>368</v>
      </c>
      <c r="GV4">
        <v>425</v>
      </c>
      <c r="GW4">
        <v>404</v>
      </c>
      <c r="GX4">
        <v>368</v>
      </c>
      <c r="GY4">
        <v>402</v>
      </c>
      <c r="GZ4">
        <v>392</v>
      </c>
      <c r="HA4">
        <v>494</v>
      </c>
      <c r="HB4">
        <v>389</v>
      </c>
      <c r="HC4">
        <v>378</v>
      </c>
      <c r="HD4">
        <v>401</v>
      </c>
      <c r="HE4">
        <v>402</v>
      </c>
      <c r="HF4">
        <v>451</v>
      </c>
      <c r="HG4">
        <v>416</v>
      </c>
      <c r="HH4">
        <v>442</v>
      </c>
      <c r="HI4">
        <v>439</v>
      </c>
      <c r="HJ4">
        <v>399</v>
      </c>
      <c r="HK4">
        <v>406</v>
      </c>
      <c r="HL4">
        <v>405</v>
      </c>
      <c r="HM4">
        <v>451</v>
      </c>
      <c r="HN4">
        <v>358</v>
      </c>
      <c r="HO4">
        <v>422</v>
      </c>
      <c r="HP4">
        <v>398</v>
      </c>
      <c r="HQ4">
        <v>456</v>
      </c>
      <c r="HR4">
        <v>450</v>
      </c>
      <c r="HS4">
        <v>451</v>
      </c>
      <c r="HT4">
        <v>450</v>
      </c>
      <c r="HU4">
        <v>439</v>
      </c>
      <c r="HV4">
        <v>420</v>
      </c>
      <c r="HW4">
        <v>437</v>
      </c>
      <c r="HX4">
        <v>412</v>
      </c>
      <c r="HY4">
        <v>453</v>
      </c>
      <c r="HZ4">
        <v>412</v>
      </c>
      <c r="IA4">
        <v>378</v>
      </c>
      <c r="IB4">
        <v>462</v>
      </c>
      <c r="IC4">
        <v>453</v>
      </c>
      <c r="ID4">
        <v>431</v>
      </c>
      <c r="IE4">
        <v>466</v>
      </c>
      <c r="IF4">
        <v>462</v>
      </c>
      <c r="IG4">
        <v>430</v>
      </c>
      <c r="IH4" s="106">
        <v>408</v>
      </c>
      <c r="II4" s="106">
        <v>401</v>
      </c>
      <c r="IJ4" s="106">
        <v>423</v>
      </c>
      <c r="IK4" s="111">
        <v>486</v>
      </c>
      <c r="IL4" s="111">
        <v>388</v>
      </c>
      <c r="IM4" s="111">
        <v>447</v>
      </c>
      <c r="IN4" s="111">
        <v>484</v>
      </c>
      <c r="IO4" s="111">
        <v>312</v>
      </c>
      <c r="IP4" s="111">
        <v>312</v>
      </c>
      <c r="IQ4" s="111">
        <v>328</v>
      </c>
      <c r="IR4" s="111">
        <v>375</v>
      </c>
      <c r="IS4" s="111">
        <v>535</v>
      </c>
      <c r="IT4" s="111">
        <v>571</v>
      </c>
      <c r="IU4" s="111">
        <v>472</v>
      </c>
      <c r="IV4" s="115">
        <v>411</v>
      </c>
    </row>
    <row r="5" spans="1:256">
      <c r="A5" s="7" t="s">
        <v>6</v>
      </c>
      <c r="B5" s="37">
        <v>3563</v>
      </c>
      <c r="C5" s="37">
        <v>3446</v>
      </c>
      <c r="D5" s="37">
        <v>3385</v>
      </c>
      <c r="E5" s="37">
        <v>3756</v>
      </c>
      <c r="F5" s="37">
        <v>3808</v>
      </c>
      <c r="G5" s="37">
        <v>3605</v>
      </c>
      <c r="H5" s="37">
        <v>2795</v>
      </c>
      <c r="I5" s="37">
        <v>3597</v>
      </c>
      <c r="J5" s="37">
        <v>3626</v>
      </c>
      <c r="K5" s="37">
        <v>3485</v>
      </c>
      <c r="L5" s="37">
        <v>4440</v>
      </c>
      <c r="M5" s="37">
        <v>3790</v>
      </c>
      <c r="N5" s="37">
        <v>3608</v>
      </c>
      <c r="O5" s="37">
        <v>3527</v>
      </c>
      <c r="P5" s="37">
        <v>3230</v>
      </c>
      <c r="Q5" s="37">
        <v>3472</v>
      </c>
      <c r="R5" s="37">
        <v>3166</v>
      </c>
      <c r="S5" s="37">
        <v>3183</v>
      </c>
      <c r="T5" s="37">
        <v>3163</v>
      </c>
      <c r="U5" s="37">
        <v>3156</v>
      </c>
      <c r="V5" s="37">
        <v>4375</v>
      </c>
      <c r="W5" s="37">
        <v>4897</v>
      </c>
      <c r="X5" s="37">
        <v>5841</v>
      </c>
      <c r="Y5" s="37">
        <v>4789</v>
      </c>
      <c r="Z5" s="37">
        <v>6271</v>
      </c>
      <c r="AA5" s="37">
        <v>6099</v>
      </c>
      <c r="AB5" s="37">
        <v>6145</v>
      </c>
      <c r="AC5" s="37">
        <v>6039</v>
      </c>
      <c r="AD5" s="37">
        <v>5225</v>
      </c>
      <c r="AE5" s="37">
        <v>5328</v>
      </c>
      <c r="AF5" s="37">
        <v>4760</v>
      </c>
      <c r="AG5" s="37">
        <v>4883</v>
      </c>
      <c r="AH5" s="37">
        <v>4634</v>
      </c>
      <c r="AI5" s="37">
        <v>6745</v>
      </c>
      <c r="AJ5" s="37">
        <v>7075</v>
      </c>
      <c r="AK5" s="37">
        <v>6598</v>
      </c>
      <c r="AL5" s="37">
        <v>4236</v>
      </c>
      <c r="AM5" s="37">
        <v>4388</v>
      </c>
      <c r="AN5" s="37">
        <v>4375</v>
      </c>
      <c r="AO5" s="37">
        <v>4398</v>
      </c>
      <c r="AP5" s="37">
        <v>4032</v>
      </c>
      <c r="AQ5" s="37">
        <v>4169</v>
      </c>
      <c r="AR5" s="37">
        <v>5413</v>
      </c>
      <c r="AS5" s="37">
        <v>5144</v>
      </c>
      <c r="AT5" s="37">
        <v>4996</v>
      </c>
      <c r="AU5" s="37">
        <v>4656</v>
      </c>
      <c r="AV5" s="37">
        <v>4509</v>
      </c>
      <c r="AW5" s="37">
        <v>4755</v>
      </c>
      <c r="AX5" s="37">
        <v>6132</v>
      </c>
      <c r="AY5" s="37">
        <v>5204</v>
      </c>
      <c r="AZ5" s="37">
        <v>6113</v>
      </c>
      <c r="BA5" s="37">
        <v>5059</v>
      </c>
      <c r="BB5" s="37">
        <v>5083</v>
      </c>
      <c r="BC5" s="37">
        <v>6368</v>
      </c>
      <c r="BD5" s="37">
        <v>4670</v>
      </c>
      <c r="BE5" s="37">
        <v>5032</v>
      </c>
      <c r="BF5" s="37">
        <v>6790</v>
      </c>
      <c r="BG5" s="37">
        <v>6285</v>
      </c>
      <c r="BH5" s="37">
        <v>6459</v>
      </c>
      <c r="BI5" s="37">
        <v>5803</v>
      </c>
      <c r="BJ5" s="37">
        <v>7289</v>
      </c>
      <c r="BK5" s="37">
        <v>6989</v>
      </c>
      <c r="BL5" s="37">
        <v>6626</v>
      </c>
      <c r="BM5" s="37">
        <v>5798</v>
      </c>
      <c r="BN5" s="37">
        <v>5821</v>
      </c>
      <c r="BO5" s="37">
        <v>6110</v>
      </c>
      <c r="BP5" s="37">
        <v>5241</v>
      </c>
      <c r="BQ5" s="37">
        <v>6321</v>
      </c>
      <c r="BR5" s="37">
        <v>6939</v>
      </c>
      <c r="BS5" s="37">
        <v>6841</v>
      </c>
      <c r="BT5" s="37">
        <v>7699</v>
      </c>
      <c r="BU5" s="37">
        <v>7784</v>
      </c>
      <c r="BV5" s="37">
        <v>6085</v>
      </c>
      <c r="BW5" s="37">
        <v>5891</v>
      </c>
      <c r="BX5" s="37">
        <v>6745</v>
      </c>
      <c r="BY5" s="37">
        <v>5779</v>
      </c>
      <c r="BZ5" s="37">
        <v>6656</v>
      </c>
      <c r="CA5" s="37">
        <v>6613</v>
      </c>
      <c r="CB5" s="37">
        <v>6755</v>
      </c>
      <c r="CC5" s="37">
        <v>8330</v>
      </c>
      <c r="CD5" s="37">
        <v>7436</v>
      </c>
      <c r="CE5" s="37">
        <v>7668</v>
      </c>
      <c r="CF5" s="37">
        <v>6959</v>
      </c>
      <c r="CG5" s="37">
        <v>6790</v>
      </c>
      <c r="CH5" s="37">
        <v>7668</v>
      </c>
      <c r="CI5" s="37">
        <v>6959</v>
      </c>
      <c r="CJ5" s="37">
        <v>6790</v>
      </c>
      <c r="CK5" s="37">
        <v>6738</v>
      </c>
      <c r="CL5" s="37">
        <v>6077</v>
      </c>
      <c r="CM5" s="37">
        <v>6946</v>
      </c>
      <c r="CN5" s="37">
        <v>6885</v>
      </c>
      <c r="CO5" s="37">
        <v>7318</v>
      </c>
      <c r="CP5" s="37">
        <v>7379</v>
      </c>
      <c r="CQ5" s="37">
        <v>8180</v>
      </c>
      <c r="CR5" s="37">
        <v>8983</v>
      </c>
      <c r="CS5" s="37">
        <v>8093</v>
      </c>
      <c r="CT5" s="37">
        <v>3243</v>
      </c>
      <c r="CU5" s="37">
        <v>2873</v>
      </c>
      <c r="CV5" s="37">
        <v>2804</v>
      </c>
      <c r="CW5" s="37">
        <v>3087</v>
      </c>
      <c r="CX5" s="37">
        <v>2411</v>
      </c>
      <c r="CY5" s="37">
        <v>2594</v>
      </c>
      <c r="CZ5" s="37">
        <v>6100</v>
      </c>
      <c r="DA5" s="37">
        <v>5980</v>
      </c>
      <c r="DB5" s="37">
        <v>6038</v>
      </c>
      <c r="DC5" s="37">
        <v>3366</v>
      </c>
      <c r="DD5" s="37">
        <v>3273</v>
      </c>
      <c r="DE5" s="37">
        <v>3334</v>
      </c>
      <c r="DF5" s="37">
        <v>3631</v>
      </c>
      <c r="DG5" s="37">
        <v>3177</v>
      </c>
      <c r="DH5" s="37">
        <v>3323</v>
      </c>
      <c r="DI5" s="37">
        <v>3522</v>
      </c>
      <c r="DJ5" s="37">
        <v>3253</v>
      </c>
      <c r="DK5" s="37">
        <v>3409</v>
      </c>
      <c r="DL5" s="37">
        <v>3872</v>
      </c>
      <c r="DM5" s="37">
        <v>3991</v>
      </c>
      <c r="DN5" s="37">
        <v>4555</v>
      </c>
      <c r="DO5" s="37">
        <v>5043</v>
      </c>
      <c r="DP5" s="37">
        <v>4872</v>
      </c>
      <c r="DQ5" s="66">
        <v>4686</v>
      </c>
      <c r="DR5" s="67">
        <v>4989</v>
      </c>
      <c r="DS5" s="67">
        <v>4239</v>
      </c>
      <c r="DT5" s="67">
        <v>4846</v>
      </c>
      <c r="DU5" s="67">
        <v>4780</v>
      </c>
      <c r="DV5" s="67">
        <v>4170</v>
      </c>
      <c r="DW5" s="67">
        <v>5125</v>
      </c>
      <c r="DX5" s="67">
        <v>4183</v>
      </c>
      <c r="DY5" s="67">
        <v>3869</v>
      </c>
      <c r="DZ5" s="67">
        <v>4573</v>
      </c>
      <c r="EA5" s="67">
        <v>4684</v>
      </c>
      <c r="EB5" s="67">
        <v>4425</v>
      </c>
      <c r="EC5" s="67">
        <v>4519</v>
      </c>
      <c r="ED5" s="67">
        <v>3854</v>
      </c>
      <c r="EE5" s="67">
        <v>3373</v>
      </c>
      <c r="EF5" s="67">
        <v>3644</v>
      </c>
      <c r="EG5" s="67">
        <v>4002</v>
      </c>
      <c r="EH5" s="67">
        <v>3049</v>
      </c>
      <c r="EI5" s="67">
        <v>3934</v>
      </c>
      <c r="EJ5" s="67">
        <v>4289</v>
      </c>
      <c r="EK5" s="67">
        <v>5447</v>
      </c>
      <c r="EL5" s="67">
        <v>6431</v>
      </c>
      <c r="EM5" s="67">
        <v>6558</v>
      </c>
      <c r="EN5" s="67">
        <v>7310</v>
      </c>
      <c r="EO5" s="67">
        <v>6209</v>
      </c>
      <c r="EP5" s="68">
        <v>6326</v>
      </c>
      <c r="EQ5" s="68">
        <v>5720</v>
      </c>
      <c r="ER5" s="68">
        <v>6521</v>
      </c>
      <c r="ES5" s="68">
        <v>6579</v>
      </c>
      <c r="ET5" s="68">
        <v>5500</v>
      </c>
      <c r="EU5" s="68">
        <v>5890</v>
      </c>
      <c r="EV5" s="68">
        <v>6061</v>
      </c>
      <c r="EW5" s="68">
        <v>6665</v>
      </c>
      <c r="EX5" s="68">
        <v>6973</v>
      </c>
      <c r="EY5" s="68">
        <v>7870</v>
      </c>
      <c r="EZ5" s="68">
        <v>8236</v>
      </c>
      <c r="FA5" s="68">
        <v>6375</v>
      </c>
      <c r="FB5" s="68">
        <v>6296</v>
      </c>
      <c r="FC5" s="68">
        <v>5093</v>
      </c>
      <c r="FD5" s="68">
        <v>5079</v>
      </c>
      <c r="FE5" s="68">
        <v>6280</v>
      </c>
      <c r="FF5" s="68">
        <v>5074</v>
      </c>
      <c r="FG5" s="68">
        <v>5537</v>
      </c>
      <c r="FH5" s="68">
        <v>6175</v>
      </c>
      <c r="FI5" s="68">
        <v>6096</v>
      </c>
      <c r="FJ5" s="68">
        <v>6397</v>
      </c>
      <c r="FK5" s="68">
        <v>7200</v>
      </c>
      <c r="FL5" s="68">
        <v>7773</v>
      </c>
      <c r="FM5" s="68">
        <v>6790</v>
      </c>
      <c r="FN5" s="69">
        <v>6098</v>
      </c>
      <c r="FO5" s="69">
        <v>5047</v>
      </c>
      <c r="FP5" s="69">
        <v>4813</v>
      </c>
      <c r="FQ5" s="69">
        <v>5608</v>
      </c>
      <c r="FR5" s="69">
        <v>4103</v>
      </c>
      <c r="FS5" s="69">
        <v>4672</v>
      </c>
      <c r="FT5" s="69">
        <v>5003</v>
      </c>
      <c r="FU5" s="69">
        <v>4808</v>
      </c>
      <c r="FV5" s="69">
        <v>5144</v>
      </c>
      <c r="FW5" s="69">
        <v>5494</v>
      </c>
      <c r="FX5" s="69">
        <v>5386</v>
      </c>
      <c r="FY5" s="69">
        <v>5080</v>
      </c>
      <c r="FZ5" s="67">
        <v>5161</v>
      </c>
      <c r="GA5" s="67">
        <v>4292</v>
      </c>
      <c r="GB5" s="67">
        <v>4344</v>
      </c>
      <c r="GC5" s="67">
        <v>4729</v>
      </c>
      <c r="GD5" s="67">
        <v>3416</v>
      </c>
      <c r="GE5" s="67">
        <v>4488</v>
      </c>
      <c r="GF5" s="67">
        <v>4650</v>
      </c>
      <c r="GG5" s="67">
        <v>4664</v>
      </c>
      <c r="GH5" s="67">
        <v>4329</v>
      </c>
      <c r="GI5">
        <v>5061</v>
      </c>
      <c r="GJ5">
        <v>4889</v>
      </c>
      <c r="GK5">
        <v>4882</v>
      </c>
      <c r="GL5">
        <v>4577</v>
      </c>
      <c r="GM5">
        <v>4548</v>
      </c>
      <c r="GN5">
        <v>4052</v>
      </c>
      <c r="GO5">
        <v>3853</v>
      </c>
      <c r="GP5">
        <v>3407</v>
      </c>
      <c r="GQ5">
        <v>3662</v>
      </c>
      <c r="GR5">
        <v>4078</v>
      </c>
      <c r="GS5">
        <v>3813</v>
      </c>
      <c r="GT5">
        <v>4615</v>
      </c>
      <c r="GU5" s="78">
        <v>4518</v>
      </c>
      <c r="GV5" s="78">
        <v>4647</v>
      </c>
      <c r="GW5" s="78">
        <v>3905</v>
      </c>
      <c r="GX5" s="78">
        <v>4159</v>
      </c>
      <c r="GY5" s="78">
        <v>3802</v>
      </c>
      <c r="GZ5" s="78">
        <v>3470</v>
      </c>
      <c r="HA5" s="78">
        <v>4004</v>
      </c>
      <c r="HB5" s="78">
        <v>3260</v>
      </c>
      <c r="HC5" s="78">
        <v>3345</v>
      </c>
      <c r="HD5" s="78">
        <v>3753</v>
      </c>
      <c r="HE5" s="78">
        <v>3778</v>
      </c>
      <c r="HF5" s="78">
        <v>3373</v>
      </c>
      <c r="HG5" s="78">
        <v>3578</v>
      </c>
      <c r="HH5" s="78">
        <v>4251</v>
      </c>
      <c r="HI5" s="78">
        <v>3746</v>
      </c>
      <c r="HJ5" s="78">
        <v>3897</v>
      </c>
      <c r="HK5" s="78">
        <v>3780</v>
      </c>
      <c r="HL5" s="78">
        <v>3226</v>
      </c>
      <c r="HM5" s="78">
        <v>4056</v>
      </c>
      <c r="HN5" s="78">
        <v>2716</v>
      </c>
      <c r="HO5" s="78">
        <v>3494</v>
      </c>
      <c r="HP5" s="78">
        <v>3283</v>
      </c>
      <c r="HQ5" s="78">
        <v>3221</v>
      </c>
      <c r="HR5" s="78">
        <v>3351</v>
      </c>
      <c r="HS5" s="78">
        <v>3644</v>
      </c>
      <c r="HT5" s="78">
        <v>3863</v>
      </c>
      <c r="HU5" s="78">
        <v>3195</v>
      </c>
      <c r="HV5" s="78">
        <v>3318</v>
      </c>
      <c r="HW5" s="78">
        <v>2957</v>
      </c>
      <c r="HX5" s="78">
        <v>2276</v>
      </c>
      <c r="HY5" s="78">
        <v>3192</v>
      </c>
      <c r="HZ5" s="78">
        <v>2681</v>
      </c>
      <c r="IA5" s="78">
        <v>2593</v>
      </c>
      <c r="IB5" s="78">
        <v>2762</v>
      </c>
      <c r="IC5" s="78">
        <v>3130</v>
      </c>
      <c r="ID5" s="78">
        <v>3183</v>
      </c>
      <c r="IE5" s="78">
        <v>3359</v>
      </c>
      <c r="IF5" s="78">
        <v>3849</v>
      </c>
      <c r="IG5" s="78">
        <v>3283</v>
      </c>
      <c r="IH5" s="106">
        <v>3307</v>
      </c>
      <c r="II5" s="106">
        <v>3325</v>
      </c>
      <c r="IJ5" s="106">
        <v>3154</v>
      </c>
      <c r="IK5" s="111">
        <v>3992</v>
      </c>
      <c r="IL5" s="111">
        <v>3348</v>
      </c>
      <c r="IM5" s="111">
        <v>3967</v>
      </c>
      <c r="IN5" s="111">
        <v>5965</v>
      </c>
      <c r="IO5" s="111">
        <v>4222</v>
      </c>
      <c r="IP5" s="111">
        <v>2741</v>
      </c>
      <c r="IQ5" s="111">
        <v>2760</v>
      </c>
      <c r="IR5" s="111">
        <v>3869</v>
      </c>
      <c r="IS5" s="111">
        <v>3853</v>
      </c>
      <c r="IT5" s="111">
        <v>4515</v>
      </c>
      <c r="IU5" s="111">
        <v>3864</v>
      </c>
      <c r="IV5" s="115">
        <v>4151</v>
      </c>
    </row>
    <row r="6" spans="1:256">
      <c r="A6" s="7" t="s">
        <v>8</v>
      </c>
      <c r="B6" s="37">
        <v>2090</v>
      </c>
      <c r="C6" s="37">
        <v>2317</v>
      </c>
      <c r="D6" s="37">
        <v>2655</v>
      </c>
      <c r="E6" s="37">
        <v>2382</v>
      </c>
      <c r="F6" s="37">
        <v>2653</v>
      </c>
      <c r="G6" s="37">
        <v>2991</v>
      </c>
      <c r="H6" s="37">
        <v>1884</v>
      </c>
      <c r="I6" s="37">
        <v>1971</v>
      </c>
      <c r="J6" s="37">
        <v>1960</v>
      </c>
      <c r="K6" s="37">
        <v>1971</v>
      </c>
      <c r="L6" s="37">
        <v>2423</v>
      </c>
      <c r="M6" s="37">
        <v>2159</v>
      </c>
      <c r="N6" s="37">
        <v>2288</v>
      </c>
      <c r="O6" s="37">
        <v>1981</v>
      </c>
      <c r="P6" s="37">
        <v>1526</v>
      </c>
      <c r="Q6" s="37">
        <v>2010</v>
      </c>
      <c r="R6" s="37">
        <v>1731</v>
      </c>
      <c r="S6" s="37">
        <v>1793</v>
      </c>
      <c r="T6" s="37">
        <v>1842</v>
      </c>
      <c r="U6" s="37">
        <v>2117</v>
      </c>
      <c r="V6" s="37">
        <v>2145</v>
      </c>
      <c r="W6" s="37">
        <v>2223</v>
      </c>
      <c r="X6" s="37">
        <v>2464</v>
      </c>
      <c r="Y6" s="37">
        <v>2146</v>
      </c>
      <c r="Z6" s="37">
        <v>2474</v>
      </c>
      <c r="AA6" s="37">
        <v>2138</v>
      </c>
      <c r="AB6" s="37">
        <v>1904</v>
      </c>
      <c r="AC6" s="37">
        <v>2011</v>
      </c>
      <c r="AD6" s="37">
        <v>1671</v>
      </c>
      <c r="AE6" s="37">
        <v>1803</v>
      </c>
      <c r="AF6" s="37">
        <v>1922</v>
      </c>
      <c r="AG6" s="37">
        <v>2015</v>
      </c>
      <c r="AH6" s="37">
        <v>1884</v>
      </c>
      <c r="AI6" s="37">
        <v>2071</v>
      </c>
      <c r="AJ6" s="37">
        <v>2355</v>
      </c>
      <c r="AK6" s="37">
        <v>2159</v>
      </c>
      <c r="AL6" s="37">
        <v>2346</v>
      </c>
      <c r="AM6" s="37">
        <v>1908</v>
      </c>
      <c r="AN6" s="37">
        <v>2024</v>
      </c>
      <c r="AO6" s="37">
        <v>2068</v>
      </c>
      <c r="AP6" s="37">
        <v>1648</v>
      </c>
      <c r="AQ6" s="37">
        <v>1858</v>
      </c>
      <c r="AR6" s="37">
        <v>2091</v>
      </c>
      <c r="AS6" s="37">
        <v>2094</v>
      </c>
      <c r="AT6" s="37">
        <v>2035</v>
      </c>
      <c r="AU6" s="37">
        <v>2378</v>
      </c>
      <c r="AV6" s="37">
        <v>2442</v>
      </c>
      <c r="AW6" s="37">
        <v>2414</v>
      </c>
      <c r="AX6" s="37">
        <v>2485</v>
      </c>
      <c r="AY6" s="37">
        <v>1833</v>
      </c>
      <c r="AZ6" s="37">
        <v>1922</v>
      </c>
      <c r="BA6" s="37">
        <v>1849</v>
      </c>
      <c r="BB6" s="37">
        <v>1583</v>
      </c>
      <c r="BC6" s="37">
        <v>2069</v>
      </c>
      <c r="BD6" s="37">
        <v>2003</v>
      </c>
      <c r="BE6" s="37">
        <v>1900</v>
      </c>
      <c r="BF6" s="37">
        <v>2223</v>
      </c>
      <c r="BG6" s="37">
        <v>2049</v>
      </c>
      <c r="BH6" s="37">
        <v>2314</v>
      </c>
      <c r="BI6" s="37">
        <v>2249</v>
      </c>
      <c r="BJ6" s="37">
        <v>2157</v>
      </c>
      <c r="BK6" s="37">
        <v>2028</v>
      </c>
      <c r="BL6" s="37">
        <v>1860</v>
      </c>
      <c r="BM6" s="37">
        <v>1821</v>
      </c>
      <c r="BN6" s="37">
        <v>1605</v>
      </c>
      <c r="BO6" s="37">
        <v>1807</v>
      </c>
      <c r="BP6" s="37">
        <v>1727</v>
      </c>
      <c r="BQ6" s="37">
        <v>1904</v>
      </c>
      <c r="BR6" s="37">
        <v>2167</v>
      </c>
      <c r="BS6" s="37">
        <v>2009</v>
      </c>
      <c r="BT6" s="37">
        <v>2515</v>
      </c>
      <c r="BU6" s="37">
        <v>2407</v>
      </c>
      <c r="BV6" s="37">
        <v>1486</v>
      </c>
      <c r="BW6" s="37">
        <v>1344</v>
      </c>
      <c r="BX6" s="37">
        <v>1664</v>
      </c>
      <c r="BY6" s="37">
        <v>1525</v>
      </c>
      <c r="BZ6" s="37">
        <v>1741</v>
      </c>
      <c r="CA6" s="37">
        <v>1865</v>
      </c>
      <c r="CB6" s="37">
        <v>1737</v>
      </c>
      <c r="CC6" s="37">
        <v>2132</v>
      </c>
      <c r="CD6" s="37">
        <v>1939</v>
      </c>
      <c r="CE6" s="37">
        <v>1848</v>
      </c>
      <c r="CF6" s="37">
        <v>1639</v>
      </c>
      <c r="CG6" s="37">
        <v>1340</v>
      </c>
      <c r="CH6" s="37">
        <v>1848</v>
      </c>
      <c r="CI6" s="37">
        <v>1639</v>
      </c>
      <c r="CJ6" s="37">
        <v>1340</v>
      </c>
      <c r="CK6" s="37">
        <v>1656</v>
      </c>
      <c r="CL6" s="37">
        <v>1379</v>
      </c>
      <c r="CM6" s="37">
        <v>1689</v>
      </c>
      <c r="CN6" s="37">
        <v>1526</v>
      </c>
      <c r="CO6" s="37">
        <v>1719</v>
      </c>
      <c r="CP6" s="37">
        <v>1765</v>
      </c>
      <c r="CQ6" s="37">
        <v>1769</v>
      </c>
      <c r="CR6" s="37">
        <v>2117</v>
      </c>
      <c r="CS6" s="37">
        <v>1767</v>
      </c>
      <c r="CT6" s="37">
        <v>1955</v>
      </c>
      <c r="CU6" s="37">
        <v>1722</v>
      </c>
      <c r="CV6" s="37">
        <v>1490</v>
      </c>
      <c r="CW6" s="37">
        <v>1695</v>
      </c>
      <c r="CX6" s="37">
        <v>1468</v>
      </c>
      <c r="CY6" s="37">
        <v>1554</v>
      </c>
      <c r="CZ6" s="37">
        <v>1733</v>
      </c>
      <c r="DA6" s="37">
        <v>1645</v>
      </c>
      <c r="DB6" s="37">
        <v>1714</v>
      </c>
      <c r="DC6" s="37">
        <v>1985</v>
      </c>
      <c r="DD6" s="37">
        <v>1965</v>
      </c>
      <c r="DE6" s="37">
        <v>2121</v>
      </c>
      <c r="DF6" s="37">
        <v>2227</v>
      </c>
      <c r="DG6" s="37">
        <v>1672</v>
      </c>
      <c r="DH6" s="37">
        <v>1934</v>
      </c>
      <c r="DI6" s="37">
        <v>1632</v>
      </c>
      <c r="DJ6" s="37">
        <v>1580</v>
      </c>
      <c r="DK6" s="37">
        <v>1632</v>
      </c>
      <c r="DL6" s="37">
        <v>1884</v>
      </c>
      <c r="DM6" s="37">
        <v>1852</v>
      </c>
      <c r="DN6" s="37">
        <v>2042</v>
      </c>
      <c r="DO6" s="37">
        <v>2167</v>
      </c>
      <c r="DP6" s="37">
        <v>2126</v>
      </c>
      <c r="DQ6" s="66">
        <v>2237</v>
      </c>
      <c r="DR6" s="67">
        <v>2218</v>
      </c>
      <c r="DS6" s="67">
        <v>1978</v>
      </c>
      <c r="DT6" s="67">
        <v>2035</v>
      </c>
      <c r="DU6" s="67">
        <v>1763</v>
      </c>
      <c r="DV6" s="67">
        <v>1700</v>
      </c>
      <c r="DW6" s="67">
        <v>1999</v>
      </c>
      <c r="DX6" s="67">
        <v>1994</v>
      </c>
      <c r="DY6" s="67">
        <v>1933</v>
      </c>
      <c r="DZ6" s="67">
        <v>2149</v>
      </c>
      <c r="EA6" s="67">
        <v>2135</v>
      </c>
      <c r="EB6" s="67">
        <v>2401</v>
      </c>
      <c r="EC6" s="67">
        <v>2472</v>
      </c>
      <c r="ED6" s="67">
        <v>2403</v>
      </c>
      <c r="EE6" s="67">
        <v>1967</v>
      </c>
      <c r="EF6" s="67">
        <v>1879</v>
      </c>
      <c r="EG6" s="67">
        <v>1957</v>
      </c>
      <c r="EH6" s="67">
        <v>1795</v>
      </c>
      <c r="EI6" s="67">
        <v>2010</v>
      </c>
      <c r="EJ6" s="67">
        <v>1921</v>
      </c>
      <c r="EK6" s="67">
        <v>2181</v>
      </c>
      <c r="EL6" s="67">
        <v>2285</v>
      </c>
      <c r="EM6" s="67">
        <v>2067</v>
      </c>
      <c r="EN6" s="67">
        <v>2630</v>
      </c>
      <c r="EO6" s="67">
        <v>2302</v>
      </c>
      <c r="EP6" s="68">
        <v>2183</v>
      </c>
      <c r="EQ6" s="68">
        <v>2146</v>
      </c>
      <c r="ER6" s="68">
        <v>1808</v>
      </c>
      <c r="ES6" s="68">
        <v>1854</v>
      </c>
      <c r="ET6" s="68">
        <v>1568</v>
      </c>
      <c r="EU6" s="68">
        <v>1601</v>
      </c>
      <c r="EV6" s="68">
        <v>1824</v>
      </c>
      <c r="EW6" s="68">
        <v>2012</v>
      </c>
      <c r="EX6" s="68">
        <v>1876</v>
      </c>
      <c r="EY6" s="68">
        <v>1823</v>
      </c>
      <c r="EZ6" s="68">
        <v>2170</v>
      </c>
      <c r="FA6" s="68">
        <v>1801</v>
      </c>
      <c r="FB6" s="68">
        <v>1958</v>
      </c>
      <c r="FC6" s="68">
        <v>1608</v>
      </c>
      <c r="FD6" s="68">
        <v>1445</v>
      </c>
      <c r="FE6" s="68">
        <v>1644</v>
      </c>
      <c r="FF6" s="68">
        <v>1368</v>
      </c>
      <c r="FG6" s="68">
        <v>1310</v>
      </c>
      <c r="FH6" s="68">
        <v>1534</v>
      </c>
      <c r="FI6" s="68">
        <v>1676</v>
      </c>
      <c r="FJ6" s="68">
        <v>1596</v>
      </c>
      <c r="FK6" s="68">
        <v>1810</v>
      </c>
      <c r="FL6" s="68">
        <v>1932</v>
      </c>
      <c r="FM6" s="68">
        <v>1868</v>
      </c>
      <c r="FN6" s="69">
        <v>1833</v>
      </c>
      <c r="FO6" s="69">
        <v>1367</v>
      </c>
      <c r="FP6" s="69">
        <v>1338</v>
      </c>
      <c r="FQ6" s="69">
        <v>1515</v>
      </c>
      <c r="FR6" s="69">
        <v>1272</v>
      </c>
      <c r="FS6" s="69">
        <v>1138</v>
      </c>
      <c r="FT6" s="69">
        <v>1501</v>
      </c>
      <c r="FU6" s="69">
        <v>1519</v>
      </c>
      <c r="FV6" s="69">
        <v>1566</v>
      </c>
      <c r="FW6" s="69">
        <v>1736</v>
      </c>
      <c r="FX6" s="69">
        <v>1723</v>
      </c>
      <c r="FY6" s="69">
        <v>1762</v>
      </c>
      <c r="FZ6" s="67">
        <v>1710</v>
      </c>
      <c r="GA6" s="67">
        <v>1229</v>
      </c>
      <c r="GB6" s="67">
        <v>1482</v>
      </c>
      <c r="GC6" s="67">
        <v>1319</v>
      </c>
      <c r="GD6" s="67">
        <v>1119</v>
      </c>
      <c r="GE6" s="67">
        <v>1105</v>
      </c>
      <c r="GF6" s="67">
        <v>1320</v>
      </c>
      <c r="GG6" s="67">
        <v>1274</v>
      </c>
      <c r="GH6" s="67">
        <v>1426</v>
      </c>
      <c r="GI6">
        <v>1479</v>
      </c>
      <c r="GJ6">
        <v>1491</v>
      </c>
      <c r="GK6">
        <v>1595</v>
      </c>
      <c r="GL6">
        <v>1504</v>
      </c>
      <c r="GM6">
        <v>1217</v>
      </c>
      <c r="GN6">
        <v>1264</v>
      </c>
      <c r="GO6">
        <v>1164</v>
      </c>
      <c r="GP6">
        <v>1170</v>
      </c>
      <c r="GQ6">
        <v>1127</v>
      </c>
      <c r="GR6">
        <v>1175</v>
      </c>
      <c r="GS6">
        <v>1235</v>
      </c>
      <c r="GT6">
        <v>1435</v>
      </c>
      <c r="GU6" s="78">
        <v>1198</v>
      </c>
      <c r="GV6" s="78">
        <v>1639</v>
      </c>
      <c r="GW6" s="78">
        <v>1358</v>
      </c>
      <c r="GX6" s="78">
        <v>1370</v>
      </c>
      <c r="GY6" s="78">
        <v>1276</v>
      </c>
      <c r="GZ6" s="78">
        <v>1126</v>
      </c>
      <c r="HA6" s="78">
        <v>1187</v>
      </c>
      <c r="HB6" s="78">
        <v>1012</v>
      </c>
      <c r="HC6" s="78">
        <v>1083</v>
      </c>
      <c r="HD6" s="78">
        <v>1002</v>
      </c>
      <c r="HE6" s="78">
        <v>1237</v>
      </c>
      <c r="HF6" s="78">
        <v>1193</v>
      </c>
      <c r="HG6" s="78">
        <v>1237</v>
      </c>
      <c r="HH6" s="78">
        <v>1416</v>
      </c>
      <c r="HI6" s="78">
        <v>1254</v>
      </c>
      <c r="HJ6" s="78">
        <v>1018</v>
      </c>
      <c r="HK6">
        <v>984</v>
      </c>
      <c r="HL6">
        <v>909</v>
      </c>
      <c r="HM6" s="78">
        <v>1055</v>
      </c>
      <c r="HN6" s="78">
        <v>1016</v>
      </c>
      <c r="HO6" s="78">
        <v>1009</v>
      </c>
      <c r="HP6" s="78">
        <v>1122</v>
      </c>
      <c r="HQ6" s="78">
        <v>1130</v>
      </c>
      <c r="HR6" s="78">
        <v>1133</v>
      </c>
      <c r="HS6" s="78">
        <v>1247</v>
      </c>
      <c r="HT6" s="78">
        <v>1292</v>
      </c>
      <c r="HU6" s="78">
        <v>1231</v>
      </c>
      <c r="HV6" s="78">
        <v>1332</v>
      </c>
      <c r="HW6" s="78">
        <v>1298</v>
      </c>
      <c r="HX6" s="78">
        <v>1239</v>
      </c>
      <c r="HY6" s="78">
        <v>1364</v>
      </c>
      <c r="HZ6" s="78">
        <v>1314</v>
      </c>
      <c r="IA6" s="78">
        <v>1342</v>
      </c>
      <c r="IB6" s="78">
        <v>1447</v>
      </c>
      <c r="IC6" s="78">
        <v>1449</v>
      </c>
      <c r="ID6" s="78">
        <v>1451</v>
      </c>
      <c r="IE6" s="78">
        <v>1578</v>
      </c>
      <c r="IF6" s="78">
        <v>1567</v>
      </c>
      <c r="IG6" s="78">
        <v>1582</v>
      </c>
      <c r="IH6" s="106">
        <v>1628</v>
      </c>
      <c r="II6" s="106">
        <v>1537</v>
      </c>
      <c r="IJ6" s="106">
        <v>1546</v>
      </c>
      <c r="IK6" s="111">
        <v>1634</v>
      </c>
      <c r="IL6" s="111">
        <v>1542</v>
      </c>
      <c r="IM6" s="111">
        <v>1591</v>
      </c>
      <c r="IN6" s="111">
        <v>1570</v>
      </c>
      <c r="IO6" s="111">
        <v>1558</v>
      </c>
      <c r="IP6" s="111">
        <v>1571</v>
      </c>
      <c r="IQ6" s="111">
        <v>1584</v>
      </c>
      <c r="IR6" s="111">
        <v>1597</v>
      </c>
      <c r="IS6" s="111">
        <v>1596</v>
      </c>
      <c r="IT6" s="111">
        <v>1609</v>
      </c>
      <c r="IU6" s="111">
        <v>1599</v>
      </c>
      <c r="IV6" s="115">
        <v>1589</v>
      </c>
    </row>
    <row r="7" spans="1:256">
      <c r="A7" s="7" t="s">
        <v>10</v>
      </c>
      <c r="B7" s="37">
        <v>10436</v>
      </c>
      <c r="C7" s="37">
        <v>9819</v>
      </c>
      <c r="D7" s="37">
        <v>10231</v>
      </c>
      <c r="E7" s="37">
        <v>9982</v>
      </c>
      <c r="F7" s="37">
        <v>10142</v>
      </c>
      <c r="G7" s="37">
        <v>10908</v>
      </c>
      <c r="H7" s="37">
        <v>9096</v>
      </c>
      <c r="I7" s="37">
        <v>10528</v>
      </c>
      <c r="J7" s="37">
        <v>10737</v>
      </c>
      <c r="K7" s="37">
        <v>11179</v>
      </c>
      <c r="L7" s="37">
        <v>12755</v>
      </c>
      <c r="M7" s="37">
        <v>11724</v>
      </c>
      <c r="N7" s="37">
        <v>10628</v>
      </c>
      <c r="O7" s="37">
        <v>11081</v>
      </c>
      <c r="P7" s="37">
        <v>11374</v>
      </c>
      <c r="Q7" s="37">
        <v>12330</v>
      </c>
      <c r="R7" s="37">
        <v>10778</v>
      </c>
      <c r="S7" s="37">
        <v>12323</v>
      </c>
      <c r="T7" s="37">
        <v>11426</v>
      </c>
      <c r="U7" s="37">
        <v>13434</v>
      </c>
      <c r="V7" s="37">
        <v>13152</v>
      </c>
      <c r="W7" s="37">
        <v>13721</v>
      </c>
      <c r="X7" s="37">
        <v>15006</v>
      </c>
      <c r="Y7" s="37">
        <v>12756</v>
      </c>
      <c r="Z7" s="37">
        <v>16720</v>
      </c>
      <c r="AA7" s="37">
        <v>14713</v>
      </c>
      <c r="AB7" s="37">
        <v>14223</v>
      </c>
      <c r="AC7" s="37">
        <v>15410</v>
      </c>
      <c r="AD7" s="37">
        <v>13228</v>
      </c>
      <c r="AE7" s="37">
        <v>13969</v>
      </c>
      <c r="AF7" s="37">
        <v>13679</v>
      </c>
      <c r="AG7" s="37">
        <v>14095</v>
      </c>
      <c r="AH7" s="37">
        <v>13326</v>
      </c>
      <c r="AI7" s="37">
        <v>15805</v>
      </c>
      <c r="AJ7" s="37">
        <v>15955</v>
      </c>
      <c r="AK7" s="37">
        <v>15019</v>
      </c>
      <c r="AL7" s="37">
        <v>17292</v>
      </c>
      <c r="AM7" s="37">
        <v>14158</v>
      </c>
      <c r="AN7" s="37">
        <v>14999</v>
      </c>
      <c r="AO7" s="37">
        <v>15881</v>
      </c>
      <c r="AP7" s="37">
        <v>13709</v>
      </c>
      <c r="AQ7" s="37">
        <v>14609</v>
      </c>
      <c r="AR7" s="37">
        <v>15454</v>
      </c>
      <c r="AS7" s="37">
        <v>14862</v>
      </c>
      <c r="AT7" s="37">
        <v>14954</v>
      </c>
      <c r="AU7" s="37">
        <v>16551</v>
      </c>
      <c r="AV7" s="37">
        <v>15604</v>
      </c>
      <c r="AW7" s="37">
        <v>16649</v>
      </c>
      <c r="AX7" s="37">
        <v>17617</v>
      </c>
      <c r="AY7" s="37">
        <v>13786</v>
      </c>
      <c r="AZ7" s="37">
        <v>16574</v>
      </c>
      <c r="BA7" s="37">
        <v>14941</v>
      </c>
      <c r="BB7" s="37">
        <v>13329</v>
      </c>
      <c r="BC7" s="37">
        <v>15109</v>
      </c>
      <c r="BD7" s="37">
        <v>14317</v>
      </c>
      <c r="BE7" s="37">
        <v>13100</v>
      </c>
      <c r="BF7" s="37">
        <v>14708</v>
      </c>
      <c r="BG7" s="37">
        <v>14687</v>
      </c>
      <c r="BH7" s="37">
        <v>15411</v>
      </c>
      <c r="BI7" s="37">
        <v>15145</v>
      </c>
      <c r="BJ7" s="37">
        <v>14370</v>
      </c>
      <c r="BK7" s="37">
        <v>13527</v>
      </c>
      <c r="BL7" s="37">
        <v>13654</v>
      </c>
      <c r="BM7" s="37">
        <v>13082</v>
      </c>
      <c r="BN7" s="37">
        <v>11856</v>
      </c>
      <c r="BO7" s="37">
        <v>13567</v>
      </c>
      <c r="BP7" s="37">
        <v>12727</v>
      </c>
      <c r="BQ7" s="37">
        <v>12958</v>
      </c>
      <c r="BR7" s="37">
        <v>13696</v>
      </c>
      <c r="BS7" s="37">
        <v>13680</v>
      </c>
      <c r="BT7" s="37">
        <v>16142</v>
      </c>
      <c r="BU7" s="37">
        <v>15350</v>
      </c>
      <c r="BV7" s="37">
        <v>15101</v>
      </c>
      <c r="BW7" s="37">
        <v>13578</v>
      </c>
      <c r="BX7" s="37">
        <v>15662</v>
      </c>
      <c r="BY7" s="37">
        <v>13915</v>
      </c>
      <c r="BZ7" s="37">
        <v>15384</v>
      </c>
      <c r="CA7" s="37">
        <v>14414</v>
      </c>
      <c r="CB7" s="37">
        <v>14711</v>
      </c>
      <c r="CC7" s="37">
        <v>17562</v>
      </c>
      <c r="CD7" s="37">
        <v>15636</v>
      </c>
      <c r="CE7" s="37">
        <v>16437</v>
      </c>
      <c r="CF7" s="37">
        <v>15213</v>
      </c>
      <c r="CG7" s="37">
        <v>14997</v>
      </c>
      <c r="CH7" s="37">
        <v>16437</v>
      </c>
      <c r="CI7" s="37">
        <v>15213</v>
      </c>
      <c r="CJ7" s="37">
        <v>14997</v>
      </c>
      <c r="CK7" s="37">
        <v>16196</v>
      </c>
      <c r="CL7" s="37">
        <v>14487</v>
      </c>
      <c r="CM7" s="37">
        <v>16187</v>
      </c>
      <c r="CN7" s="37">
        <v>15712</v>
      </c>
      <c r="CO7" s="37">
        <v>16919</v>
      </c>
      <c r="CP7" s="37">
        <v>16888</v>
      </c>
      <c r="CQ7" s="37">
        <v>17802</v>
      </c>
      <c r="CR7" s="37">
        <v>20302</v>
      </c>
      <c r="CS7" s="37">
        <v>17786</v>
      </c>
      <c r="CT7" s="37">
        <v>20545</v>
      </c>
      <c r="CU7" s="37">
        <v>18293</v>
      </c>
      <c r="CV7" s="37">
        <v>17954</v>
      </c>
      <c r="CW7" s="37">
        <v>18989</v>
      </c>
      <c r="CX7" s="37">
        <v>18054</v>
      </c>
      <c r="CY7" s="37">
        <v>17200</v>
      </c>
      <c r="CZ7" s="37">
        <v>18719</v>
      </c>
      <c r="DA7" s="37">
        <v>18550</v>
      </c>
      <c r="DB7" s="37">
        <v>18190</v>
      </c>
      <c r="DC7" s="37">
        <v>21207</v>
      </c>
      <c r="DD7" s="37">
        <v>21093</v>
      </c>
      <c r="DE7" s="37">
        <v>22824</v>
      </c>
      <c r="DF7" s="37">
        <v>24126</v>
      </c>
      <c r="DG7" s="37">
        <v>19576</v>
      </c>
      <c r="DH7" s="37">
        <v>23893</v>
      </c>
      <c r="DI7" s="37">
        <v>21896</v>
      </c>
      <c r="DJ7" s="37">
        <v>20262</v>
      </c>
      <c r="DK7" s="37">
        <v>21825</v>
      </c>
      <c r="DL7" s="37">
        <v>22142</v>
      </c>
      <c r="DM7" s="37">
        <v>20614</v>
      </c>
      <c r="DN7" s="37">
        <v>22002</v>
      </c>
      <c r="DO7" s="37">
        <v>22417</v>
      </c>
      <c r="DP7" s="37">
        <v>21784</v>
      </c>
      <c r="DQ7" s="66">
        <v>22968</v>
      </c>
      <c r="DR7" s="67">
        <v>22719</v>
      </c>
      <c r="DS7" s="67">
        <v>18788</v>
      </c>
      <c r="DT7" s="67">
        <v>22375</v>
      </c>
      <c r="DU7" s="67">
        <v>19312</v>
      </c>
      <c r="DV7" s="67">
        <v>17239</v>
      </c>
      <c r="DW7" s="67">
        <v>19115</v>
      </c>
      <c r="DX7" s="67">
        <v>19080</v>
      </c>
      <c r="DY7" s="67">
        <v>17948</v>
      </c>
      <c r="DZ7" s="67">
        <v>20580</v>
      </c>
      <c r="EA7" s="67">
        <v>22612</v>
      </c>
      <c r="EB7" s="67">
        <v>24376</v>
      </c>
      <c r="EC7" s="67">
        <v>22893</v>
      </c>
      <c r="ED7" s="67">
        <v>21310</v>
      </c>
      <c r="EE7" s="67">
        <v>20570</v>
      </c>
      <c r="EF7" s="67">
        <v>23161</v>
      </c>
      <c r="EG7" s="67">
        <v>20793</v>
      </c>
      <c r="EH7" s="67">
        <v>17795</v>
      </c>
      <c r="EI7" s="67">
        <v>19371</v>
      </c>
      <c r="EJ7" s="67">
        <v>18652</v>
      </c>
      <c r="EK7" s="67">
        <v>19470</v>
      </c>
      <c r="EL7" s="67">
        <v>21444</v>
      </c>
      <c r="EM7" s="67">
        <v>21167</v>
      </c>
      <c r="EN7" s="67">
        <v>24915</v>
      </c>
      <c r="EO7" s="67">
        <v>23491</v>
      </c>
      <c r="EP7" s="68">
        <v>21640</v>
      </c>
      <c r="EQ7" s="68">
        <v>20877</v>
      </c>
      <c r="ER7" s="68">
        <v>22053</v>
      </c>
      <c r="ES7" s="68">
        <v>22268</v>
      </c>
      <c r="ET7" s="68">
        <v>20307</v>
      </c>
      <c r="EU7" s="68">
        <v>19814</v>
      </c>
      <c r="EV7" s="68">
        <v>19947</v>
      </c>
      <c r="EW7" s="68">
        <v>22797</v>
      </c>
      <c r="EX7" s="68">
        <v>23246</v>
      </c>
      <c r="EY7" s="68">
        <v>23650</v>
      </c>
      <c r="EZ7" s="68">
        <v>26616</v>
      </c>
      <c r="FA7" s="68">
        <v>22991</v>
      </c>
      <c r="FB7" s="68">
        <v>25678</v>
      </c>
      <c r="FC7" s="68">
        <v>21567</v>
      </c>
      <c r="FD7" s="68">
        <v>20124</v>
      </c>
      <c r="FE7" s="68">
        <v>23071</v>
      </c>
      <c r="FF7" s="68">
        <v>19689</v>
      </c>
      <c r="FG7" s="68">
        <v>18749</v>
      </c>
      <c r="FH7" s="68">
        <v>19169</v>
      </c>
      <c r="FI7" s="68">
        <v>20464</v>
      </c>
      <c r="FJ7" s="68">
        <v>19538</v>
      </c>
      <c r="FK7" s="68">
        <v>22966</v>
      </c>
      <c r="FL7" s="68">
        <v>23560</v>
      </c>
      <c r="FM7" s="68">
        <v>22390</v>
      </c>
      <c r="FN7" s="69">
        <v>24042</v>
      </c>
      <c r="FO7" s="69">
        <v>18989</v>
      </c>
      <c r="FP7" s="69">
        <v>20137</v>
      </c>
      <c r="FQ7" s="69">
        <v>21347</v>
      </c>
      <c r="FR7" s="69">
        <v>19018</v>
      </c>
      <c r="FS7" s="69">
        <v>17864</v>
      </c>
      <c r="FT7" s="69">
        <v>18610</v>
      </c>
      <c r="FU7" s="69">
        <v>18155</v>
      </c>
      <c r="FV7" s="69">
        <v>18610</v>
      </c>
      <c r="FW7" s="69">
        <v>20715</v>
      </c>
      <c r="FX7" s="69">
        <v>19756</v>
      </c>
      <c r="FY7" s="69">
        <v>20067</v>
      </c>
      <c r="FZ7" s="67">
        <v>20350</v>
      </c>
      <c r="GA7" s="67">
        <v>15445</v>
      </c>
      <c r="GB7" s="67">
        <v>18340</v>
      </c>
      <c r="GC7" s="67">
        <v>17723</v>
      </c>
      <c r="GD7" s="67">
        <v>16395</v>
      </c>
      <c r="GE7" s="67">
        <v>16901</v>
      </c>
      <c r="GF7" s="67">
        <v>16930</v>
      </c>
      <c r="GG7" s="67">
        <v>17064</v>
      </c>
      <c r="GH7" s="67">
        <v>18509</v>
      </c>
      <c r="GI7">
        <v>19597</v>
      </c>
      <c r="GJ7">
        <v>18830</v>
      </c>
      <c r="GK7">
        <v>19150</v>
      </c>
      <c r="GL7">
        <v>18910</v>
      </c>
      <c r="GM7">
        <v>15725</v>
      </c>
      <c r="GN7">
        <v>18062</v>
      </c>
      <c r="GO7">
        <v>15841</v>
      </c>
      <c r="GP7">
        <v>15524</v>
      </c>
      <c r="GQ7">
        <v>15954</v>
      </c>
      <c r="GR7">
        <v>13130</v>
      </c>
      <c r="GS7">
        <v>14142</v>
      </c>
      <c r="GT7">
        <v>15053</v>
      </c>
      <c r="GU7" s="78">
        <v>13829</v>
      </c>
      <c r="GV7" s="78">
        <v>17108</v>
      </c>
      <c r="GW7" s="78">
        <v>16120</v>
      </c>
      <c r="GX7" s="78">
        <v>14723</v>
      </c>
      <c r="GY7" s="78">
        <v>13896</v>
      </c>
      <c r="GZ7" s="78">
        <v>14130</v>
      </c>
      <c r="HA7" s="78">
        <v>16817</v>
      </c>
      <c r="HB7" s="78">
        <v>15389</v>
      </c>
      <c r="HC7" s="78">
        <v>15349</v>
      </c>
      <c r="HD7" s="78">
        <v>13614</v>
      </c>
      <c r="HE7" s="78">
        <v>16230</v>
      </c>
      <c r="HF7" s="78">
        <v>17173</v>
      </c>
      <c r="HG7" s="78">
        <v>16945</v>
      </c>
      <c r="HH7" s="78">
        <v>19536</v>
      </c>
      <c r="HI7" s="78">
        <v>17393</v>
      </c>
      <c r="HJ7" s="78">
        <v>17628</v>
      </c>
      <c r="HK7" s="78">
        <v>15941</v>
      </c>
      <c r="HL7" s="78">
        <v>15475</v>
      </c>
      <c r="HM7" s="78">
        <v>16568</v>
      </c>
      <c r="HN7" s="78">
        <v>14555</v>
      </c>
      <c r="HO7" s="78">
        <v>14221</v>
      </c>
      <c r="HP7" s="78">
        <v>13671</v>
      </c>
      <c r="HQ7" s="78">
        <v>15368</v>
      </c>
      <c r="HR7" s="78">
        <v>14972</v>
      </c>
      <c r="HS7" s="78">
        <v>16688</v>
      </c>
      <c r="HT7" s="78">
        <v>18373</v>
      </c>
      <c r="HU7" s="78">
        <v>15737</v>
      </c>
      <c r="HV7" s="78">
        <v>16972</v>
      </c>
      <c r="HW7" s="78">
        <v>14399</v>
      </c>
      <c r="HX7" s="78">
        <v>13860</v>
      </c>
      <c r="HY7" s="78">
        <v>15420</v>
      </c>
      <c r="HZ7" s="78">
        <v>12928</v>
      </c>
      <c r="IA7" s="78">
        <v>12918</v>
      </c>
      <c r="IB7" s="78">
        <v>14159</v>
      </c>
      <c r="IC7" s="78">
        <v>14866</v>
      </c>
      <c r="ID7" s="78">
        <v>14101</v>
      </c>
      <c r="IE7" s="78">
        <v>16755</v>
      </c>
      <c r="IF7" s="78">
        <v>16991</v>
      </c>
      <c r="IG7" s="78">
        <v>15531</v>
      </c>
      <c r="IH7" s="106">
        <v>15783</v>
      </c>
      <c r="II7" s="106">
        <v>13189</v>
      </c>
      <c r="IJ7" s="106">
        <v>14371</v>
      </c>
      <c r="IK7" s="111">
        <v>14499</v>
      </c>
      <c r="IL7" s="111">
        <v>13112</v>
      </c>
      <c r="IM7" s="111">
        <v>12852</v>
      </c>
      <c r="IN7" s="111">
        <v>20007</v>
      </c>
      <c r="IO7" s="111">
        <v>18120</v>
      </c>
      <c r="IP7" s="111">
        <v>14478</v>
      </c>
      <c r="IQ7" s="111">
        <v>13290</v>
      </c>
      <c r="IR7" s="111">
        <v>14485</v>
      </c>
      <c r="IS7" s="111">
        <v>15520</v>
      </c>
      <c r="IT7" s="111">
        <v>14742</v>
      </c>
      <c r="IU7" s="111">
        <v>14424</v>
      </c>
      <c r="IV7" s="115">
        <v>18856</v>
      </c>
    </row>
    <row r="8" spans="1:256" ht="14.45" customHeight="1">
      <c r="A8" s="7" t="s">
        <v>12</v>
      </c>
      <c r="B8" s="38">
        <v>881</v>
      </c>
      <c r="C8" s="38">
        <v>851</v>
      </c>
      <c r="D8" s="38">
        <v>925</v>
      </c>
      <c r="E8" s="38">
        <v>843</v>
      </c>
      <c r="F8" s="38">
        <v>786</v>
      </c>
      <c r="G8" s="38">
        <v>826</v>
      </c>
      <c r="H8" s="38">
        <v>768</v>
      </c>
      <c r="I8" s="38">
        <v>871</v>
      </c>
      <c r="J8" s="38">
        <v>921</v>
      </c>
      <c r="K8" s="38">
        <v>860</v>
      </c>
      <c r="L8" s="37">
        <v>1058</v>
      </c>
      <c r="M8" s="38">
        <v>854</v>
      </c>
      <c r="N8" s="38">
        <v>870</v>
      </c>
      <c r="O8" s="38">
        <v>881</v>
      </c>
      <c r="P8" s="38">
        <v>960</v>
      </c>
      <c r="Q8" s="38">
        <v>999</v>
      </c>
      <c r="R8" s="38">
        <v>883</v>
      </c>
      <c r="S8" s="38">
        <v>831</v>
      </c>
      <c r="T8" s="38">
        <v>948</v>
      </c>
      <c r="U8" s="38">
        <v>899</v>
      </c>
      <c r="V8" s="38">
        <v>968</v>
      </c>
      <c r="W8" s="37">
        <v>1104</v>
      </c>
      <c r="X8" s="37">
        <v>1170</v>
      </c>
      <c r="Y8" s="38">
        <v>991</v>
      </c>
      <c r="Z8" s="37">
        <v>1273</v>
      </c>
      <c r="AA8" s="37">
        <v>1127</v>
      </c>
      <c r="AB8" s="37">
        <v>1185</v>
      </c>
      <c r="AC8" s="37">
        <v>1225</v>
      </c>
      <c r="AD8" s="37">
        <v>1012</v>
      </c>
      <c r="AE8" s="37">
        <v>1024</v>
      </c>
      <c r="AF8" s="37">
        <v>1130</v>
      </c>
      <c r="AG8" s="37">
        <v>1020</v>
      </c>
      <c r="AH8" s="38">
        <v>993</v>
      </c>
      <c r="AI8" s="37">
        <v>1148</v>
      </c>
      <c r="AJ8" s="37">
        <v>1366</v>
      </c>
      <c r="AK8" s="37">
        <v>1225</v>
      </c>
      <c r="AL8" s="37">
        <v>1426</v>
      </c>
      <c r="AM8" s="37">
        <v>1127</v>
      </c>
      <c r="AN8" s="37">
        <v>1155</v>
      </c>
      <c r="AO8" s="37">
        <v>1397</v>
      </c>
      <c r="AP8" s="37">
        <v>1135</v>
      </c>
      <c r="AQ8" s="37">
        <v>1145</v>
      </c>
      <c r="AR8" s="37">
        <v>1280</v>
      </c>
      <c r="AS8" s="37">
        <v>1293</v>
      </c>
      <c r="AT8" s="37">
        <v>1328</v>
      </c>
      <c r="AU8" s="37">
        <v>1322</v>
      </c>
      <c r="AV8" s="37">
        <v>1325</v>
      </c>
      <c r="AW8" s="37">
        <v>1473</v>
      </c>
      <c r="AX8" s="37">
        <v>1344</v>
      </c>
      <c r="AY8" s="37">
        <v>1106</v>
      </c>
      <c r="AZ8" s="37">
        <v>1243</v>
      </c>
      <c r="BA8" s="37">
        <v>1120</v>
      </c>
      <c r="BB8" s="38">
        <v>958</v>
      </c>
      <c r="BC8" s="37">
        <v>1162</v>
      </c>
      <c r="BD8" s="37">
        <v>1108</v>
      </c>
      <c r="BE8" s="37">
        <v>1017</v>
      </c>
      <c r="BF8" s="37">
        <v>1166</v>
      </c>
      <c r="BG8" s="37">
        <v>1146</v>
      </c>
      <c r="BH8" s="37">
        <v>1219</v>
      </c>
      <c r="BI8" s="38">
        <v>46</v>
      </c>
      <c r="BJ8" s="38">
        <v>119</v>
      </c>
      <c r="BK8" s="38">
        <v>163</v>
      </c>
      <c r="BL8" s="38">
        <v>112</v>
      </c>
      <c r="BM8" s="38">
        <v>197</v>
      </c>
      <c r="BN8" s="38">
        <v>136</v>
      </c>
      <c r="BO8" s="38">
        <v>119</v>
      </c>
      <c r="BP8" s="38">
        <v>139</v>
      </c>
      <c r="BQ8" s="38">
        <v>159</v>
      </c>
      <c r="BR8" s="38">
        <v>142</v>
      </c>
      <c r="BS8" s="38">
        <v>193</v>
      </c>
      <c r="BT8" s="38">
        <v>185</v>
      </c>
      <c r="BU8" s="38">
        <v>146</v>
      </c>
      <c r="BV8" s="38">
        <v>219</v>
      </c>
      <c r="BW8" s="38">
        <v>115</v>
      </c>
      <c r="BX8" s="38">
        <v>129</v>
      </c>
      <c r="BY8" s="38">
        <v>179</v>
      </c>
      <c r="BZ8" s="38">
        <v>212</v>
      </c>
      <c r="CA8" s="38">
        <v>208</v>
      </c>
      <c r="CB8" s="38">
        <v>253</v>
      </c>
      <c r="CC8" s="38">
        <v>268</v>
      </c>
      <c r="CD8" s="38">
        <v>186</v>
      </c>
      <c r="CE8" s="37">
        <v>1296</v>
      </c>
      <c r="CF8" s="37">
        <v>1265</v>
      </c>
      <c r="CG8" s="37">
        <v>1229</v>
      </c>
      <c r="CH8" s="37">
        <v>1296</v>
      </c>
      <c r="CI8" s="37">
        <v>1265</v>
      </c>
      <c r="CJ8" s="37">
        <v>1229</v>
      </c>
      <c r="CK8" s="37">
        <v>1472</v>
      </c>
      <c r="CL8" s="37">
        <v>1202</v>
      </c>
      <c r="CM8" s="37">
        <v>1279</v>
      </c>
      <c r="CN8" s="37">
        <v>1286</v>
      </c>
      <c r="CO8" s="37">
        <v>1420</v>
      </c>
      <c r="CP8" s="37">
        <v>1230</v>
      </c>
      <c r="CQ8" s="37">
        <v>1355</v>
      </c>
      <c r="CR8" s="37">
        <v>1514</v>
      </c>
      <c r="CS8" s="37">
        <v>1360</v>
      </c>
      <c r="CT8" s="37">
        <v>1705</v>
      </c>
      <c r="CU8" s="37">
        <v>1319</v>
      </c>
      <c r="CV8" s="37">
        <v>1358</v>
      </c>
      <c r="CW8" s="37">
        <v>1468</v>
      </c>
      <c r="CX8" s="37">
        <v>1277</v>
      </c>
      <c r="CY8" s="37">
        <v>1266</v>
      </c>
      <c r="CZ8" s="37">
        <v>1284</v>
      </c>
      <c r="DA8" s="37">
        <v>1275</v>
      </c>
      <c r="DB8" s="37">
        <v>1388</v>
      </c>
      <c r="DC8" s="37">
        <v>1565</v>
      </c>
      <c r="DD8" s="37">
        <v>1565</v>
      </c>
      <c r="DE8" s="37">
        <v>1580</v>
      </c>
      <c r="DF8" s="37">
        <v>1692</v>
      </c>
      <c r="DG8" s="37">
        <v>1467</v>
      </c>
      <c r="DH8" s="37">
        <v>1642</v>
      </c>
      <c r="DI8" s="37">
        <v>1620</v>
      </c>
      <c r="DJ8" s="37">
        <v>1412</v>
      </c>
      <c r="DK8" s="37">
        <v>1536</v>
      </c>
      <c r="DL8" s="37">
        <v>1754</v>
      </c>
      <c r="DM8" s="37">
        <v>1695</v>
      </c>
      <c r="DN8" s="37">
        <v>1898</v>
      </c>
      <c r="DO8" s="37">
        <v>1838</v>
      </c>
      <c r="DP8" s="37">
        <v>1862</v>
      </c>
      <c r="DQ8" s="66">
        <v>2018</v>
      </c>
      <c r="DR8" s="67">
        <v>1897</v>
      </c>
      <c r="DS8" s="67">
        <v>1662</v>
      </c>
      <c r="DT8" s="67">
        <v>1758</v>
      </c>
      <c r="DU8" s="67">
        <v>1642</v>
      </c>
      <c r="DV8" s="67">
        <v>1456</v>
      </c>
      <c r="DW8" s="67">
        <v>1909</v>
      </c>
      <c r="DX8" s="67">
        <v>1723</v>
      </c>
      <c r="DY8" s="67">
        <v>1549</v>
      </c>
      <c r="DZ8" s="67">
        <v>1791</v>
      </c>
      <c r="EA8" s="67">
        <v>1810</v>
      </c>
      <c r="EB8" s="67">
        <v>2047</v>
      </c>
      <c r="EC8" s="67">
        <v>1802</v>
      </c>
      <c r="ED8" s="67">
        <v>1587</v>
      </c>
      <c r="EE8" s="67">
        <v>1552</v>
      </c>
      <c r="EF8" s="67">
        <v>1656</v>
      </c>
      <c r="EG8" s="67">
        <v>1445</v>
      </c>
      <c r="EH8" s="67">
        <v>1302</v>
      </c>
      <c r="EI8" s="67">
        <v>1411</v>
      </c>
      <c r="EJ8" s="67">
        <v>1266</v>
      </c>
      <c r="EK8" s="67">
        <v>1258</v>
      </c>
      <c r="EL8" s="67">
        <v>1827</v>
      </c>
      <c r="EM8" s="67">
        <v>2001</v>
      </c>
      <c r="EN8" s="67">
        <v>2456</v>
      </c>
      <c r="EO8" s="67">
        <v>2189</v>
      </c>
      <c r="EP8" s="68">
        <v>2124</v>
      </c>
      <c r="EQ8" s="68">
        <v>2127</v>
      </c>
      <c r="ER8" s="68">
        <v>2058</v>
      </c>
      <c r="ES8" s="68">
        <v>2169</v>
      </c>
      <c r="ET8" s="68">
        <v>1829</v>
      </c>
      <c r="EU8" s="68">
        <v>1889</v>
      </c>
      <c r="EV8" s="68">
        <v>1843</v>
      </c>
      <c r="EW8" s="68">
        <v>2019</v>
      </c>
      <c r="EX8" s="68">
        <v>2052</v>
      </c>
      <c r="EY8" s="68">
        <v>2280</v>
      </c>
      <c r="EZ8" s="68">
        <v>2717</v>
      </c>
      <c r="FA8" s="68">
        <v>2011</v>
      </c>
      <c r="FB8" s="68">
        <v>2210</v>
      </c>
      <c r="FC8" s="68">
        <v>1971</v>
      </c>
      <c r="FD8" s="68">
        <v>1699</v>
      </c>
      <c r="FE8" s="68">
        <v>2029</v>
      </c>
      <c r="FF8" s="68">
        <v>1598</v>
      </c>
      <c r="FG8" s="68">
        <v>1619</v>
      </c>
      <c r="FH8" s="68">
        <v>1808</v>
      </c>
      <c r="FI8" s="68">
        <v>1725</v>
      </c>
      <c r="FJ8" s="68">
        <v>1674</v>
      </c>
      <c r="FK8" s="68">
        <v>1964</v>
      </c>
      <c r="FL8" s="68">
        <v>2120</v>
      </c>
      <c r="FM8" s="68">
        <v>1814</v>
      </c>
      <c r="FN8" s="69">
        <v>2251</v>
      </c>
      <c r="FO8" s="69">
        <v>1962</v>
      </c>
      <c r="FP8" s="69">
        <v>2122</v>
      </c>
      <c r="FQ8" s="69">
        <v>2347</v>
      </c>
      <c r="FR8" s="69">
        <v>2001</v>
      </c>
      <c r="FS8" s="69">
        <v>1839</v>
      </c>
      <c r="FT8" s="69">
        <v>2007</v>
      </c>
      <c r="FU8" s="69">
        <v>1988</v>
      </c>
      <c r="FV8" s="69">
        <v>1959</v>
      </c>
      <c r="FW8" s="69">
        <v>1995</v>
      </c>
      <c r="FX8" s="69">
        <v>2046</v>
      </c>
      <c r="FY8" s="69">
        <v>2194</v>
      </c>
      <c r="FZ8" s="67">
        <v>2235</v>
      </c>
      <c r="GA8" s="67">
        <v>1654</v>
      </c>
      <c r="GB8" s="67">
        <v>1721</v>
      </c>
      <c r="GC8" s="67">
        <v>1666</v>
      </c>
      <c r="GD8" s="67">
        <v>1391</v>
      </c>
      <c r="GE8" s="67">
        <v>1563</v>
      </c>
      <c r="GF8" s="67">
        <v>1582</v>
      </c>
      <c r="GG8" s="67">
        <v>1470</v>
      </c>
      <c r="GH8" s="67">
        <v>1637</v>
      </c>
      <c r="GI8">
        <v>1561</v>
      </c>
      <c r="GJ8">
        <v>1730</v>
      </c>
      <c r="GK8">
        <v>1679</v>
      </c>
      <c r="GL8">
        <v>1675</v>
      </c>
      <c r="GM8">
        <v>1629</v>
      </c>
      <c r="GN8">
        <v>1714</v>
      </c>
      <c r="GO8">
        <v>1773</v>
      </c>
      <c r="GP8">
        <v>1419</v>
      </c>
      <c r="GQ8">
        <v>1539</v>
      </c>
      <c r="GR8">
        <v>1633</v>
      </c>
      <c r="GS8">
        <v>1562</v>
      </c>
      <c r="GT8">
        <v>1731</v>
      </c>
      <c r="GU8" s="78">
        <v>1674</v>
      </c>
      <c r="GV8" s="78">
        <v>2005</v>
      </c>
      <c r="GW8" s="78">
        <v>1790</v>
      </c>
      <c r="GX8" s="78">
        <v>1812</v>
      </c>
      <c r="GY8" s="78">
        <v>1750</v>
      </c>
      <c r="GZ8" s="78">
        <v>1732</v>
      </c>
      <c r="HA8" s="78">
        <v>1840</v>
      </c>
      <c r="HB8" s="78">
        <v>1478</v>
      </c>
      <c r="HC8" s="78">
        <v>1515</v>
      </c>
      <c r="HD8" s="78">
        <v>1588</v>
      </c>
      <c r="HE8" s="78">
        <v>1770</v>
      </c>
      <c r="HF8" s="78">
        <v>1713</v>
      </c>
      <c r="HG8" s="78">
        <v>1770</v>
      </c>
      <c r="HH8" s="78">
        <v>2013</v>
      </c>
      <c r="HI8" s="78">
        <v>1779</v>
      </c>
      <c r="HJ8" s="78">
        <v>1820</v>
      </c>
      <c r="HK8" s="78">
        <v>1763</v>
      </c>
      <c r="HL8" s="78">
        <v>1602</v>
      </c>
      <c r="HM8" s="78">
        <v>1768</v>
      </c>
      <c r="HN8" s="78">
        <v>1445</v>
      </c>
      <c r="HO8" s="78">
        <v>1560</v>
      </c>
      <c r="HP8" s="78">
        <v>1639</v>
      </c>
      <c r="HQ8" s="78">
        <v>1630</v>
      </c>
      <c r="HR8" s="78">
        <v>1623</v>
      </c>
      <c r="HS8" s="78">
        <v>1836</v>
      </c>
      <c r="HT8" s="78">
        <v>2031</v>
      </c>
      <c r="HU8" s="78">
        <v>1644</v>
      </c>
      <c r="HV8" s="78">
        <v>1705</v>
      </c>
      <c r="HW8" s="78">
        <v>1978</v>
      </c>
      <c r="HX8" s="78">
        <v>1902</v>
      </c>
      <c r="HY8" s="78">
        <v>2062</v>
      </c>
      <c r="HZ8" s="78">
        <v>1304</v>
      </c>
      <c r="IA8" s="78">
        <v>1377</v>
      </c>
      <c r="IB8" s="78">
        <v>1738</v>
      </c>
      <c r="IC8" s="78">
        <v>1692</v>
      </c>
      <c r="ID8" s="78">
        <v>1645</v>
      </c>
      <c r="IE8" s="78">
        <v>1900</v>
      </c>
      <c r="IF8" s="78">
        <v>2011</v>
      </c>
      <c r="IG8" s="78">
        <v>1612</v>
      </c>
      <c r="IH8" s="106">
        <v>1711</v>
      </c>
      <c r="II8" s="106">
        <v>1618</v>
      </c>
      <c r="IJ8" s="106">
        <v>1710</v>
      </c>
      <c r="IK8" s="111">
        <v>1795</v>
      </c>
      <c r="IL8" s="111">
        <v>1410</v>
      </c>
      <c r="IM8" s="111">
        <v>2069</v>
      </c>
      <c r="IN8" s="111">
        <v>3105</v>
      </c>
      <c r="IO8" s="111">
        <v>1696</v>
      </c>
      <c r="IP8" s="111">
        <v>1750</v>
      </c>
      <c r="IQ8" s="111">
        <v>1816</v>
      </c>
      <c r="IR8" s="111">
        <v>2120</v>
      </c>
      <c r="IS8" s="111">
        <v>2346</v>
      </c>
      <c r="IT8" s="111">
        <v>2520</v>
      </c>
      <c r="IU8" s="111">
        <v>2627</v>
      </c>
      <c r="IV8" s="115">
        <v>2601</v>
      </c>
    </row>
    <row r="9" spans="1:256">
      <c r="A9" s="7" t="s">
        <v>15</v>
      </c>
      <c r="B9" s="37">
        <v>1040</v>
      </c>
      <c r="C9" s="38">
        <v>920</v>
      </c>
      <c r="D9" s="38">
        <v>760</v>
      </c>
      <c r="E9" s="38">
        <v>866</v>
      </c>
      <c r="F9" s="38">
        <v>729</v>
      </c>
      <c r="G9" s="38">
        <v>840</v>
      </c>
      <c r="H9" s="38">
        <v>740</v>
      </c>
      <c r="I9" s="38">
        <v>769</v>
      </c>
      <c r="J9" s="38">
        <v>785</v>
      </c>
      <c r="K9" s="38">
        <v>891</v>
      </c>
      <c r="L9" s="38">
        <v>954</v>
      </c>
      <c r="M9" s="38">
        <v>899</v>
      </c>
      <c r="N9" s="37">
        <v>849</v>
      </c>
      <c r="O9" s="38">
        <v>922</v>
      </c>
      <c r="P9" s="38">
        <v>762</v>
      </c>
      <c r="Q9" s="38">
        <v>865</v>
      </c>
      <c r="R9" s="38">
        <v>772</v>
      </c>
      <c r="S9" s="38">
        <v>722</v>
      </c>
      <c r="T9" s="38">
        <v>798</v>
      </c>
      <c r="U9" s="38">
        <v>822</v>
      </c>
      <c r="V9" s="38">
        <v>817</v>
      </c>
      <c r="W9" s="38">
        <v>807</v>
      </c>
      <c r="X9" s="38">
        <v>968</v>
      </c>
      <c r="Y9" s="38">
        <v>850</v>
      </c>
      <c r="Z9" s="37">
        <v>1061</v>
      </c>
      <c r="AA9" s="38">
        <v>883</v>
      </c>
      <c r="AB9" s="38">
        <v>848</v>
      </c>
      <c r="AC9" s="38">
        <v>895</v>
      </c>
      <c r="AD9" s="38">
        <v>689</v>
      </c>
      <c r="AE9" s="38">
        <v>722</v>
      </c>
      <c r="AF9" s="38">
        <v>785</v>
      </c>
      <c r="AG9" s="38">
        <v>780</v>
      </c>
      <c r="AH9" s="38">
        <v>767</v>
      </c>
      <c r="AI9" s="38">
        <v>867</v>
      </c>
      <c r="AJ9" s="38">
        <v>951</v>
      </c>
      <c r="AK9" s="38">
        <v>970</v>
      </c>
      <c r="AL9" s="38">
        <v>982</v>
      </c>
      <c r="AM9" s="38">
        <v>866</v>
      </c>
      <c r="AN9" s="38">
        <v>841</v>
      </c>
      <c r="AO9" s="38">
        <v>756</v>
      </c>
      <c r="AP9" s="38">
        <v>605</v>
      </c>
      <c r="AQ9" s="38">
        <v>698</v>
      </c>
      <c r="AR9" s="38">
        <v>604</v>
      </c>
      <c r="AS9" s="38">
        <v>638</v>
      </c>
      <c r="AT9" s="38">
        <v>612</v>
      </c>
      <c r="AU9" s="38">
        <v>764</v>
      </c>
      <c r="AV9" s="38">
        <v>710</v>
      </c>
      <c r="AW9" s="38">
        <v>853</v>
      </c>
      <c r="AX9" s="38">
        <v>804</v>
      </c>
      <c r="AY9" s="38">
        <v>624</v>
      </c>
      <c r="AZ9" s="38">
        <v>674</v>
      </c>
      <c r="BA9" s="38">
        <v>695</v>
      </c>
      <c r="BB9" s="38">
        <v>581</v>
      </c>
      <c r="BC9" s="38">
        <v>717</v>
      </c>
      <c r="BD9" s="38">
        <v>614</v>
      </c>
      <c r="BE9" s="38">
        <v>590</v>
      </c>
      <c r="BF9" s="38">
        <v>648</v>
      </c>
      <c r="BG9" s="38">
        <v>674</v>
      </c>
      <c r="BH9" s="38">
        <v>765</v>
      </c>
      <c r="BI9" s="38">
        <v>687</v>
      </c>
      <c r="BJ9" s="38">
        <v>737</v>
      </c>
      <c r="BK9" s="38">
        <v>587</v>
      </c>
      <c r="BL9" s="38">
        <v>605</v>
      </c>
      <c r="BM9" s="38">
        <v>570</v>
      </c>
      <c r="BN9" s="38">
        <v>597</v>
      </c>
      <c r="BO9" s="38">
        <v>563</v>
      </c>
      <c r="BP9" s="38">
        <v>578</v>
      </c>
      <c r="BQ9" s="38">
        <v>628</v>
      </c>
      <c r="BR9" s="38">
        <v>631</v>
      </c>
      <c r="BS9" s="38">
        <v>662</v>
      </c>
      <c r="BT9" s="38">
        <v>693</v>
      </c>
      <c r="BU9" s="38">
        <v>692</v>
      </c>
      <c r="BV9" s="38">
        <v>602</v>
      </c>
      <c r="BW9" s="38">
        <v>581</v>
      </c>
      <c r="BX9" s="38">
        <v>653</v>
      </c>
      <c r="BY9" s="38">
        <v>630</v>
      </c>
      <c r="BZ9" s="38">
        <v>596</v>
      </c>
      <c r="CA9" s="38">
        <v>640</v>
      </c>
      <c r="CB9" s="38">
        <v>714</v>
      </c>
      <c r="CC9" s="38">
        <v>706</v>
      </c>
      <c r="CD9" s="38">
        <v>762</v>
      </c>
      <c r="CE9" s="38">
        <v>757</v>
      </c>
      <c r="CF9" s="38">
        <v>657</v>
      </c>
      <c r="CG9" s="38">
        <v>590</v>
      </c>
      <c r="CH9" s="38">
        <v>757</v>
      </c>
      <c r="CI9" s="38">
        <v>657</v>
      </c>
      <c r="CJ9" s="38">
        <v>590</v>
      </c>
      <c r="CK9" s="38">
        <v>628</v>
      </c>
      <c r="CL9" s="38">
        <v>533</v>
      </c>
      <c r="CM9" s="38">
        <v>650</v>
      </c>
      <c r="CN9" s="38">
        <v>688</v>
      </c>
      <c r="CO9" s="38">
        <v>704</v>
      </c>
      <c r="CP9" s="38">
        <v>694</v>
      </c>
      <c r="CQ9" s="38">
        <v>744</v>
      </c>
      <c r="CR9" s="38">
        <v>781</v>
      </c>
      <c r="CS9" s="38">
        <v>733</v>
      </c>
      <c r="CT9" s="37">
        <v>1018</v>
      </c>
      <c r="CU9" s="38">
        <v>868</v>
      </c>
      <c r="CV9" s="38">
        <v>865</v>
      </c>
      <c r="CW9" s="37">
        <v>1117</v>
      </c>
      <c r="CX9" s="38">
        <v>849</v>
      </c>
      <c r="CY9" s="37">
        <v>1014</v>
      </c>
      <c r="CZ9" s="37">
        <v>1064</v>
      </c>
      <c r="DA9" s="38">
        <v>996</v>
      </c>
      <c r="DB9" s="37">
        <v>1097</v>
      </c>
      <c r="DC9" s="37">
        <v>1124</v>
      </c>
      <c r="DD9" s="37">
        <v>1139</v>
      </c>
      <c r="DE9" s="37">
        <v>1303</v>
      </c>
      <c r="DF9" s="37">
        <v>1270</v>
      </c>
      <c r="DG9" s="37">
        <v>1095</v>
      </c>
      <c r="DH9" s="37">
        <v>1169</v>
      </c>
      <c r="DI9" s="37">
        <v>1243</v>
      </c>
      <c r="DJ9" s="38">
        <v>963</v>
      </c>
      <c r="DK9" s="37">
        <v>1296</v>
      </c>
      <c r="DL9" s="37">
        <v>1099</v>
      </c>
      <c r="DM9" s="37">
        <v>1154</v>
      </c>
      <c r="DN9" s="37">
        <v>1239</v>
      </c>
      <c r="DO9" s="37">
        <v>1022</v>
      </c>
      <c r="DP9" s="37">
        <v>1199</v>
      </c>
      <c r="DQ9" s="66">
        <v>1287</v>
      </c>
      <c r="DR9" s="67">
        <v>1157</v>
      </c>
      <c r="DS9" s="67">
        <v>1379</v>
      </c>
      <c r="DT9" s="67">
        <v>1055</v>
      </c>
      <c r="DU9" s="67">
        <v>890</v>
      </c>
      <c r="DV9" s="67">
        <v>786</v>
      </c>
      <c r="DW9" s="67">
        <v>927</v>
      </c>
      <c r="DX9" s="67">
        <v>866</v>
      </c>
      <c r="DY9" s="67">
        <v>841</v>
      </c>
      <c r="DZ9" s="67">
        <v>895</v>
      </c>
      <c r="EA9" s="67">
        <v>943</v>
      </c>
      <c r="EB9" s="67">
        <v>1011</v>
      </c>
      <c r="EC9" s="67">
        <v>1090</v>
      </c>
      <c r="ED9" s="67">
        <v>1155</v>
      </c>
      <c r="EE9" s="67">
        <v>938</v>
      </c>
      <c r="EF9" s="67">
        <v>859</v>
      </c>
      <c r="EG9" s="67">
        <v>901</v>
      </c>
      <c r="EH9" s="67">
        <v>906</v>
      </c>
      <c r="EI9" s="67">
        <v>993</v>
      </c>
      <c r="EJ9" s="67">
        <v>908</v>
      </c>
      <c r="EK9" s="67">
        <v>1035</v>
      </c>
      <c r="EL9" s="67">
        <v>1010</v>
      </c>
      <c r="EM9" s="67">
        <v>932</v>
      </c>
      <c r="EN9" s="67">
        <v>963</v>
      </c>
      <c r="EO9" s="67">
        <v>939</v>
      </c>
      <c r="EP9" s="68">
        <v>936</v>
      </c>
      <c r="EQ9" s="68">
        <v>838</v>
      </c>
      <c r="ER9" s="68">
        <v>892</v>
      </c>
      <c r="ES9" s="68">
        <v>969</v>
      </c>
      <c r="ET9" s="68">
        <v>832</v>
      </c>
      <c r="EU9" s="68">
        <v>948</v>
      </c>
      <c r="EV9" s="68">
        <v>869</v>
      </c>
      <c r="EW9" s="68">
        <v>851</v>
      </c>
      <c r="EX9" s="68">
        <v>1149</v>
      </c>
      <c r="EY9" s="68">
        <v>1000</v>
      </c>
      <c r="EZ9" s="68">
        <v>1092</v>
      </c>
      <c r="FA9" s="68">
        <v>942</v>
      </c>
      <c r="FB9" s="68">
        <v>1025</v>
      </c>
      <c r="FC9" s="68">
        <v>1048</v>
      </c>
      <c r="FD9" s="68">
        <v>866</v>
      </c>
      <c r="FE9" s="68">
        <v>963</v>
      </c>
      <c r="FF9" s="68">
        <v>738</v>
      </c>
      <c r="FG9" s="68">
        <v>855</v>
      </c>
      <c r="FH9" s="68">
        <v>930</v>
      </c>
      <c r="FI9" s="68">
        <v>894</v>
      </c>
      <c r="FJ9" s="68">
        <v>954</v>
      </c>
      <c r="FK9" s="68">
        <v>936</v>
      </c>
      <c r="FL9" s="68">
        <v>570</v>
      </c>
      <c r="FM9" s="68">
        <v>702</v>
      </c>
      <c r="FN9" s="69">
        <v>901</v>
      </c>
      <c r="FO9" s="69">
        <v>754</v>
      </c>
      <c r="FP9" s="69">
        <v>542</v>
      </c>
      <c r="FQ9" s="69">
        <v>595</v>
      </c>
      <c r="FR9" s="69">
        <v>536</v>
      </c>
      <c r="FS9" s="69">
        <v>877</v>
      </c>
      <c r="FT9" s="69">
        <v>806</v>
      </c>
      <c r="FU9" s="69">
        <v>812</v>
      </c>
      <c r="FV9" s="69">
        <v>880</v>
      </c>
      <c r="FW9" s="69">
        <v>1162</v>
      </c>
      <c r="FX9" s="69">
        <v>768</v>
      </c>
      <c r="FY9" s="69">
        <v>1103</v>
      </c>
      <c r="FZ9" s="67">
        <v>836</v>
      </c>
      <c r="GA9" s="67">
        <v>825</v>
      </c>
      <c r="GB9" s="67">
        <v>756</v>
      </c>
      <c r="GC9" s="67">
        <v>633</v>
      </c>
      <c r="GD9" s="67">
        <v>748</v>
      </c>
      <c r="GE9" s="67">
        <v>884</v>
      </c>
      <c r="GF9" s="67">
        <v>755</v>
      </c>
      <c r="GG9" s="67">
        <v>757</v>
      </c>
      <c r="GH9" s="67">
        <v>869</v>
      </c>
      <c r="GI9">
        <v>865</v>
      </c>
      <c r="GJ9">
        <v>914</v>
      </c>
      <c r="GK9">
        <v>913</v>
      </c>
      <c r="GL9">
        <v>843</v>
      </c>
      <c r="GM9">
        <v>702</v>
      </c>
      <c r="GN9">
        <v>686</v>
      </c>
      <c r="GO9">
        <v>747</v>
      </c>
      <c r="GP9">
        <v>632</v>
      </c>
      <c r="GQ9">
        <v>667</v>
      </c>
      <c r="GR9">
        <v>630</v>
      </c>
      <c r="GS9">
        <v>716</v>
      </c>
      <c r="GT9">
        <v>749</v>
      </c>
      <c r="GU9">
        <v>799</v>
      </c>
      <c r="GV9">
        <v>802</v>
      </c>
      <c r="GW9">
        <v>831</v>
      </c>
      <c r="GX9">
        <v>728</v>
      </c>
      <c r="GY9">
        <v>732</v>
      </c>
      <c r="GZ9">
        <v>705</v>
      </c>
      <c r="HA9">
        <v>749</v>
      </c>
      <c r="HB9">
        <v>562</v>
      </c>
      <c r="HC9">
        <v>608</v>
      </c>
      <c r="HD9">
        <v>570</v>
      </c>
      <c r="HE9">
        <v>681</v>
      </c>
      <c r="HF9">
        <v>693</v>
      </c>
      <c r="HG9">
        <v>678</v>
      </c>
      <c r="HH9">
        <v>905</v>
      </c>
      <c r="HI9">
        <v>823</v>
      </c>
      <c r="HJ9" s="78">
        <v>1229</v>
      </c>
      <c r="HK9" s="78">
        <v>1148</v>
      </c>
      <c r="HL9" s="78">
        <v>1009</v>
      </c>
      <c r="HM9" s="78">
        <v>1294</v>
      </c>
      <c r="HN9" s="78">
        <v>1160</v>
      </c>
      <c r="HO9">
        <v>995</v>
      </c>
      <c r="HP9">
        <v>941</v>
      </c>
      <c r="HQ9" s="78">
        <v>1102</v>
      </c>
      <c r="HR9" s="78">
        <v>1096</v>
      </c>
      <c r="HS9" s="78">
        <v>1216</v>
      </c>
      <c r="HT9" s="78">
        <v>1195</v>
      </c>
      <c r="HU9" s="78">
        <v>1118</v>
      </c>
      <c r="HV9" s="78">
        <v>1293</v>
      </c>
      <c r="HW9" s="78">
        <v>987</v>
      </c>
      <c r="HX9" s="78">
        <v>1072</v>
      </c>
      <c r="HY9" s="78">
        <v>1063</v>
      </c>
      <c r="HZ9" s="78">
        <v>690</v>
      </c>
      <c r="IA9" s="78">
        <v>858</v>
      </c>
      <c r="IB9" s="78">
        <v>907</v>
      </c>
      <c r="IC9" s="78">
        <v>1085</v>
      </c>
      <c r="ID9" s="78">
        <v>972</v>
      </c>
      <c r="IE9" s="78">
        <v>1169</v>
      </c>
      <c r="IF9" s="78">
        <v>1190</v>
      </c>
      <c r="IG9" s="78">
        <v>1207</v>
      </c>
      <c r="IH9" s="106">
        <v>1078</v>
      </c>
      <c r="II9" s="106">
        <v>972</v>
      </c>
      <c r="IJ9" s="106">
        <v>978</v>
      </c>
      <c r="IK9" s="111">
        <v>1048</v>
      </c>
      <c r="IL9" s="111">
        <v>924</v>
      </c>
      <c r="IM9" s="111">
        <v>1024</v>
      </c>
      <c r="IN9" s="111">
        <v>1601</v>
      </c>
      <c r="IO9" s="111">
        <v>1187</v>
      </c>
      <c r="IP9" s="111">
        <v>914</v>
      </c>
      <c r="IQ9" s="111">
        <v>952</v>
      </c>
      <c r="IR9" s="111">
        <v>1268</v>
      </c>
      <c r="IS9" s="111">
        <v>1347</v>
      </c>
      <c r="IT9" s="111">
        <v>1378</v>
      </c>
      <c r="IU9" s="111">
        <v>1534</v>
      </c>
      <c r="IV9" s="115">
        <v>1640</v>
      </c>
    </row>
    <row r="10" spans="1:256">
      <c r="A10" s="7" t="s">
        <v>16</v>
      </c>
      <c r="B10" s="38">
        <v>331</v>
      </c>
      <c r="C10" s="38">
        <v>310</v>
      </c>
      <c r="D10" s="38">
        <v>308</v>
      </c>
      <c r="E10" s="38">
        <v>295</v>
      </c>
      <c r="F10" s="38">
        <v>260</v>
      </c>
      <c r="G10" s="38">
        <v>252</v>
      </c>
      <c r="H10" s="38">
        <v>306</v>
      </c>
      <c r="I10" s="38">
        <v>434</v>
      </c>
      <c r="J10" s="38">
        <v>387</v>
      </c>
      <c r="K10" s="38">
        <v>336</v>
      </c>
      <c r="L10" s="38">
        <v>419</v>
      </c>
      <c r="M10" s="38">
        <v>407</v>
      </c>
      <c r="N10" s="38">
        <v>337</v>
      </c>
      <c r="O10" s="38">
        <v>411</v>
      </c>
      <c r="P10" s="38">
        <v>331</v>
      </c>
      <c r="Q10" s="38">
        <v>423</v>
      </c>
      <c r="R10" s="38">
        <v>389</v>
      </c>
      <c r="S10" s="38">
        <v>379</v>
      </c>
      <c r="T10" s="38">
        <v>387</v>
      </c>
      <c r="U10" s="38">
        <v>398</v>
      </c>
      <c r="V10" s="38">
        <v>405</v>
      </c>
      <c r="W10" s="38">
        <v>433</v>
      </c>
      <c r="X10" s="38">
        <v>449</v>
      </c>
      <c r="Y10" s="38">
        <v>390</v>
      </c>
      <c r="Z10" s="38">
        <v>459</v>
      </c>
      <c r="AA10" s="38">
        <v>406</v>
      </c>
      <c r="AB10" s="38">
        <v>319</v>
      </c>
      <c r="AC10" s="38">
        <v>430</v>
      </c>
      <c r="AD10" s="38">
        <v>354</v>
      </c>
      <c r="AE10" s="38">
        <v>288</v>
      </c>
      <c r="AF10" s="38">
        <v>321</v>
      </c>
      <c r="AG10" s="38">
        <v>317</v>
      </c>
      <c r="AH10" s="38">
        <v>308</v>
      </c>
      <c r="AI10" s="38">
        <v>317</v>
      </c>
      <c r="AJ10" s="38">
        <v>360</v>
      </c>
      <c r="AK10" s="38">
        <v>328</v>
      </c>
      <c r="AL10" s="38">
        <v>332</v>
      </c>
      <c r="AM10" s="38">
        <v>304</v>
      </c>
      <c r="AN10" s="38">
        <v>285</v>
      </c>
      <c r="AO10" s="38">
        <v>282</v>
      </c>
      <c r="AP10" s="38">
        <v>265</v>
      </c>
      <c r="AQ10" s="38">
        <v>337</v>
      </c>
      <c r="AR10" s="38">
        <v>290</v>
      </c>
      <c r="AS10" s="38">
        <v>299</v>
      </c>
      <c r="AT10" s="38">
        <v>279</v>
      </c>
      <c r="AU10" s="38">
        <v>333</v>
      </c>
      <c r="AV10" s="38">
        <v>311</v>
      </c>
      <c r="AW10" s="38">
        <v>335</v>
      </c>
      <c r="AX10" s="38">
        <v>349</v>
      </c>
      <c r="AY10" s="38">
        <v>264</v>
      </c>
      <c r="AZ10" s="38">
        <v>265</v>
      </c>
      <c r="BA10" s="38">
        <v>262</v>
      </c>
      <c r="BB10" s="38">
        <v>267</v>
      </c>
      <c r="BC10" s="38">
        <v>308</v>
      </c>
      <c r="BD10" s="38">
        <v>281</v>
      </c>
      <c r="BE10" s="38">
        <v>268</v>
      </c>
      <c r="BF10" s="38">
        <v>318</v>
      </c>
      <c r="BG10" s="38">
        <v>289</v>
      </c>
      <c r="BH10" s="38">
        <v>331</v>
      </c>
      <c r="BI10" s="38">
        <v>362</v>
      </c>
      <c r="BJ10" s="38">
        <v>329</v>
      </c>
      <c r="BK10" s="38">
        <v>271</v>
      </c>
      <c r="BL10" s="38">
        <v>260</v>
      </c>
      <c r="BM10" s="38">
        <v>300</v>
      </c>
      <c r="BN10" s="38">
        <v>227</v>
      </c>
      <c r="BO10" s="38">
        <v>297</v>
      </c>
      <c r="BP10" s="38">
        <v>289</v>
      </c>
      <c r="BQ10" s="38">
        <v>311</v>
      </c>
      <c r="BR10" s="38">
        <v>337</v>
      </c>
      <c r="BS10" s="38">
        <v>319</v>
      </c>
      <c r="BT10" s="38">
        <v>443</v>
      </c>
      <c r="BU10" s="38">
        <v>428</v>
      </c>
      <c r="BV10" s="38">
        <v>338</v>
      </c>
      <c r="BW10" s="38">
        <v>325</v>
      </c>
      <c r="BX10" s="38">
        <v>363</v>
      </c>
      <c r="BY10" s="38">
        <v>353</v>
      </c>
      <c r="BZ10" s="38">
        <v>330</v>
      </c>
      <c r="CA10" s="38">
        <v>345</v>
      </c>
      <c r="CB10" s="38">
        <v>369</v>
      </c>
      <c r="CC10" s="38">
        <v>430</v>
      </c>
      <c r="CD10" s="38">
        <v>382</v>
      </c>
      <c r="CE10" s="38">
        <v>376</v>
      </c>
      <c r="CF10" s="38">
        <v>352</v>
      </c>
      <c r="CG10" s="38">
        <v>307</v>
      </c>
      <c r="CH10" s="38">
        <v>376</v>
      </c>
      <c r="CI10" s="38">
        <v>352</v>
      </c>
      <c r="CJ10" s="38">
        <v>307</v>
      </c>
      <c r="CK10" s="38">
        <v>368</v>
      </c>
      <c r="CL10" s="38">
        <v>340</v>
      </c>
      <c r="CM10" s="38">
        <v>386</v>
      </c>
      <c r="CN10" s="38">
        <v>388</v>
      </c>
      <c r="CO10" s="38">
        <v>330</v>
      </c>
      <c r="CP10" s="38">
        <v>352</v>
      </c>
      <c r="CQ10" s="38">
        <v>370</v>
      </c>
      <c r="CR10" s="38">
        <v>361</v>
      </c>
      <c r="CS10" s="38">
        <v>395</v>
      </c>
      <c r="CT10" s="38">
        <v>426</v>
      </c>
      <c r="CU10" s="38">
        <v>439</v>
      </c>
      <c r="CV10" s="38">
        <v>382</v>
      </c>
      <c r="CW10" s="38">
        <v>451</v>
      </c>
      <c r="CX10" s="38">
        <v>394</v>
      </c>
      <c r="CY10" s="38">
        <v>396</v>
      </c>
      <c r="CZ10" s="38">
        <v>401</v>
      </c>
      <c r="DA10" s="38">
        <v>352</v>
      </c>
      <c r="DB10" s="38">
        <v>374</v>
      </c>
      <c r="DC10" s="38">
        <v>465</v>
      </c>
      <c r="DD10" s="38">
        <v>474</v>
      </c>
      <c r="DE10" s="38">
        <v>480</v>
      </c>
      <c r="DF10" s="38">
        <v>525</v>
      </c>
      <c r="DG10" s="38">
        <v>446</v>
      </c>
      <c r="DH10" s="38">
        <v>417</v>
      </c>
      <c r="DI10" s="38">
        <v>433</v>
      </c>
      <c r="DJ10" s="38">
        <v>417</v>
      </c>
      <c r="DK10" s="38">
        <v>451</v>
      </c>
      <c r="DL10" s="38">
        <v>477</v>
      </c>
      <c r="DM10" s="38">
        <v>451</v>
      </c>
      <c r="DN10" s="38">
        <v>489</v>
      </c>
      <c r="DO10" s="38">
        <v>542</v>
      </c>
      <c r="DP10" s="38">
        <v>508</v>
      </c>
      <c r="DQ10" s="65">
        <v>526</v>
      </c>
      <c r="DR10" s="67">
        <v>514</v>
      </c>
      <c r="DS10" s="67">
        <v>555</v>
      </c>
      <c r="DT10" s="67">
        <v>534</v>
      </c>
      <c r="DU10" s="67">
        <v>507</v>
      </c>
      <c r="DV10" s="67">
        <v>495</v>
      </c>
      <c r="DW10" s="67">
        <v>597</v>
      </c>
      <c r="DX10" s="67">
        <v>591</v>
      </c>
      <c r="DY10" s="67">
        <v>541</v>
      </c>
      <c r="DZ10" s="67">
        <v>613</v>
      </c>
      <c r="EA10" s="67">
        <v>627</v>
      </c>
      <c r="EB10" s="67">
        <v>709</v>
      </c>
      <c r="EC10" s="67">
        <v>730</v>
      </c>
      <c r="ED10" s="67">
        <v>654</v>
      </c>
      <c r="EE10" s="67">
        <v>587</v>
      </c>
      <c r="EF10" s="67">
        <v>564</v>
      </c>
      <c r="EG10" s="67">
        <v>540</v>
      </c>
      <c r="EH10" s="67">
        <v>501</v>
      </c>
      <c r="EI10" s="67">
        <v>587</v>
      </c>
      <c r="EJ10" s="67">
        <v>562</v>
      </c>
      <c r="EK10" s="67">
        <v>581</v>
      </c>
      <c r="EL10" s="67">
        <v>656</v>
      </c>
      <c r="EM10" s="67">
        <v>579</v>
      </c>
      <c r="EN10" s="67">
        <v>685</v>
      </c>
      <c r="EO10" s="67">
        <v>729</v>
      </c>
      <c r="EP10" s="68">
        <v>645</v>
      </c>
      <c r="EQ10" s="68">
        <v>627</v>
      </c>
      <c r="ER10" s="68">
        <v>629</v>
      </c>
      <c r="ES10" s="68">
        <v>598</v>
      </c>
      <c r="ET10" s="68">
        <v>575</v>
      </c>
      <c r="EU10" s="68">
        <v>566</v>
      </c>
      <c r="EV10" s="68">
        <v>712</v>
      </c>
      <c r="EW10" s="68">
        <v>696</v>
      </c>
      <c r="EX10" s="68">
        <v>693</v>
      </c>
      <c r="EY10" s="68">
        <v>712</v>
      </c>
      <c r="EZ10" s="68">
        <v>770</v>
      </c>
      <c r="FA10" s="68">
        <v>767</v>
      </c>
      <c r="FB10" s="68">
        <v>623</v>
      </c>
      <c r="FC10" s="68">
        <v>709</v>
      </c>
      <c r="FD10" s="68">
        <v>517</v>
      </c>
      <c r="FE10" s="68">
        <v>594</v>
      </c>
      <c r="FF10" s="68">
        <v>568</v>
      </c>
      <c r="FG10" s="68">
        <v>500</v>
      </c>
      <c r="FH10" s="68">
        <v>567</v>
      </c>
      <c r="FI10" s="68">
        <v>533</v>
      </c>
      <c r="FJ10" s="68">
        <v>514</v>
      </c>
      <c r="FK10" s="68">
        <v>650</v>
      </c>
      <c r="FL10" s="68">
        <v>623</v>
      </c>
      <c r="FM10" s="68">
        <v>674</v>
      </c>
      <c r="FN10" s="69">
        <v>536</v>
      </c>
      <c r="FO10" s="69">
        <v>374</v>
      </c>
      <c r="FP10" s="69">
        <v>314</v>
      </c>
      <c r="FQ10" s="69">
        <v>447</v>
      </c>
      <c r="FR10" s="69">
        <v>478</v>
      </c>
      <c r="FS10" s="69">
        <v>491</v>
      </c>
      <c r="FT10" s="69">
        <v>558</v>
      </c>
      <c r="FU10" s="69">
        <v>507</v>
      </c>
      <c r="FV10" s="69">
        <v>490</v>
      </c>
      <c r="FW10" s="69">
        <v>541</v>
      </c>
      <c r="FX10" s="69">
        <v>457</v>
      </c>
      <c r="FY10" s="69">
        <v>551</v>
      </c>
      <c r="FZ10" s="67">
        <v>571</v>
      </c>
      <c r="GA10" s="67">
        <v>486</v>
      </c>
      <c r="GB10" s="67">
        <v>463</v>
      </c>
      <c r="GC10" s="67">
        <v>443</v>
      </c>
      <c r="GD10" s="67">
        <v>429</v>
      </c>
      <c r="GE10" s="67">
        <v>384</v>
      </c>
      <c r="GF10" s="67">
        <v>437</v>
      </c>
      <c r="GG10" s="67">
        <v>459</v>
      </c>
      <c r="GH10" s="67">
        <v>440</v>
      </c>
      <c r="GI10">
        <v>461</v>
      </c>
      <c r="GJ10">
        <v>492</v>
      </c>
      <c r="GK10">
        <v>479</v>
      </c>
      <c r="GL10" t="s">
        <v>306</v>
      </c>
      <c r="GM10" t="s">
        <v>306</v>
      </c>
      <c r="GN10" t="s">
        <v>306</v>
      </c>
      <c r="GO10">
        <v>357</v>
      </c>
      <c r="GP10">
        <v>321</v>
      </c>
      <c r="GQ10">
        <v>385</v>
      </c>
      <c r="GR10">
        <v>437</v>
      </c>
      <c r="GS10">
        <v>424</v>
      </c>
      <c r="GT10">
        <v>495</v>
      </c>
      <c r="GU10">
        <v>420</v>
      </c>
      <c r="GV10">
        <v>439</v>
      </c>
      <c r="GW10">
        <v>519</v>
      </c>
      <c r="GX10">
        <v>456</v>
      </c>
      <c r="GY10">
        <v>437</v>
      </c>
      <c r="GZ10">
        <v>486</v>
      </c>
      <c r="HA10">
        <v>435</v>
      </c>
      <c r="HB10">
        <v>377</v>
      </c>
      <c r="HC10">
        <v>364</v>
      </c>
      <c r="HD10">
        <v>416</v>
      </c>
      <c r="HE10">
        <v>443</v>
      </c>
      <c r="HF10">
        <v>465</v>
      </c>
      <c r="HG10">
        <v>535</v>
      </c>
      <c r="HH10">
        <v>598</v>
      </c>
      <c r="HI10">
        <v>520</v>
      </c>
      <c r="HJ10">
        <v>484</v>
      </c>
      <c r="HK10">
        <v>420</v>
      </c>
      <c r="HL10">
        <v>396</v>
      </c>
      <c r="HM10">
        <v>407</v>
      </c>
      <c r="HN10">
        <v>421</v>
      </c>
      <c r="HO10">
        <v>390</v>
      </c>
      <c r="HP10">
        <v>433</v>
      </c>
      <c r="HQ10">
        <v>451</v>
      </c>
      <c r="HR10">
        <v>415</v>
      </c>
      <c r="HS10">
        <v>428</v>
      </c>
      <c r="HT10">
        <v>488</v>
      </c>
      <c r="HU10">
        <v>435</v>
      </c>
      <c r="HV10">
        <v>439</v>
      </c>
      <c r="HW10">
        <v>403</v>
      </c>
      <c r="HX10">
        <v>316</v>
      </c>
      <c r="HY10">
        <v>358</v>
      </c>
      <c r="HZ10">
        <v>291</v>
      </c>
      <c r="IA10">
        <v>281</v>
      </c>
      <c r="IB10">
        <v>351</v>
      </c>
      <c r="IC10">
        <v>358</v>
      </c>
      <c r="ID10">
        <v>359</v>
      </c>
      <c r="IE10">
        <v>411</v>
      </c>
      <c r="IF10">
        <v>414</v>
      </c>
      <c r="IG10">
        <v>405</v>
      </c>
      <c r="IH10" s="106">
        <v>330</v>
      </c>
      <c r="II10" s="106">
        <v>340</v>
      </c>
      <c r="IJ10" s="106">
        <v>254</v>
      </c>
      <c r="IK10" s="111">
        <v>329</v>
      </c>
      <c r="IL10" s="111">
        <v>315</v>
      </c>
      <c r="IM10" s="111">
        <v>370</v>
      </c>
      <c r="IN10" s="111">
        <v>384</v>
      </c>
      <c r="IO10" s="111">
        <v>241</v>
      </c>
      <c r="IP10" s="111">
        <v>239</v>
      </c>
      <c r="IQ10" s="111">
        <v>283</v>
      </c>
      <c r="IR10" s="111">
        <v>353</v>
      </c>
      <c r="IS10" s="111">
        <v>389</v>
      </c>
      <c r="IT10" s="111">
        <v>385</v>
      </c>
      <c r="IU10" s="111">
        <v>409</v>
      </c>
      <c r="IV10" s="115">
        <v>413</v>
      </c>
    </row>
    <row r="11" spans="1:256">
      <c r="A11" s="7" t="s">
        <v>307</v>
      </c>
      <c r="B11" s="38">
        <v>222</v>
      </c>
      <c r="C11" s="38">
        <v>235</v>
      </c>
      <c r="D11" s="38">
        <v>193</v>
      </c>
      <c r="E11" s="38">
        <v>177</v>
      </c>
      <c r="F11" s="38">
        <v>229</v>
      </c>
      <c r="G11" s="38">
        <v>219</v>
      </c>
      <c r="H11" s="38">
        <v>165</v>
      </c>
      <c r="I11" s="38">
        <v>234</v>
      </c>
      <c r="J11" s="38">
        <v>231</v>
      </c>
      <c r="K11" s="38">
        <v>170</v>
      </c>
      <c r="L11" s="38">
        <v>214</v>
      </c>
      <c r="M11" s="38">
        <v>201</v>
      </c>
      <c r="N11" s="38">
        <v>208</v>
      </c>
      <c r="O11" s="38">
        <v>190</v>
      </c>
      <c r="P11" s="38">
        <v>226</v>
      </c>
      <c r="Q11" s="38">
        <v>230</v>
      </c>
      <c r="R11" s="38">
        <v>62</v>
      </c>
      <c r="S11" s="38">
        <v>198</v>
      </c>
      <c r="T11" s="38">
        <v>140</v>
      </c>
      <c r="U11" s="38">
        <v>162</v>
      </c>
      <c r="V11" s="38">
        <v>178</v>
      </c>
      <c r="W11" s="38">
        <v>232</v>
      </c>
      <c r="X11" s="38">
        <v>209</v>
      </c>
      <c r="Y11" s="38">
        <v>149</v>
      </c>
      <c r="Z11" s="38">
        <v>202</v>
      </c>
      <c r="AA11" s="38">
        <v>371</v>
      </c>
      <c r="AB11" s="38">
        <v>184</v>
      </c>
      <c r="AC11" s="38">
        <v>226</v>
      </c>
      <c r="AD11" s="38">
        <v>190</v>
      </c>
      <c r="AE11" s="38">
        <v>214</v>
      </c>
      <c r="AF11" s="38">
        <v>228</v>
      </c>
      <c r="AG11" s="38">
        <v>175</v>
      </c>
      <c r="AH11" s="38">
        <v>205</v>
      </c>
      <c r="AI11" s="38">
        <v>164</v>
      </c>
      <c r="AJ11" s="38">
        <v>185</v>
      </c>
      <c r="AK11" s="38">
        <v>192</v>
      </c>
      <c r="AL11" s="38">
        <v>213</v>
      </c>
      <c r="AM11" s="38">
        <v>65</v>
      </c>
      <c r="AN11" s="38">
        <v>182</v>
      </c>
      <c r="AO11" s="38">
        <v>151</v>
      </c>
      <c r="AP11" s="38">
        <v>96</v>
      </c>
      <c r="AQ11" s="38">
        <v>200</v>
      </c>
      <c r="AR11" s="38">
        <v>280</v>
      </c>
      <c r="AS11" s="38">
        <v>312</v>
      </c>
      <c r="AT11" s="38">
        <v>166</v>
      </c>
      <c r="AU11" s="38">
        <v>289</v>
      </c>
      <c r="AV11" s="38">
        <v>195</v>
      </c>
      <c r="AW11" s="38">
        <v>175</v>
      </c>
      <c r="AX11" s="38">
        <v>284</v>
      </c>
      <c r="AY11" s="38">
        <v>130</v>
      </c>
      <c r="AZ11" s="38">
        <v>202</v>
      </c>
      <c r="BA11" s="38">
        <v>263</v>
      </c>
      <c r="BB11" s="38">
        <v>234</v>
      </c>
      <c r="BC11" s="38">
        <v>250</v>
      </c>
      <c r="BD11" s="38">
        <v>186</v>
      </c>
      <c r="BE11" s="38">
        <v>219</v>
      </c>
      <c r="BF11" s="38">
        <v>217</v>
      </c>
      <c r="BG11" s="38">
        <v>255</v>
      </c>
      <c r="BH11" s="38">
        <v>264</v>
      </c>
      <c r="BI11" s="38">
        <v>185</v>
      </c>
      <c r="BJ11" s="38">
        <v>139</v>
      </c>
      <c r="BK11" s="38">
        <v>221</v>
      </c>
      <c r="BL11" s="38">
        <v>198</v>
      </c>
      <c r="BM11" s="38">
        <v>218</v>
      </c>
      <c r="BN11" s="38">
        <v>166</v>
      </c>
      <c r="BO11" s="38">
        <v>179</v>
      </c>
      <c r="BP11" s="38">
        <v>208</v>
      </c>
      <c r="BQ11" s="38">
        <v>276</v>
      </c>
      <c r="BR11" s="38">
        <v>254</v>
      </c>
      <c r="BS11" s="38">
        <v>225</v>
      </c>
      <c r="BT11" s="38">
        <v>275</v>
      </c>
      <c r="BU11" s="38">
        <v>270</v>
      </c>
      <c r="BV11" s="38">
        <v>258</v>
      </c>
      <c r="BW11" s="38">
        <v>201</v>
      </c>
      <c r="BX11" s="38">
        <v>288</v>
      </c>
      <c r="BY11" s="38">
        <v>259</v>
      </c>
      <c r="BZ11" s="38">
        <v>336</v>
      </c>
      <c r="CA11" s="38">
        <v>311</v>
      </c>
      <c r="CB11" s="38">
        <v>253</v>
      </c>
      <c r="CC11" s="38">
        <v>296</v>
      </c>
      <c r="CD11" s="38">
        <v>262</v>
      </c>
      <c r="CE11" s="38">
        <v>381</v>
      </c>
      <c r="CF11" s="38">
        <v>371</v>
      </c>
      <c r="CG11" s="38">
        <v>363</v>
      </c>
      <c r="CH11" s="38">
        <v>381</v>
      </c>
      <c r="CI11" s="38">
        <v>371</v>
      </c>
      <c r="CJ11" s="38">
        <v>363</v>
      </c>
      <c r="CK11" s="38">
        <v>285</v>
      </c>
      <c r="CL11" s="38">
        <v>264</v>
      </c>
      <c r="CM11" s="38">
        <v>374</v>
      </c>
      <c r="CN11" s="38">
        <v>334</v>
      </c>
      <c r="CO11" s="38">
        <v>386</v>
      </c>
      <c r="CP11" s="38">
        <v>376</v>
      </c>
      <c r="CQ11" s="38">
        <v>438</v>
      </c>
      <c r="CR11" s="38">
        <v>535</v>
      </c>
      <c r="CS11" s="38">
        <v>409</v>
      </c>
      <c r="CT11" s="38">
        <v>417</v>
      </c>
      <c r="CU11" s="38">
        <v>440</v>
      </c>
      <c r="CV11" s="38">
        <v>376</v>
      </c>
      <c r="CW11" s="38">
        <v>309</v>
      </c>
      <c r="CX11" s="38">
        <v>333</v>
      </c>
      <c r="CY11" s="38">
        <v>335</v>
      </c>
      <c r="CZ11" s="38">
        <v>353</v>
      </c>
      <c r="DA11" s="38">
        <v>431</v>
      </c>
      <c r="DB11" s="38">
        <v>415</v>
      </c>
      <c r="DC11" s="38">
        <v>534</v>
      </c>
      <c r="DD11" s="38">
        <v>487</v>
      </c>
      <c r="DE11" s="38">
        <v>401</v>
      </c>
      <c r="DF11" s="38">
        <v>475</v>
      </c>
      <c r="DG11" s="38">
        <v>389</v>
      </c>
      <c r="DH11" s="38">
        <v>396</v>
      </c>
      <c r="DI11" s="38">
        <v>270</v>
      </c>
      <c r="DJ11" s="38">
        <v>298</v>
      </c>
      <c r="DK11" s="38">
        <v>290</v>
      </c>
      <c r="DL11" s="38">
        <v>343</v>
      </c>
      <c r="DM11" s="38">
        <v>397</v>
      </c>
      <c r="DN11" s="38" t="s">
        <v>308</v>
      </c>
      <c r="DO11" s="38">
        <v>413</v>
      </c>
      <c r="DP11" s="38">
        <v>408</v>
      </c>
      <c r="DQ11" s="65">
        <v>365</v>
      </c>
      <c r="DR11" s="67">
        <v>198</v>
      </c>
      <c r="DS11" s="67">
        <v>104</v>
      </c>
      <c r="DT11" s="67">
        <v>110</v>
      </c>
      <c r="DU11" s="67">
        <v>114</v>
      </c>
      <c r="DV11" s="67">
        <v>40</v>
      </c>
      <c r="DW11" s="67">
        <v>80</v>
      </c>
      <c r="DX11" s="67">
        <v>161</v>
      </c>
      <c r="DY11" s="67">
        <v>234</v>
      </c>
      <c r="DZ11" s="67">
        <v>170</v>
      </c>
      <c r="EA11" s="67">
        <v>293</v>
      </c>
      <c r="EB11" s="67">
        <v>209</v>
      </c>
      <c r="EC11" s="67">
        <v>183</v>
      </c>
      <c r="ED11" s="67">
        <v>293</v>
      </c>
      <c r="EE11" s="67">
        <v>252</v>
      </c>
      <c r="EF11" s="67">
        <v>287</v>
      </c>
      <c r="EG11" s="67">
        <v>244</v>
      </c>
      <c r="EH11" s="67">
        <v>209</v>
      </c>
      <c r="EI11" s="67">
        <v>262</v>
      </c>
      <c r="EJ11" s="67">
        <v>259</v>
      </c>
      <c r="EK11" s="67">
        <v>273</v>
      </c>
      <c r="EL11" s="67">
        <v>303</v>
      </c>
      <c r="EM11" s="67">
        <v>354</v>
      </c>
      <c r="EN11" s="67">
        <v>356</v>
      </c>
      <c r="EO11" s="67">
        <v>327</v>
      </c>
      <c r="EP11" s="68">
        <v>313</v>
      </c>
      <c r="EQ11" s="68">
        <v>324</v>
      </c>
      <c r="ER11" s="68">
        <v>311</v>
      </c>
      <c r="ES11" s="68">
        <v>270</v>
      </c>
      <c r="ET11" s="68">
        <v>258</v>
      </c>
      <c r="EU11" s="68">
        <v>321</v>
      </c>
      <c r="EV11" s="68">
        <v>270</v>
      </c>
      <c r="EW11" s="68">
        <v>338</v>
      </c>
      <c r="EX11" s="68">
        <v>374</v>
      </c>
      <c r="EY11" s="68">
        <v>473</v>
      </c>
      <c r="EZ11" s="68">
        <v>437</v>
      </c>
      <c r="FA11" s="68">
        <v>384</v>
      </c>
      <c r="FB11" s="68">
        <v>320</v>
      </c>
      <c r="FC11" s="68">
        <v>348</v>
      </c>
      <c r="FD11" s="68">
        <v>321</v>
      </c>
      <c r="FE11" s="68">
        <v>367</v>
      </c>
      <c r="FF11" s="68">
        <v>285</v>
      </c>
      <c r="FG11" s="68">
        <v>216</v>
      </c>
      <c r="FH11" s="68">
        <v>185</v>
      </c>
      <c r="FI11" s="68">
        <v>353</v>
      </c>
      <c r="FJ11" s="68">
        <v>327</v>
      </c>
      <c r="FK11" s="68">
        <v>392</v>
      </c>
      <c r="FL11" s="68">
        <v>425</v>
      </c>
      <c r="FM11" s="68">
        <v>354</v>
      </c>
      <c r="FN11" s="69">
        <v>383</v>
      </c>
      <c r="FO11" s="69">
        <v>305</v>
      </c>
      <c r="FP11" s="69">
        <v>260</v>
      </c>
      <c r="FQ11" s="69">
        <v>267</v>
      </c>
      <c r="FR11" s="69">
        <v>256</v>
      </c>
      <c r="FS11" s="69">
        <v>222</v>
      </c>
      <c r="FT11" s="69">
        <v>278</v>
      </c>
      <c r="FU11" s="69">
        <v>309</v>
      </c>
      <c r="FV11" s="69">
        <v>271</v>
      </c>
      <c r="FW11" s="69">
        <v>277</v>
      </c>
      <c r="FX11" s="69">
        <v>312</v>
      </c>
      <c r="FY11" s="69">
        <v>269</v>
      </c>
      <c r="FZ11" s="67">
        <v>234</v>
      </c>
      <c r="GA11" s="67">
        <v>186</v>
      </c>
      <c r="GB11" s="67">
        <v>244</v>
      </c>
      <c r="GC11" s="67">
        <v>146</v>
      </c>
      <c r="GD11" s="67">
        <v>182</v>
      </c>
      <c r="GE11" s="67">
        <v>183</v>
      </c>
      <c r="GF11" s="67">
        <v>171</v>
      </c>
      <c r="GG11" s="67">
        <v>218</v>
      </c>
      <c r="GH11" s="67">
        <v>257</v>
      </c>
      <c r="GI11">
        <v>231</v>
      </c>
      <c r="GJ11">
        <v>188</v>
      </c>
      <c r="GK11">
        <v>202</v>
      </c>
      <c r="GL11">
        <v>220</v>
      </c>
      <c r="GM11">
        <v>176</v>
      </c>
      <c r="GN11">
        <v>234</v>
      </c>
      <c r="GO11">
        <v>151</v>
      </c>
      <c r="GP11">
        <v>199</v>
      </c>
      <c r="GQ11">
        <v>198</v>
      </c>
      <c r="GR11">
        <v>160</v>
      </c>
      <c r="GS11">
        <v>223</v>
      </c>
      <c r="GT11">
        <v>231</v>
      </c>
      <c r="GU11">
        <v>163</v>
      </c>
      <c r="GV11">
        <v>241</v>
      </c>
      <c r="GW11">
        <v>230</v>
      </c>
      <c r="GX11">
        <v>83</v>
      </c>
      <c r="GY11" s="78">
        <v>9300</v>
      </c>
      <c r="GZ11">
        <v>136</v>
      </c>
      <c r="HA11">
        <v>165</v>
      </c>
      <c r="HB11">
        <v>168</v>
      </c>
      <c r="HC11">
        <v>290</v>
      </c>
      <c r="HD11">
        <v>334</v>
      </c>
      <c r="HE11">
        <v>405</v>
      </c>
      <c r="HF11">
        <v>334</v>
      </c>
      <c r="HG11">
        <v>268</v>
      </c>
      <c r="HH11">
        <v>334</v>
      </c>
      <c r="HI11">
        <v>152</v>
      </c>
      <c r="HJ11">
        <v>288</v>
      </c>
      <c r="HK11">
        <v>333</v>
      </c>
      <c r="HL11">
        <v>317</v>
      </c>
      <c r="HM11">
        <v>277</v>
      </c>
      <c r="HN11">
        <v>203</v>
      </c>
      <c r="HO11">
        <v>411</v>
      </c>
      <c r="HP11">
        <v>393</v>
      </c>
      <c r="HQ11">
        <v>364</v>
      </c>
      <c r="HR11">
        <v>442</v>
      </c>
      <c r="HS11">
        <v>331</v>
      </c>
      <c r="HT11">
        <v>459</v>
      </c>
      <c r="HU11">
        <v>261</v>
      </c>
      <c r="HV11">
        <v>376</v>
      </c>
      <c r="HW11">
        <v>332</v>
      </c>
      <c r="HX11">
        <v>265</v>
      </c>
      <c r="HY11">
        <v>258</v>
      </c>
      <c r="HZ11">
        <v>262</v>
      </c>
      <c r="IA11">
        <v>314</v>
      </c>
      <c r="IB11">
        <v>384</v>
      </c>
      <c r="IC11">
        <v>431</v>
      </c>
      <c r="ID11">
        <v>421</v>
      </c>
      <c r="IE11">
        <v>554</v>
      </c>
      <c r="IF11">
        <v>513</v>
      </c>
      <c r="IG11">
        <v>381</v>
      </c>
      <c r="IH11" s="106">
        <v>386</v>
      </c>
      <c r="II11" s="106">
        <v>321</v>
      </c>
      <c r="IJ11" s="106">
        <v>305</v>
      </c>
      <c r="IK11" s="111">
        <v>351</v>
      </c>
      <c r="IL11" s="111">
        <v>254</v>
      </c>
      <c r="IM11" s="111">
        <v>247</v>
      </c>
      <c r="IN11" s="111">
        <v>421</v>
      </c>
      <c r="IO11" s="111">
        <v>208</v>
      </c>
      <c r="IP11" s="111">
        <v>222</v>
      </c>
      <c r="IQ11" s="111">
        <v>168</v>
      </c>
      <c r="IR11" s="111">
        <v>189</v>
      </c>
      <c r="IS11" s="111">
        <v>121</v>
      </c>
      <c r="IT11" s="111">
        <v>185</v>
      </c>
      <c r="IU11" s="111">
        <v>112</v>
      </c>
      <c r="IV11" s="115">
        <v>181</v>
      </c>
    </row>
    <row r="12" spans="1:256">
      <c r="A12" s="7" t="s">
        <v>19</v>
      </c>
      <c r="B12" s="37">
        <v>13243</v>
      </c>
      <c r="C12" s="37">
        <v>12830</v>
      </c>
      <c r="D12" s="37">
        <v>12270</v>
      </c>
      <c r="E12" s="37">
        <v>12216</v>
      </c>
      <c r="F12" s="37">
        <v>12758</v>
      </c>
      <c r="G12" s="37">
        <v>13278</v>
      </c>
      <c r="H12" s="37">
        <v>11591</v>
      </c>
      <c r="I12" s="37">
        <v>12991</v>
      </c>
      <c r="J12" s="37">
        <v>12982</v>
      </c>
      <c r="K12" s="37">
        <v>11456</v>
      </c>
      <c r="L12" s="37">
        <v>13984</v>
      </c>
      <c r="M12" s="37">
        <v>13894</v>
      </c>
      <c r="N12" s="37">
        <v>12791</v>
      </c>
      <c r="O12" s="37">
        <v>10614</v>
      </c>
      <c r="P12" s="37">
        <v>11134</v>
      </c>
      <c r="Q12" s="37">
        <v>11685</v>
      </c>
      <c r="R12" s="37">
        <v>11036</v>
      </c>
      <c r="S12" s="37">
        <v>11731</v>
      </c>
      <c r="T12" s="37">
        <v>10652</v>
      </c>
      <c r="U12" s="37">
        <v>11067</v>
      </c>
      <c r="V12" s="37">
        <v>10743</v>
      </c>
      <c r="W12" s="37">
        <v>10704</v>
      </c>
      <c r="X12" s="37">
        <v>11894</v>
      </c>
      <c r="Y12" s="37">
        <v>9771</v>
      </c>
      <c r="Z12" s="37">
        <v>13087</v>
      </c>
      <c r="AA12" s="37">
        <v>11459</v>
      </c>
      <c r="AB12" s="37">
        <v>11526</v>
      </c>
      <c r="AC12" s="37">
        <v>14648</v>
      </c>
      <c r="AD12" s="37">
        <v>13161</v>
      </c>
      <c r="AE12" s="37">
        <v>13862</v>
      </c>
      <c r="AF12" s="37">
        <v>12385</v>
      </c>
      <c r="AG12" s="37">
        <v>12547</v>
      </c>
      <c r="AH12" s="37">
        <v>11504</v>
      </c>
      <c r="AI12" s="37">
        <v>12779</v>
      </c>
      <c r="AJ12" s="37">
        <v>12932</v>
      </c>
      <c r="AK12" s="37">
        <v>12277</v>
      </c>
      <c r="AL12" s="37">
        <v>13788</v>
      </c>
      <c r="AM12" s="37">
        <v>10889</v>
      </c>
      <c r="AN12" s="37">
        <v>11826</v>
      </c>
      <c r="AO12" s="37">
        <v>11038</v>
      </c>
      <c r="AP12" s="37">
        <v>10746</v>
      </c>
      <c r="AQ12" s="37">
        <v>12255</v>
      </c>
      <c r="AR12" s="37">
        <v>16270</v>
      </c>
      <c r="AS12" s="37">
        <v>16439</v>
      </c>
      <c r="AT12" s="37">
        <v>16301</v>
      </c>
      <c r="AU12" s="37">
        <v>17102</v>
      </c>
      <c r="AV12" s="37">
        <v>16436</v>
      </c>
      <c r="AW12" s="37">
        <v>17363</v>
      </c>
      <c r="AX12" s="37">
        <v>17639</v>
      </c>
      <c r="AY12" s="37">
        <v>13461</v>
      </c>
      <c r="AZ12" s="37">
        <v>15272</v>
      </c>
      <c r="BA12" s="37">
        <v>13620</v>
      </c>
      <c r="BB12" s="37">
        <v>13642</v>
      </c>
      <c r="BC12" s="37">
        <v>15358</v>
      </c>
      <c r="BD12" s="37">
        <v>14546</v>
      </c>
      <c r="BE12" s="37">
        <v>13011</v>
      </c>
      <c r="BF12" s="37">
        <v>14606</v>
      </c>
      <c r="BG12" s="37">
        <v>14891</v>
      </c>
      <c r="BH12" s="37">
        <v>15952</v>
      </c>
      <c r="BI12" s="37">
        <v>14558</v>
      </c>
      <c r="BJ12" s="37">
        <v>14695</v>
      </c>
      <c r="BK12" s="37">
        <v>12862</v>
      </c>
      <c r="BL12" s="37">
        <v>14020</v>
      </c>
      <c r="BM12" s="37">
        <v>14164</v>
      </c>
      <c r="BN12" s="37">
        <v>13462</v>
      </c>
      <c r="BO12" s="37">
        <v>14719</v>
      </c>
      <c r="BP12" s="37">
        <v>12984</v>
      </c>
      <c r="BQ12" s="37">
        <v>12799</v>
      </c>
      <c r="BR12" s="37">
        <v>13971</v>
      </c>
      <c r="BS12" s="37">
        <v>13191</v>
      </c>
      <c r="BT12" s="37">
        <v>16177</v>
      </c>
      <c r="BU12" s="37">
        <v>17007</v>
      </c>
      <c r="BV12" s="37">
        <v>15727</v>
      </c>
      <c r="BW12" s="37">
        <v>15045</v>
      </c>
      <c r="BX12" s="37">
        <v>16577</v>
      </c>
      <c r="BY12" s="37">
        <v>14450</v>
      </c>
      <c r="BZ12" s="37">
        <v>16665</v>
      </c>
      <c r="CA12" s="37">
        <v>17213</v>
      </c>
      <c r="CB12" s="37">
        <v>15635</v>
      </c>
      <c r="CC12" s="37">
        <v>18050</v>
      </c>
      <c r="CD12" s="37">
        <v>17631</v>
      </c>
      <c r="CE12" s="37">
        <v>19085</v>
      </c>
      <c r="CF12" s="37">
        <v>16539</v>
      </c>
      <c r="CG12" s="37">
        <v>15704</v>
      </c>
      <c r="CH12" s="37">
        <v>19085</v>
      </c>
      <c r="CI12" s="37">
        <v>16539</v>
      </c>
      <c r="CJ12" s="37">
        <v>15704</v>
      </c>
      <c r="CK12" s="37">
        <v>16169</v>
      </c>
      <c r="CL12" s="37">
        <v>15873</v>
      </c>
      <c r="CM12" s="37">
        <v>16383</v>
      </c>
      <c r="CN12" s="37">
        <v>16981</v>
      </c>
      <c r="CO12" s="37">
        <v>18723</v>
      </c>
      <c r="CP12" s="37">
        <v>18159</v>
      </c>
      <c r="CQ12" s="37">
        <v>20234</v>
      </c>
      <c r="CR12" s="37">
        <v>21426</v>
      </c>
      <c r="CS12" s="37">
        <v>20093</v>
      </c>
      <c r="CT12" s="37">
        <v>24191</v>
      </c>
      <c r="CU12" s="37">
        <v>20991</v>
      </c>
      <c r="CV12" s="37">
        <v>19988</v>
      </c>
      <c r="CW12" s="37">
        <v>19977</v>
      </c>
      <c r="CX12" s="37">
        <v>20173</v>
      </c>
      <c r="CY12" s="37">
        <v>18872</v>
      </c>
      <c r="CZ12" s="37">
        <v>22021</v>
      </c>
      <c r="DA12" s="37">
        <v>22192</v>
      </c>
      <c r="DB12" s="37">
        <v>22374</v>
      </c>
      <c r="DC12" s="37">
        <v>25183</v>
      </c>
      <c r="DD12" s="37">
        <v>24280</v>
      </c>
      <c r="DE12" s="37">
        <v>26707</v>
      </c>
      <c r="DF12" s="37">
        <v>30265</v>
      </c>
      <c r="DG12" s="37">
        <v>25666</v>
      </c>
      <c r="DH12" s="37">
        <v>34903</v>
      </c>
      <c r="DI12" s="37">
        <v>23872</v>
      </c>
      <c r="DJ12" s="37">
        <v>29252</v>
      </c>
      <c r="DK12" s="37">
        <v>33075</v>
      </c>
      <c r="DL12" s="37">
        <v>33438</v>
      </c>
      <c r="DM12" s="37">
        <v>32220</v>
      </c>
      <c r="DN12" s="37">
        <v>35582</v>
      </c>
      <c r="DO12" s="37">
        <v>37359</v>
      </c>
      <c r="DP12" s="37">
        <v>36649</v>
      </c>
      <c r="DQ12" s="66">
        <v>36849</v>
      </c>
      <c r="DR12" s="70">
        <v>37965</v>
      </c>
      <c r="DS12" s="70">
        <v>31280</v>
      </c>
      <c r="DT12" s="70">
        <v>32639</v>
      </c>
      <c r="DU12" s="70">
        <v>27521</v>
      </c>
      <c r="DV12" s="70">
        <v>30289</v>
      </c>
      <c r="DW12" s="70">
        <v>32365</v>
      </c>
      <c r="DX12" s="70">
        <v>31508</v>
      </c>
      <c r="DY12" s="67">
        <v>29732</v>
      </c>
      <c r="DZ12" s="67">
        <v>33292</v>
      </c>
      <c r="EA12" s="67">
        <v>34264</v>
      </c>
      <c r="EB12" s="67">
        <v>36724</v>
      </c>
      <c r="EC12" s="67">
        <v>37071</v>
      </c>
      <c r="ED12" s="70">
        <v>34592</v>
      </c>
      <c r="EE12" s="70">
        <v>31738</v>
      </c>
      <c r="EF12" s="70">
        <v>32285</v>
      </c>
      <c r="EG12" s="70">
        <v>28830</v>
      </c>
      <c r="EH12" s="70">
        <v>28823</v>
      </c>
      <c r="EI12" s="70">
        <v>28321</v>
      </c>
      <c r="EJ12" s="70">
        <v>27127</v>
      </c>
      <c r="EK12" s="67">
        <v>28158</v>
      </c>
      <c r="EL12" s="67">
        <v>30578</v>
      </c>
      <c r="EM12" s="67">
        <v>29133</v>
      </c>
      <c r="EN12" s="67">
        <v>31823</v>
      </c>
      <c r="EO12" s="67">
        <v>28816</v>
      </c>
      <c r="EP12" s="71">
        <v>28654</v>
      </c>
      <c r="EQ12" s="71">
        <v>28861</v>
      </c>
      <c r="ER12" s="71">
        <v>24075</v>
      </c>
      <c r="ES12" s="71">
        <v>27258</v>
      </c>
      <c r="ET12" s="71">
        <v>25793</v>
      </c>
      <c r="EU12" s="71">
        <v>25132</v>
      </c>
      <c r="EV12" s="71">
        <v>24277</v>
      </c>
      <c r="EW12" s="68">
        <v>26553</v>
      </c>
      <c r="EX12" s="68">
        <v>25606</v>
      </c>
      <c r="EY12" s="68">
        <v>28669</v>
      </c>
      <c r="EZ12" s="68">
        <v>29945</v>
      </c>
      <c r="FA12" s="68">
        <v>28195</v>
      </c>
      <c r="FB12" s="71">
        <v>34764</v>
      </c>
      <c r="FC12" s="71">
        <v>27952</v>
      </c>
      <c r="FD12" s="71">
        <v>26132</v>
      </c>
      <c r="FE12" s="71">
        <v>10999</v>
      </c>
      <c r="FF12" s="71">
        <v>12085</v>
      </c>
      <c r="FG12" s="71">
        <v>10196</v>
      </c>
      <c r="FH12" s="71">
        <v>26193</v>
      </c>
      <c r="FI12" s="68">
        <v>26508</v>
      </c>
      <c r="FJ12" s="68">
        <v>21834</v>
      </c>
      <c r="FK12" s="68">
        <v>26684</v>
      </c>
      <c r="FL12" s="68">
        <v>26745</v>
      </c>
      <c r="FM12" s="68">
        <v>25985</v>
      </c>
      <c r="FN12" s="69">
        <v>28988</v>
      </c>
      <c r="FO12" s="69">
        <v>21783</v>
      </c>
      <c r="FP12" s="69">
        <v>22258</v>
      </c>
      <c r="FQ12" s="69">
        <v>20382</v>
      </c>
      <c r="FR12" s="69">
        <v>19012</v>
      </c>
      <c r="FS12" s="69">
        <v>16999</v>
      </c>
      <c r="FT12" s="69">
        <v>19443</v>
      </c>
      <c r="FU12" s="69">
        <v>18974</v>
      </c>
      <c r="FV12" s="69">
        <v>19427</v>
      </c>
      <c r="FW12" s="69">
        <v>22359</v>
      </c>
      <c r="FX12" s="69">
        <v>20593</v>
      </c>
      <c r="FY12" s="69">
        <v>21999</v>
      </c>
      <c r="FZ12" s="70">
        <v>21953</v>
      </c>
      <c r="GA12" s="70">
        <v>19588</v>
      </c>
      <c r="GB12" s="70">
        <v>34346</v>
      </c>
      <c r="GC12" s="70">
        <v>33970</v>
      </c>
      <c r="GD12" s="70">
        <v>33380</v>
      </c>
      <c r="GE12" s="70">
        <v>33798</v>
      </c>
      <c r="GF12" s="70">
        <v>33197</v>
      </c>
      <c r="GG12" s="70">
        <v>34284</v>
      </c>
      <c r="GH12" s="70">
        <v>38819</v>
      </c>
      <c r="GI12">
        <v>39615</v>
      </c>
      <c r="GJ12">
        <v>38917</v>
      </c>
      <c r="GK12">
        <v>41426</v>
      </c>
      <c r="GL12">
        <v>39305</v>
      </c>
      <c r="GM12">
        <v>33703</v>
      </c>
      <c r="GN12">
        <v>36749</v>
      </c>
      <c r="GO12">
        <v>34970</v>
      </c>
      <c r="GP12">
        <v>39203</v>
      </c>
      <c r="GQ12">
        <v>38106</v>
      </c>
      <c r="GR12">
        <v>34585</v>
      </c>
      <c r="GS12">
        <v>36136</v>
      </c>
      <c r="GT12">
        <v>37757</v>
      </c>
      <c r="GU12" s="78">
        <v>36570</v>
      </c>
      <c r="GV12" s="78">
        <v>42132</v>
      </c>
      <c r="GW12" s="78">
        <v>38561</v>
      </c>
      <c r="GX12" s="78">
        <v>39213</v>
      </c>
      <c r="GY12" s="78">
        <v>37606</v>
      </c>
      <c r="GZ12" s="78">
        <v>37134</v>
      </c>
      <c r="HA12" s="78">
        <v>38283</v>
      </c>
      <c r="HB12" s="78">
        <v>36480</v>
      </c>
      <c r="HC12" s="78">
        <v>37300</v>
      </c>
      <c r="HD12" s="78">
        <v>30733</v>
      </c>
      <c r="HE12" s="78">
        <v>35633</v>
      </c>
      <c r="HF12" s="78">
        <v>36330</v>
      </c>
      <c r="HG12" s="78">
        <v>35070</v>
      </c>
      <c r="HH12" s="78">
        <v>38668</v>
      </c>
      <c r="HI12" s="78">
        <v>29273</v>
      </c>
      <c r="HJ12" s="78">
        <v>36301</v>
      </c>
      <c r="HK12" s="78">
        <v>35758</v>
      </c>
      <c r="HL12" s="78">
        <v>39822</v>
      </c>
      <c r="HM12" s="78">
        <v>47634</v>
      </c>
      <c r="HN12" s="78">
        <v>45364</v>
      </c>
      <c r="HO12" s="78">
        <v>31436</v>
      </c>
      <c r="HP12" s="78">
        <v>29349</v>
      </c>
      <c r="HQ12" s="78">
        <v>33474</v>
      </c>
      <c r="HR12" s="78">
        <v>32947</v>
      </c>
      <c r="HS12" s="78">
        <v>40644</v>
      </c>
      <c r="HT12" s="78">
        <v>41695</v>
      </c>
      <c r="HU12" s="78">
        <v>30098</v>
      </c>
      <c r="HV12" s="78">
        <v>33095</v>
      </c>
      <c r="HW12" s="78">
        <v>29146</v>
      </c>
      <c r="HX12" s="78">
        <v>29325</v>
      </c>
      <c r="HY12" s="78">
        <v>40824</v>
      </c>
      <c r="HZ12" s="78">
        <v>33304</v>
      </c>
      <c r="IA12" s="78">
        <v>26566</v>
      </c>
      <c r="IB12" s="78">
        <v>29172</v>
      </c>
      <c r="IC12" s="78">
        <v>21946</v>
      </c>
      <c r="ID12" s="78">
        <v>18215</v>
      </c>
      <c r="IE12" s="78">
        <v>23049</v>
      </c>
      <c r="IF12" s="78">
        <v>20879</v>
      </c>
      <c r="IG12" s="78">
        <v>19332</v>
      </c>
      <c r="IH12" s="106">
        <v>18951</v>
      </c>
      <c r="II12" s="106">
        <v>14549</v>
      </c>
      <c r="IJ12" s="106">
        <v>16838</v>
      </c>
      <c r="IK12" s="3">
        <v>19281</v>
      </c>
      <c r="IL12" s="3">
        <v>17414</v>
      </c>
      <c r="IM12" s="3">
        <v>17943</v>
      </c>
      <c r="IN12" s="3">
        <v>35632</v>
      </c>
      <c r="IO12" s="3">
        <v>29915</v>
      </c>
      <c r="IP12" s="3">
        <v>16161</v>
      </c>
      <c r="IQ12" s="3">
        <v>16991</v>
      </c>
      <c r="IR12" s="111">
        <v>19398</v>
      </c>
      <c r="IS12" s="111">
        <v>16029</v>
      </c>
      <c r="IT12" s="111">
        <v>19976</v>
      </c>
      <c r="IU12" s="111">
        <v>17624</v>
      </c>
      <c r="IV12" s="115">
        <v>18712</v>
      </c>
    </row>
    <row r="13" spans="1:256">
      <c r="A13" s="7" t="s">
        <v>21</v>
      </c>
      <c r="B13" s="37">
        <v>6328</v>
      </c>
      <c r="C13" s="37">
        <v>5862</v>
      </c>
      <c r="D13" s="37">
        <v>5500</v>
      </c>
      <c r="E13" s="37">
        <v>5357</v>
      </c>
      <c r="F13" s="37">
        <v>5171</v>
      </c>
      <c r="G13" s="37">
        <v>5435</v>
      </c>
      <c r="H13" s="37">
        <v>4724</v>
      </c>
      <c r="I13" s="37">
        <v>5691</v>
      </c>
      <c r="J13" s="37">
        <v>5846</v>
      </c>
      <c r="K13" s="37">
        <v>5301</v>
      </c>
      <c r="L13" s="37">
        <v>6914</v>
      </c>
      <c r="M13" s="37">
        <v>6377</v>
      </c>
      <c r="N13" s="37">
        <v>5709</v>
      </c>
      <c r="O13" s="37">
        <v>5950</v>
      </c>
      <c r="P13" s="37">
        <v>5162</v>
      </c>
      <c r="Q13" s="37">
        <v>6414</v>
      </c>
      <c r="R13" s="37">
        <v>5384</v>
      </c>
      <c r="S13" s="37">
        <v>5684</v>
      </c>
      <c r="T13" s="37">
        <v>5558</v>
      </c>
      <c r="U13" s="37">
        <v>6242</v>
      </c>
      <c r="V13" s="37">
        <v>6585</v>
      </c>
      <c r="W13" s="37">
        <v>6697</v>
      </c>
      <c r="X13" s="37">
        <v>7697</v>
      </c>
      <c r="Y13" s="37">
        <v>6538</v>
      </c>
      <c r="Z13" s="37">
        <v>7605</v>
      </c>
      <c r="AA13" s="37">
        <v>6661</v>
      </c>
      <c r="AB13" s="37">
        <v>6198</v>
      </c>
      <c r="AC13" s="37">
        <v>6681</v>
      </c>
      <c r="AD13" s="37">
        <v>5686</v>
      </c>
      <c r="AE13" s="37">
        <v>5536</v>
      </c>
      <c r="AF13" s="37">
        <v>6124</v>
      </c>
      <c r="AG13" s="37">
        <v>6731</v>
      </c>
      <c r="AH13" s="37">
        <v>6239</v>
      </c>
      <c r="AI13" s="37">
        <v>7101</v>
      </c>
      <c r="AJ13" s="37">
        <v>7967</v>
      </c>
      <c r="AK13" s="37">
        <v>7733</v>
      </c>
      <c r="AL13" s="37">
        <v>8241</v>
      </c>
      <c r="AM13" s="37">
        <v>6746</v>
      </c>
      <c r="AN13" s="37">
        <v>6594</v>
      </c>
      <c r="AO13" s="37">
        <v>6733</v>
      </c>
      <c r="AP13" s="37">
        <v>6226</v>
      </c>
      <c r="AQ13" s="37">
        <v>6141</v>
      </c>
      <c r="AR13" s="37">
        <v>6558</v>
      </c>
      <c r="AS13" s="37">
        <v>7649</v>
      </c>
      <c r="AT13" s="37">
        <v>7332</v>
      </c>
      <c r="AU13" s="37">
        <v>7690</v>
      </c>
      <c r="AV13" s="37">
        <v>7788</v>
      </c>
      <c r="AW13" s="37">
        <v>8825</v>
      </c>
      <c r="AX13" s="37">
        <v>8682</v>
      </c>
      <c r="AY13" s="37">
        <v>6797</v>
      </c>
      <c r="AZ13" s="37">
        <v>7843</v>
      </c>
      <c r="BA13" s="37">
        <v>6661</v>
      </c>
      <c r="BB13" s="37">
        <v>6507</v>
      </c>
      <c r="BC13" s="37">
        <v>7583</v>
      </c>
      <c r="BD13" s="37">
        <v>7451</v>
      </c>
      <c r="BE13" s="37">
        <v>7000</v>
      </c>
      <c r="BF13" s="37">
        <v>8251</v>
      </c>
      <c r="BG13" s="37">
        <v>8233</v>
      </c>
      <c r="BH13" s="37">
        <v>9328</v>
      </c>
      <c r="BI13" s="37">
        <v>9367</v>
      </c>
      <c r="BJ13" s="37">
        <v>8978</v>
      </c>
      <c r="BK13" s="37">
        <v>8757</v>
      </c>
      <c r="BL13" s="37">
        <v>8538</v>
      </c>
      <c r="BM13" s="37">
        <v>7482</v>
      </c>
      <c r="BN13" s="37">
        <v>6646</v>
      </c>
      <c r="BO13" s="37">
        <v>7266</v>
      </c>
      <c r="BP13" s="37">
        <v>7037</v>
      </c>
      <c r="BQ13" s="37">
        <v>7872</v>
      </c>
      <c r="BR13" s="37">
        <v>8105</v>
      </c>
      <c r="BS13" s="37">
        <v>7926</v>
      </c>
      <c r="BT13" s="37">
        <v>9367</v>
      </c>
      <c r="BU13" s="37">
        <v>10856</v>
      </c>
      <c r="BV13" s="37">
        <v>7155</v>
      </c>
      <c r="BW13" s="37">
        <v>6385</v>
      </c>
      <c r="BX13" s="37">
        <v>7064</v>
      </c>
      <c r="BY13" s="37">
        <v>6345</v>
      </c>
      <c r="BZ13" s="37">
        <v>7339</v>
      </c>
      <c r="CA13" s="37">
        <v>7436</v>
      </c>
      <c r="CB13" s="37">
        <v>7034</v>
      </c>
      <c r="CC13" s="37">
        <v>8559</v>
      </c>
      <c r="CD13" s="37">
        <v>8071</v>
      </c>
      <c r="CE13" s="37">
        <v>8184</v>
      </c>
      <c r="CF13" s="37">
        <v>6956</v>
      </c>
      <c r="CG13" s="37">
        <v>5976</v>
      </c>
      <c r="CH13" s="37">
        <v>8184</v>
      </c>
      <c r="CI13" s="37">
        <v>6956</v>
      </c>
      <c r="CJ13" s="37">
        <v>5976</v>
      </c>
      <c r="CK13" s="37">
        <v>6406</v>
      </c>
      <c r="CL13" s="37">
        <v>5176</v>
      </c>
      <c r="CM13" s="37">
        <v>5727</v>
      </c>
      <c r="CN13" s="37">
        <v>5995</v>
      </c>
      <c r="CO13" s="37">
        <v>6649</v>
      </c>
      <c r="CP13" s="37">
        <v>6340</v>
      </c>
      <c r="CQ13" s="37">
        <v>6749</v>
      </c>
      <c r="CR13" s="37">
        <v>7867</v>
      </c>
      <c r="CS13" s="37">
        <v>6919</v>
      </c>
      <c r="CT13" s="37">
        <v>7740</v>
      </c>
      <c r="CU13" s="37">
        <v>6568</v>
      </c>
      <c r="CV13" s="37">
        <v>5888</v>
      </c>
      <c r="CW13" s="37">
        <v>5886</v>
      </c>
      <c r="CX13" s="37">
        <v>5160</v>
      </c>
      <c r="CY13" s="37">
        <v>5257</v>
      </c>
      <c r="CZ13" s="37">
        <v>6169</v>
      </c>
      <c r="DA13" s="37">
        <v>6293</v>
      </c>
      <c r="DB13" s="37">
        <v>6187</v>
      </c>
      <c r="DC13" s="37">
        <v>6919</v>
      </c>
      <c r="DD13" s="37">
        <v>7120</v>
      </c>
      <c r="DE13" s="37">
        <v>7669</v>
      </c>
      <c r="DF13" s="37">
        <v>8074</v>
      </c>
      <c r="DG13" s="37">
        <v>6781</v>
      </c>
      <c r="DH13" s="37">
        <v>7688</v>
      </c>
      <c r="DI13" s="37">
        <v>6265</v>
      </c>
      <c r="DJ13" s="37">
        <v>5520</v>
      </c>
      <c r="DK13" s="37">
        <v>6081</v>
      </c>
      <c r="DL13" s="37">
        <v>6358</v>
      </c>
      <c r="DM13" s="37">
        <v>6615</v>
      </c>
      <c r="DN13" s="37">
        <v>7077</v>
      </c>
      <c r="DO13" s="37">
        <v>7159</v>
      </c>
      <c r="DP13" s="37">
        <v>7489</v>
      </c>
      <c r="DQ13" s="66">
        <v>7467</v>
      </c>
      <c r="DR13" s="70">
        <v>7151</v>
      </c>
      <c r="DS13" s="70">
        <v>6427</v>
      </c>
      <c r="DT13" s="70">
        <v>6364</v>
      </c>
      <c r="DU13" s="70">
        <v>4889</v>
      </c>
      <c r="DV13" s="70">
        <v>4540</v>
      </c>
      <c r="DW13" s="70">
        <v>5232</v>
      </c>
      <c r="DX13" s="70">
        <v>5519</v>
      </c>
      <c r="DY13" s="67">
        <v>5321</v>
      </c>
      <c r="DZ13" s="67">
        <v>6222</v>
      </c>
      <c r="EA13" s="67">
        <v>6582</v>
      </c>
      <c r="EB13" s="67">
        <v>7276</v>
      </c>
      <c r="EC13" s="67">
        <v>6927</v>
      </c>
      <c r="ED13" s="70">
        <v>6006</v>
      </c>
      <c r="EE13" s="70">
        <v>5486</v>
      </c>
      <c r="EF13" s="70">
        <v>5433</v>
      </c>
      <c r="EG13" s="70">
        <v>3956</v>
      </c>
      <c r="EH13" s="70">
        <v>3710</v>
      </c>
      <c r="EI13" s="70">
        <v>4540</v>
      </c>
      <c r="EJ13" s="70">
        <v>4511</v>
      </c>
      <c r="EK13" s="67">
        <v>4981</v>
      </c>
      <c r="EL13" s="67">
        <v>5500</v>
      </c>
      <c r="EM13" s="67">
        <v>4837</v>
      </c>
      <c r="EN13" s="67">
        <v>6096</v>
      </c>
      <c r="EO13" s="67">
        <v>6204</v>
      </c>
      <c r="EP13" s="71">
        <v>5771</v>
      </c>
      <c r="EQ13" s="71">
        <v>5089</v>
      </c>
      <c r="ER13" s="71">
        <v>4444</v>
      </c>
      <c r="ES13" s="71">
        <v>4351</v>
      </c>
      <c r="ET13" s="71">
        <v>3721</v>
      </c>
      <c r="EU13" s="71">
        <v>4120</v>
      </c>
      <c r="EV13" s="71">
        <v>4055</v>
      </c>
      <c r="EW13" s="68">
        <v>4757</v>
      </c>
      <c r="EX13" s="68">
        <v>4683</v>
      </c>
      <c r="EY13" s="68">
        <v>4863</v>
      </c>
      <c r="EZ13" s="68">
        <v>5644</v>
      </c>
      <c r="FA13" s="68">
        <v>5196</v>
      </c>
      <c r="FB13" s="71">
        <v>5474</v>
      </c>
      <c r="FC13" s="71">
        <v>4602</v>
      </c>
      <c r="FD13" s="71">
        <v>3984</v>
      </c>
      <c r="FE13" s="71">
        <v>3851</v>
      </c>
      <c r="FF13" s="71">
        <v>3222</v>
      </c>
      <c r="FG13" s="71">
        <v>3120</v>
      </c>
      <c r="FH13" s="71">
        <v>3640</v>
      </c>
      <c r="FI13" s="68">
        <v>3905</v>
      </c>
      <c r="FJ13" s="68">
        <v>3854</v>
      </c>
      <c r="FK13" s="68">
        <v>4181</v>
      </c>
      <c r="FL13" s="68">
        <v>4674</v>
      </c>
      <c r="FM13" s="68">
        <v>4555</v>
      </c>
      <c r="FN13" s="69">
        <v>4412</v>
      </c>
      <c r="FO13" s="69">
        <v>2861</v>
      </c>
      <c r="FP13" s="69">
        <v>3014</v>
      </c>
      <c r="FQ13" s="69">
        <v>2379</v>
      </c>
      <c r="FR13" s="69">
        <v>2156</v>
      </c>
      <c r="FS13" s="69">
        <v>2446</v>
      </c>
      <c r="FT13" s="69">
        <v>2927</v>
      </c>
      <c r="FU13" s="69">
        <v>3076</v>
      </c>
      <c r="FV13" s="69">
        <v>3116</v>
      </c>
      <c r="FW13" s="69">
        <v>3405</v>
      </c>
      <c r="FX13" s="69">
        <v>3356</v>
      </c>
      <c r="FY13" s="69">
        <v>3690</v>
      </c>
      <c r="FZ13" s="70">
        <v>3997</v>
      </c>
      <c r="GA13" s="70">
        <v>2718</v>
      </c>
      <c r="GB13" s="70">
        <v>3109</v>
      </c>
      <c r="GC13" s="70">
        <v>2236</v>
      </c>
      <c r="GD13" s="70">
        <v>2197</v>
      </c>
      <c r="GE13" s="70">
        <v>2329</v>
      </c>
      <c r="GF13" s="70">
        <v>2214</v>
      </c>
      <c r="GG13" s="70">
        <v>2437</v>
      </c>
      <c r="GH13" s="70">
        <v>2663</v>
      </c>
      <c r="GI13">
        <v>2731</v>
      </c>
      <c r="GJ13">
        <v>3014</v>
      </c>
      <c r="GK13">
        <v>3140</v>
      </c>
      <c r="GL13">
        <v>3390</v>
      </c>
      <c r="GM13">
        <v>2857</v>
      </c>
      <c r="GN13">
        <v>3238</v>
      </c>
      <c r="GO13">
        <v>2485</v>
      </c>
      <c r="GP13">
        <v>2370</v>
      </c>
      <c r="GQ13">
        <v>2611</v>
      </c>
      <c r="GR13">
        <v>2581</v>
      </c>
      <c r="GS13">
        <v>3253</v>
      </c>
      <c r="GT13">
        <v>3720</v>
      </c>
      <c r="GU13" s="78">
        <v>3387</v>
      </c>
      <c r="GV13" s="78">
        <v>4350</v>
      </c>
      <c r="GW13" s="78">
        <v>4263</v>
      </c>
      <c r="GX13" s="78">
        <v>3908</v>
      </c>
      <c r="GY13" s="78">
        <v>3232</v>
      </c>
      <c r="GZ13" s="78">
        <v>2695</v>
      </c>
      <c r="HA13" s="78">
        <v>2308</v>
      </c>
      <c r="HB13" s="78">
        <v>2206</v>
      </c>
      <c r="HC13" s="78">
        <v>2240</v>
      </c>
      <c r="HD13" s="78">
        <v>1967</v>
      </c>
      <c r="HE13" s="78">
        <v>2970</v>
      </c>
      <c r="HF13" s="78">
        <v>2992</v>
      </c>
      <c r="HG13" s="78">
        <v>3082</v>
      </c>
      <c r="HH13" s="78">
        <v>3563</v>
      </c>
      <c r="HI13" s="78">
        <v>3095</v>
      </c>
      <c r="HJ13" s="78">
        <v>3576</v>
      </c>
      <c r="HK13" s="78">
        <v>3313</v>
      </c>
      <c r="HL13" s="78">
        <v>3387</v>
      </c>
      <c r="HM13" s="78">
        <v>3510</v>
      </c>
      <c r="HN13" s="78">
        <v>3359</v>
      </c>
      <c r="HO13" s="78">
        <v>2841</v>
      </c>
      <c r="HP13" s="78">
        <v>2194</v>
      </c>
      <c r="HQ13" s="78">
        <v>2260</v>
      </c>
      <c r="HR13" s="78">
        <v>2040</v>
      </c>
      <c r="HS13" s="78">
        <v>2306</v>
      </c>
      <c r="HT13" s="78">
        <v>2680</v>
      </c>
      <c r="HU13" s="78">
        <v>2322</v>
      </c>
      <c r="HV13" s="78">
        <v>2545</v>
      </c>
      <c r="HW13" s="78">
        <v>2128</v>
      </c>
      <c r="HX13" s="78">
        <v>1872</v>
      </c>
      <c r="HY13" s="78">
        <v>1960</v>
      </c>
      <c r="HZ13" s="78">
        <v>1668</v>
      </c>
      <c r="IA13" s="78">
        <v>1612</v>
      </c>
      <c r="IB13" s="78">
        <v>1742</v>
      </c>
      <c r="IC13" s="78">
        <v>2004</v>
      </c>
      <c r="ID13" s="78">
        <v>2006</v>
      </c>
      <c r="IE13" s="78">
        <v>2267</v>
      </c>
      <c r="IF13" s="78">
        <v>2505</v>
      </c>
      <c r="IG13" s="78">
        <v>2312</v>
      </c>
      <c r="IH13" s="106">
        <v>2480</v>
      </c>
      <c r="II13" s="106">
        <v>1877</v>
      </c>
      <c r="IJ13" s="106">
        <v>1900</v>
      </c>
      <c r="IK13" s="3">
        <v>1976</v>
      </c>
      <c r="IL13" s="3">
        <v>1699</v>
      </c>
      <c r="IM13" s="3">
        <v>1507</v>
      </c>
      <c r="IN13" s="3">
        <v>763</v>
      </c>
      <c r="IO13" s="3">
        <v>451</v>
      </c>
      <c r="IP13" s="3">
        <v>1934</v>
      </c>
      <c r="IQ13" s="3">
        <v>2794</v>
      </c>
      <c r="IR13" s="111">
        <v>2787</v>
      </c>
      <c r="IS13" s="111">
        <v>2901</v>
      </c>
      <c r="IT13" s="111">
        <v>2995</v>
      </c>
      <c r="IU13" s="111">
        <v>2870</v>
      </c>
      <c r="IV13" s="115">
        <v>3486</v>
      </c>
    </row>
    <row r="14" spans="1:256">
      <c r="A14" s="7" t="s">
        <v>22</v>
      </c>
      <c r="B14" s="38">
        <v>664</v>
      </c>
      <c r="C14" s="38">
        <v>570</v>
      </c>
      <c r="D14" s="38">
        <v>162</v>
      </c>
      <c r="E14" s="38">
        <v>730</v>
      </c>
      <c r="F14" s="38">
        <v>617</v>
      </c>
      <c r="G14" s="38">
        <v>242</v>
      </c>
      <c r="H14" s="38">
        <v>544</v>
      </c>
      <c r="I14" s="38">
        <v>678</v>
      </c>
      <c r="J14" s="38">
        <v>290</v>
      </c>
      <c r="K14" s="38">
        <v>681</v>
      </c>
      <c r="L14" s="38">
        <v>819</v>
      </c>
      <c r="M14" s="38">
        <v>241</v>
      </c>
      <c r="N14" s="38">
        <v>520</v>
      </c>
      <c r="O14" s="38">
        <v>629</v>
      </c>
      <c r="P14" s="38">
        <v>227</v>
      </c>
      <c r="Q14" s="38">
        <v>675</v>
      </c>
      <c r="R14" s="38">
        <v>563</v>
      </c>
      <c r="S14" s="38">
        <v>208</v>
      </c>
      <c r="T14" s="38">
        <v>735</v>
      </c>
      <c r="U14" s="38">
        <v>717</v>
      </c>
      <c r="V14" s="38">
        <v>220</v>
      </c>
      <c r="W14" s="38">
        <v>869</v>
      </c>
      <c r="X14" s="38">
        <v>846</v>
      </c>
      <c r="Y14" s="38">
        <v>280</v>
      </c>
      <c r="Z14" s="37">
        <v>1017</v>
      </c>
      <c r="AA14" s="38">
        <v>748</v>
      </c>
      <c r="AB14" s="38">
        <v>197</v>
      </c>
      <c r="AC14" s="38">
        <v>823</v>
      </c>
      <c r="AD14" s="38">
        <v>621</v>
      </c>
      <c r="AE14" s="38">
        <v>200</v>
      </c>
      <c r="AF14" s="38">
        <v>772</v>
      </c>
      <c r="AG14" s="38">
        <v>718</v>
      </c>
      <c r="AH14" s="38">
        <v>228</v>
      </c>
      <c r="AI14" s="38">
        <v>949</v>
      </c>
      <c r="AJ14" s="38">
        <v>802</v>
      </c>
      <c r="AK14" s="38">
        <v>262</v>
      </c>
      <c r="AL14" s="38">
        <v>855</v>
      </c>
      <c r="AM14" s="38">
        <v>764</v>
      </c>
      <c r="AN14" s="38">
        <v>262</v>
      </c>
      <c r="AO14" s="38">
        <v>917</v>
      </c>
      <c r="AP14" s="38">
        <v>619</v>
      </c>
      <c r="AQ14" s="38">
        <v>204</v>
      </c>
      <c r="AR14" s="38">
        <v>818</v>
      </c>
      <c r="AS14" s="38">
        <v>798</v>
      </c>
      <c r="AT14" s="38">
        <v>288</v>
      </c>
      <c r="AU14" s="38">
        <v>970</v>
      </c>
      <c r="AV14" s="38">
        <v>862</v>
      </c>
      <c r="AW14" s="38">
        <v>311</v>
      </c>
      <c r="AX14" s="38">
        <v>950</v>
      </c>
      <c r="AY14" s="38">
        <v>691</v>
      </c>
      <c r="AZ14" s="38">
        <v>326</v>
      </c>
      <c r="BA14" s="38">
        <v>787</v>
      </c>
      <c r="BB14" s="38">
        <v>610</v>
      </c>
      <c r="BC14" s="38">
        <v>261</v>
      </c>
      <c r="BD14" s="38">
        <v>763</v>
      </c>
      <c r="BE14" s="38">
        <v>674</v>
      </c>
      <c r="BF14" s="38">
        <v>284</v>
      </c>
      <c r="BG14" s="38">
        <v>812</v>
      </c>
      <c r="BH14" s="38">
        <v>754</v>
      </c>
      <c r="BI14" s="38">
        <v>319</v>
      </c>
      <c r="BJ14" s="38">
        <v>690</v>
      </c>
      <c r="BK14" s="38">
        <v>665</v>
      </c>
      <c r="BL14" s="38">
        <v>208</v>
      </c>
      <c r="BM14" s="38">
        <v>664</v>
      </c>
      <c r="BN14" s="38">
        <v>489</v>
      </c>
      <c r="BO14" s="38">
        <v>209</v>
      </c>
      <c r="BP14" s="38">
        <v>626</v>
      </c>
      <c r="BQ14" s="38">
        <v>550</v>
      </c>
      <c r="BR14" s="38">
        <v>217</v>
      </c>
      <c r="BS14" s="38">
        <v>580</v>
      </c>
      <c r="BT14" s="38">
        <v>586</v>
      </c>
      <c r="BU14" s="38">
        <v>257</v>
      </c>
      <c r="BV14" s="38">
        <v>585</v>
      </c>
      <c r="BW14" s="38">
        <v>443</v>
      </c>
      <c r="BX14" s="38">
        <v>210</v>
      </c>
      <c r="BY14" s="38">
        <v>540</v>
      </c>
      <c r="BZ14" s="38">
        <v>599</v>
      </c>
      <c r="CA14" s="38">
        <v>240</v>
      </c>
      <c r="CB14" s="38">
        <v>644</v>
      </c>
      <c r="CC14" s="38">
        <v>710</v>
      </c>
      <c r="CD14" s="38">
        <v>253</v>
      </c>
      <c r="CE14" s="38">
        <v>609</v>
      </c>
      <c r="CF14" s="38">
        <v>548</v>
      </c>
      <c r="CG14" s="38">
        <v>222</v>
      </c>
      <c r="CH14" s="38">
        <v>609</v>
      </c>
      <c r="CI14" s="38">
        <v>548</v>
      </c>
      <c r="CJ14" s="38">
        <v>222</v>
      </c>
      <c r="CK14" s="38">
        <v>640</v>
      </c>
      <c r="CL14" s="38">
        <v>471</v>
      </c>
      <c r="CM14" s="38">
        <v>240</v>
      </c>
      <c r="CN14" s="38">
        <v>638</v>
      </c>
      <c r="CO14" s="38">
        <v>658</v>
      </c>
      <c r="CP14" s="38">
        <v>293</v>
      </c>
      <c r="CQ14" s="38">
        <v>710</v>
      </c>
      <c r="CR14" s="38">
        <v>783</v>
      </c>
      <c r="CS14" s="38">
        <v>268</v>
      </c>
      <c r="CT14" s="38">
        <v>716</v>
      </c>
      <c r="CU14" s="38">
        <v>621</v>
      </c>
      <c r="CV14" s="38">
        <v>233</v>
      </c>
      <c r="CW14" s="38">
        <v>535</v>
      </c>
      <c r="CX14" s="38">
        <v>360</v>
      </c>
      <c r="CY14" s="38">
        <v>147</v>
      </c>
      <c r="CZ14" s="38">
        <v>456</v>
      </c>
      <c r="DA14" s="38">
        <v>395</v>
      </c>
      <c r="DB14" s="38">
        <v>179</v>
      </c>
      <c r="DC14" s="38">
        <v>472</v>
      </c>
      <c r="DD14" s="38">
        <v>475</v>
      </c>
      <c r="DE14" s="38">
        <v>251</v>
      </c>
      <c r="DF14" s="37">
        <v>1340</v>
      </c>
      <c r="DG14" s="38">
        <v>963</v>
      </c>
      <c r="DH14" s="38">
        <v>478</v>
      </c>
      <c r="DI14" s="37">
        <v>1124</v>
      </c>
      <c r="DJ14" s="38">
        <v>812</v>
      </c>
      <c r="DK14" s="38">
        <v>383</v>
      </c>
      <c r="DL14" s="37">
        <v>1232</v>
      </c>
      <c r="DM14" s="37">
        <v>1066</v>
      </c>
      <c r="DN14" s="38">
        <v>563</v>
      </c>
      <c r="DO14" s="37">
        <v>1374</v>
      </c>
      <c r="DP14" s="37">
        <v>1300</v>
      </c>
      <c r="DQ14" s="65">
        <v>617</v>
      </c>
      <c r="DR14" s="70">
        <v>1197</v>
      </c>
      <c r="DS14" s="70">
        <v>1067</v>
      </c>
      <c r="DT14" s="70">
        <v>422</v>
      </c>
      <c r="DU14" s="70">
        <v>1027</v>
      </c>
      <c r="DV14" s="70">
        <v>827</v>
      </c>
      <c r="DW14" s="70">
        <v>339</v>
      </c>
      <c r="DX14" s="70">
        <v>1005</v>
      </c>
      <c r="DY14" s="67">
        <v>824</v>
      </c>
      <c r="DZ14" s="67">
        <v>393</v>
      </c>
      <c r="EA14" s="67">
        <v>1208</v>
      </c>
      <c r="EB14" s="67">
        <v>1124</v>
      </c>
      <c r="EC14" s="67">
        <v>360</v>
      </c>
      <c r="ED14" s="70">
        <v>1342</v>
      </c>
      <c r="EE14" s="70">
        <v>966</v>
      </c>
      <c r="EF14" s="70">
        <v>314</v>
      </c>
      <c r="EG14" s="70">
        <v>983</v>
      </c>
      <c r="EH14" s="70">
        <v>639</v>
      </c>
      <c r="EI14" s="70">
        <v>326</v>
      </c>
      <c r="EJ14" s="70">
        <v>900</v>
      </c>
      <c r="EK14" s="67">
        <v>912</v>
      </c>
      <c r="EL14" s="67">
        <v>376</v>
      </c>
      <c r="EM14" s="67">
        <v>1021</v>
      </c>
      <c r="EN14" s="67">
        <v>962</v>
      </c>
      <c r="EO14" s="67">
        <v>309</v>
      </c>
      <c r="EP14" s="71">
        <v>1001</v>
      </c>
      <c r="EQ14" s="71">
        <v>814</v>
      </c>
      <c r="ER14" s="71">
        <v>311</v>
      </c>
      <c r="ES14" s="71">
        <v>962</v>
      </c>
      <c r="ET14" s="71">
        <v>672</v>
      </c>
      <c r="EU14" s="71">
        <v>416</v>
      </c>
      <c r="EV14" s="71">
        <v>921</v>
      </c>
      <c r="EW14" s="68">
        <v>884</v>
      </c>
      <c r="EX14" s="68">
        <v>512</v>
      </c>
      <c r="EY14" s="68">
        <v>989</v>
      </c>
      <c r="EZ14" s="68">
        <v>1057</v>
      </c>
      <c r="FA14" s="68">
        <v>538</v>
      </c>
      <c r="FB14" s="71">
        <v>991</v>
      </c>
      <c r="FC14" s="71">
        <v>805</v>
      </c>
      <c r="FD14" s="71">
        <v>386</v>
      </c>
      <c r="FE14" s="71">
        <v>942</v>
      </c>
      <c r="FF14" s="71">
        <v>657</v>
      </c>
      <c r="FG14" s="71">
        <v>412</v>
      </c>
      <c r="FH14" s="71">
        <v>915</v>
      </c>
      <c r="FI14" s="68">
        <v>836</v>
      </c>
      <c r="FJ14" s="68">
        <v>475</v>
      </c>
      <c r="FK14" s="68">
        <v>1037</v>
      </c>
      <c r="FL14" s="68">
        <v>918</v>
      </c>
      <c r="FM14" s="68">
        <v>410</v>
      </c>
      <c r="FN14" s="69">
        <v>941</v>
      </c>
      <c r="FO14" s="69">
        <v>775</v>
      </c>
      <c r="FP14" s="69">
        <v>398</v>
      </c>
      <c r="FQ14" s="69">
        <v>865</v>
      </c>
      <c r="FR14" s="69">
        <v>634</v>
      </c>
      <c r="FS14" s="69">
        <v>411</v>
      </c>
      <c r="FT14" s="69">
        <v>902</v>
      </c>
      <c r="FU14" s="69">
        <v>846</v>
      </c>
      <c r="FV14" s="69">
        <v>491</v>
      </c>
      <c r="FW14" s="69">
        <v>973</v>
      </c>
      <c r="FX14" s="69">
        <v>935</v>
      </c>
      <c r="FY14" s="69">
        <v>594</v>
      </c>
      <c r="FZ14" s="70">
        <v>946</v>
      </c>
      <c r="GA14" s="70">
        <v>698</v>
      </c>
      <c r="GB14" s="70">
        <v>461</v>
      </c>
      <c r="GC14" s="70">
        <v>752</v>
      </c>
      <c r="GD14" s="70">
        <v>546</v>
      </c>
      <c r="GE14" s="70">
        <v>303</v>
      </c>
      <c r="GF14" s="70">
        <v>704</v>
      </c>
      <c r="GG14" s="70">
        <v>681</v>
      </c>
      <c r="GH14" s="70">
        <v>490</v>
      </c>
      <c r="GI14">
        <v>838</v>
      </c>
      <c r="GJ14">
        <v>786</v>
      </c>
      <c r="GK14">
        <v>472</v>
      </c>
      <c r="GL14">
        <v>725</v>
      </c>
      <c r="GM14">
        <v>625</v>
      </c>
      <c r="GN14">
        <v>370</v>
      </c>
      <c r="GO14">
        <v>626</v>
      </c>
      <c r="GP14">
        <v>517</v>
      </c>
      <c r="GQ14">
        <v>339</v>
      </c>
      <c r="GR14">
        <v>634</v>
      </c>
      <c r="GS14">
        <v>659</v>
      </c>
      <c r="GT14">
        <v>439</v>
      </c>
      <c r="GU14">
        <v>716</v>
      </c>
      <c r="GV14">
        <v>781</v>
      </c>
      <c r="GW14">
        <v>413</v>
      </c>
      <c r="GX14">
        <v>638</v>
      </c>
      <c r="GY14">
        <v>628</v>
      </c>
      <c r="GZ14">
        <v>324</v>
      </c>
      <c r="HA14">
        <v>616</v>
      </c>
      <c r="HB14">
        <v>480</v>
      </c>
      <c r="HC14">
        <v>365</v>
      </c>
      <c r="HD14">
        <v>599</v>
      </c>
      <c r="HE14">
        <v>697</v>
      </c>
      <c r="HF14">
        <v>410</v>
      </c>
      <c r="HG14">
        <v>654</v>
      </c>
      <c r="HH14">
        <v>755</v>
      </c>
      <c r="HI14">
        <v>428</v>
      </c>
      <c r="HJ14">
        <v>666</v>
      </c>
      <c r="HK14">
        <v>609</v>
      </c>
      <c r="HL14">
        <v>318</v>
      </c>
      <c r="HM14">
        <v>633</v>
      </c>
      <c r="HN14">
        <v>445</v>
      </c>
      <c r="HO14">
        <v>298</v>
      </c>
      <c r="HP14">
        <v>619</v>
      </c>
      <c r="HQ14">
        <v>601</v>
      </c>
      <c r="HR14">
        <v>364</v>
      </c>
      <c r="HS14">
        <v>645</v>
      </c>
      <c r="HT14">
        <v>645</v>
      </c>
      <c r="HU14">
        <v>334</v>
      </c>
      <c r="HV14">
        <v>682</v>
      </c>
      <c r="HW14">
        <v>534</v>
      </c>
      <c r="HX14">
        <v>276</v>
      </c>
      <c r="HY14">
        <v>581</v>
      </c>
      <c r="HZ14">
        <v>390</v>
      </c>
      <c r="IA14">
        <v>263</v>
      </c>
      <c r="IB14">
        <v>554</v>
      </c>
      <c r="IC14">
        <v>517</v>
      </c>
      <c r="ID14">
        <v>277</v>
      </c>
      <c r="IE14">
        <v>691</v>
      </c>
      <c r="IF14">
        <v>648</v>
      </c>
      <c r="IG14">
        <v>325</v>
      </c>
      <c r="IH14" s="106">
        <v>581</v>
      </c>
      <c r="II14" s="106">
        <v>475</v>
      </c>
      <c r="IJ14" s="106">
        <v>293</v>
      </c>
      <c r="IK14" s="3">
        <v>527</v>
      </c>
      <c r="IL14" s="3">
        <v>395</v>
      </c>
      <c r="IM14" s="3">
        <v>254</v>
      </c>
      <c r="IN14" s="3">
        <v>912</v>
      </c>
      <c r="IO14" s="3">
        <v>609</v>
      </c>
      <c r="IP14" s="3">
        <v>343</v>
      </c>
      <c r="IQ14" s="3">
        <v>864</v>
      </c>
      <c r="IR14" s="111">
        <v>1073</v>
      </c>
      <c r="IS14" s="111">
        <v>237</v>
      </c>
      <c r="IT14" s="111">
        <v>859</v>
      </c>
      <c r="IU14" s="111">
        <v>719</v>
      </c>
      <c r="IV14" s="115">
        <v>347</v>
      </c>
    </row>
    <row r="15" spans="1:256">
      <c r="A15" s="7" t="s">
        <v>24</v>
      </c>
      <c r="B15" s="38">
        <v>510</v>
      </c>
      <c r="C15" s="38">
        <v>777</v>
      </c>
      <c r="D15" s="38">
        <v>782</v>
      </c>
      <c r="E15" s="37">
        <v>1069</v>
      </c>
      <c r="F15" s="38">
        <v>909</v>
      </c>
      <c r="G15" s="38">
        <v>925</v>
      </c>
      <c r="H15" s="38">
        <v>849</v>
      </c>
      <c r="I15" s="38">
        <v>907</v>
      </c>
      <c r="J15" s="38">
        <v>989</v>
      </c>
      <c r="K15" s="37">
        <v>1003</v>
      </c>
      <c r="L15" s="37">
        <v>1384</v>
      </c>
      <c r="M15" s="37">
        <v>1059</v>
      </c>
      <c r="N15" s="37">
        <v>930</v>
      </c>
      <c r="O15" s="38">
        <v>986</v>
      </c>
      <c r="P15" s="38">
        <v>815</v>
      </c>
      <c r="Q15" s="37">
        <v>1120</v>
      </c>
      <c r="R15" s="38">
        <v>859</v>
      </c>
      <c r="S15" s="38">
        <v>988</v>
      </c>
      <c r="T15" s="38">
        <v>937</v>
      </c>
      <c r="U15" s="38">
        <v>971</v>
      </c>
      <c r="V15" s="38">
        <v>958</v>
      </c>
      <c r="W15" s="37">
        <v>1057</v>
      </c>
      <c r="X15" s="37">
        <v>1168</v>
      </c>
      <c r="Y15" s="37">
        <v>1089</v>
      </c>
      <c r="Z15" s="37">
        <v>1225</v>
      </c>
      <c r="AA15" s="37">
        <v>1198</v>
      </c>
      <c r="AB15" s="37">
        <v>1112</v>
      </c>
      <c r="AC15" s="37">
        <v>1336</v>
      </c>
      <c r="AD15" s="37">
        <v>1082</v>
      </c>
      <c r="AE15" s="38">
        <v>998</v>
      </c>
      <c r="AF15" s="37">
        <v>1182</v>
      </c>
      <c r="AG15" s="37">
        <v>1107</v>
      </c>
      <c r="AH15" s="37">
        <v>1037</v>
      </c>
      <c r="AI15" s="37">
        <v>1309</v>
      </c>
      <c r="AJ15" s="37">
        <v>1394</v>
      </c>
      <c r="AK15" s="37">
        <v>1406</v>
      </c>
      <c r="AL15" s="37">
        <v>1459</v>
      </c>
      <c r="AM15" s="37">
        <v>1454</v>
      </c>
      <c r="AN15" s="37">
        <v>1342</v>
      </c>
      <c r="AO15" s="37">
        <v>1733</v>
      </c>
      <c r="AP15" s="37">
        <v>1257</v>
      </c>
      <c r="AQ15" s="37">
        <v>1387</v>
      </c>
      <c r="AR15" s="37">
        <v>1568</v>
      </c>
      <c r="AS15" s="37">
        <v>1510</v>
      </c>
      <c r="AT15" s="37">
        <v>1466</v>
      </c>
      <c r="AU15" s="37">
        <v>1680</v>
      </c>
      <c r="AV15" s="37">
        <v>1636</v>
      </c>
      <c r="AW15" s="37">
        <v>1600</v>
      </c>
      <c r="AX15" s="37">
        <v>1721</v>
      </c>
      <c r="AY15" s="37">
        <v>1599</v>
      </c>
      <c r="AZ15" s="37">
        <v>1685</v>
      </c>
      <c r="BA15" s="37">
        <v>1907</v>
      </c>
      <c r="BB15" s="37">
        <v>1509</v>
      </c>
      <c r="BC15" s="37">
        <v>1642</v>
      </c>
      <c r="BD15" s="37">
        <v>1560</v>
      </c>
      <c r="BE15" s="37">
        <v>1398</v>
      </c>
      <c r="BF15" s="37">
        <v>1691</v>
      </c>
      <c r="BG15" s="37">
        <v>1603</v>
      </c>
      <c r="BH15" s="37">
        <v>1760</v>
      </c>
      <c r="BI15" s="37">
        <v>1578</v>
      </c>
      <c r="BJ15" s="37">
        <v>1480</v>
      </c>
      <c r="BK15" s="37">
        <v>1797</v>
      </c>
      <c r="BL15" s="37">
        <v>1457</v>
      </c>
      <c r="BM15" s="37">
        <v>1606</v>
      </c>
      <c r="BN15" s="37">
        <v>1325</v>
      </c>
      <c r="BO15" s="37">
        <v>1477</v>
      </c>
      <c r="BP15" s="37">
        <v>1311</v>
      </c>
      <c r="BQ15" s="37">
        <v>1333</v>
      </c>
      <c r="BR15" s="37">
        <v>1475</v>
      </c>
      <c r="BS15" s="37">
        <v>1393</v>
      </c>
      <c r="BT15" s="37">
        <v>1731</v>
      </c>
      <c r="BU15" s="37">
        <v>1455</v>
      </c>
      <c r="BV15" s="37">
        <v>1502</v>
      </c>
      <c r="BW15" s="37">
        <v>1226</v>
      </c>
      <c r="BX15" s="37">
        <v>1344</v>
      </c>
      <c r="BY15" s="37">
        <v>1229</v>
      </c>
      <c r="BZ15" s="37">
        <v>1203</v>
      </c>
      <c r="CA15" s="37">
        <v>1177</v>
      </c>
      <c r="CB15" s="37">
        <v>1548</v>
      </c>
      <c r="CC15" s="37">
        <v>1594</v>
      </c>
      <c r="CD15" s="37">
        <v>1266</v>
      </c>
      <c r="CE15" s="38">
        <v>988</v>
      </c>
      <c r="CF15" s="38">
        <v>900</v>
      </c>
      <c r="CG15" s="38">
        <v>836</v>
      </c>
      <c r="CH15" s="38">
        <v>988</v>
      </c>
      <c r="CI15" s="38">
        <v>900</v>
      </c>
      <c r="CJ15" s="38">
        <v>836</v>
      </c>
      <c r="CK15" s="38">
        <v>988</v>
      </c>
      <c r="CL15" s="38">
        <v>700</v>
      </c>
      <c r="CM15" s="38">
        <v>797</v>
      </c>
      <c r="CN15" s="38">
        <v>750</v>
      </c>
      <c r="CO15" s="38">
        <v>806</v>
      </c>
      <c r="CP15" s="38">
        <v>700</v>
      </c>
      <c r="CQ15" s="38">
        <v>864</v>
      </c>
      <c r="CR15" s="38">
        <v>957</v>
      </c>
      <c r="CS15" s="38">
        <v>867</v>
      </c>
      <c r="CT15" s="38">
        <v>952</v>
      </c>
      <c r="CU15" s="38">
        <v>899</v>
      </c>
      <c r="CV15" s="38">
        <v>787</v>
      </c>
      <c r="CW15" s="38">
        <v>932</v>
      </c>
      <c r="CX15" s="38">
        <v>858</v>
      </c>
      <c r="CY15" s="38">
        <v>827</v>
      </c>
      <c r="CZ15" s="38">
        <v>827</v>
      </c>
      <c r="DA15" s="38">
        <v>723</v>
      </c>
      <c r="DB15" s="38">
        <v>738</v>
      </c>
      <c r="DC15" s="38">
        <v>831</v>
      </c>
      <c r="DD15" s="38">
        <v>750</v>
      </c>
      <c r="DE15" s="38">
        <v>770</v>
      </c>
      <c r="DF15" s="38">
        <v>825</v>
      </c>
      <c r="DG15" s="38">
        <v>678</v>
      </c>
      <c r="DH15" s="38">
        <v>821</v>
      </c>
      <c r="DI15" s="38">
        <v>846</v>
      </c>
      <c r="DJ15" s="38">
        <v>651</v>
      </c>
      <c r="DK15" s="38">
        <v>731</v>
      </c>
      <c r="DL15" s="38">
        <v>737</v>
      </c>
      <c r="DM15" s="38">
        <v>596</v>
      </c>
      <c r="DN15" s="38">
        <v>776</v>
      </c>
      <c r="DO15" s="38">
        <v>774</v>
      </c>
      <c r="DP15" s="38">
        <v>738</v>
      </c>
      <c r="DQ15" s="65">
        <v>717</v>
      </c>
      <c r="DR15" s="70">
        <v>601</v>
      </c>
      <c r="DS15" s="70">
        <v>581</v>
      </c>
      <c r="DT15" s="70">
        <v>577</v>
      </c>
      <c r="DU15" s="70">
        <v>571</v>
      </c>
      <c r="DV15" s="70">
        <v>384</v>
      </c>
      <c r="DW15" s="70">
        <v>450</v>
      </c>
      <c r="DX15" s="70">
        <v>432</v>
      </c>
      <c r="DY15" s="67">
        <v>413</v>
      </c>
      <c r="DZ15" s="67">
        <v>520</v>
      </c>
      <c r="EA15" s="67">
        <v>542</v>
      </c>
      <c r="EB15" s="67">
        <v>590</v>
      </c>
      <c r="EC15" s="67">
        <v>500</v>
      </c>
      <c r="ED15" s="70">
        <v>497</v>
      </c>
      <c r="EE15" s="70">
        <v>560</v>
      </c>
      <c r="EF15" s="70">
        <v>483</v>
      </c>
      <c r="EG15" s="70">
        <v>505</v>
      </c>
      <c r="EH15" s="70">
        <v>355</v>
      </c>
      <c r="EI15" s="70">
        <v>519</v>
      </c>
      <c r="EJ15" s="70">
        <v>515</v>
      </c>
      <c r="EK15" s="67">
        <v>510</v>
      </c>
      <c r="EL15" s="67">
        <v>539</v>
      </c>
      <c r="EM15" s="67">
        <v>462</v>
      </c>
      <c r="EN15" s="67">
        <v>583</v>
      </c>
      <c r="EO15" s="67">
        <v>548</v>
      </c>
      <c r="EP15" s="71">
        <v>506</v>
      </c>
      <c r="EQ15" s="71">
        <v>510</v>
      </c>
      <c r="ER15" s="71">
        <v>444</v>
      </c>
      <c r="ES15" s="71">
        <v>519</v>
      </c>
      <c r="ET15" s="71">
        <v>402</v>
      </c>
      <c r="EU15" s="71">
        <v>443</v>
      </c>
      <c r="EV15" s="71">
        <v>499</v>
      </c>
      <c r="EW15" s="68">
        <v>454</v>
      </c>
      <c r="EX15" s="68">
        <v>453</v>
      </c>
      <c r="EY15" s="68">
        <v>503</v>
      </c>
      <c r="EZ15" s="68">
        <v>591</v>
      </c>
      <c r="FA15" s="68">
        <v>462</v>
      </c>
      <c r="FB15" s="71">
        <v>556</v>
      </c>
      <c r="FC15" s="71">
        <v>550</v>
      </c>
      <c r="FD15" s="71">
        <v>448</v>
      </c>
      <c r="FE15" s="71">
        <v>576</v>
      </c>
      <c r="FF15" s="71">
        <v>389</v>
      </c>
      <c r="FG15" s="71">
        <v>401</v>
      </c>
      <c r="FH15" s="71">
        <v>381</v>
      </c>
      <c r="FI15" s="68">
        <v>408</v>
      </c>
      <c r="FJ15" s="68">
        <v>415</v>
      </c>
      <c r="FK15" s="68">
        <v>482</v>
      </c>
      <c r="FL15" s="68">
        <v>484</v>
      </c>
      <c r="FM15" s="68">
        <v>413</v>
      </c>
      <c r="FN15" s="69">
        <v>419</v>
      </c>
      <c r="FO15" s="69">
        <v>382</v>
      </c>
      <c r="FP15" s="69">
        <v>374</v>
      </c>
      <c r="FQ15" s="69">
        <v>470</v>
      </c>
      <c r="FR15" s="69">
        <v>324</v>
      </c>
      <c r="FS15" s="69">
        <v>347</v>
      </c>
      <c r="FT15" s="69">
        <v>388</v>
      </c>
      <c r="FU15" s="69">
        <v>357</v>
      </c>
      <c r="FV15" s="69">
        <v>349</v>
      </c>
      <c r="FW15" s="69">
        <v>438</v>
      </c>
      <c r="FX15" s="69">
        <v>428</v>
      </c>
      <c r="FY15" s="69">
        <v>379</v>
      </c>
      <c r="FZ15" s="70">
        <v>370</v>
      </c>
      <c r="GA15" s="70">
        <v>319</v>
      </c>
      <c r="GB15" s="70">
        <v>329</v>
      </c>
      <c r="GC15" s="70">
        <v>319</v>
      </c>
      <c r="GD15" s="70">
        <v>237</v>
      </c>
      <c r="GE15" s="70">
        <v>245</v>
      </c>
      <c r="GF15" s="70">
        <v>285</v>
      </c>
      <c r="GG15" s="70">
        <v>264</v>
      </c>
      <c r="GH15" s="70">
        <v>318</v>
      </c>
      <c r="GI15">
        <v>338</v>
      </c>
      <c r="GJ15">
        <v>312</v>
      </c>
      <c r="GK15">
        <v>328</v>
      </c>
      <c r="GL15">
        <v>303</v>
      </c>
      <c r="GM15">
        <v>248</v>
      </c>
      <c r="GN15">
        <v>288</v>
      </c>
      <c r="GO15">
        <v>274</v>
      </c>
      <c r="GP15">
        <v>233</v>
      </c>
      <c r="GQ15">
        <v>266</v>
      </c>
      <c r="GR15">
        <v>253</v>
      </c>
      <c r="GS15">
        <v>257</v>
      </c>
      <c r="GT15">
        <v>296</v>
      </c>
      <c r="GU15">
        <v>285</v>
      </c>
      <c r="GV15">
        <v>350</v>
      </c>
      <c r="GW15">
        <v>328</v>
      </c>
      <c r="GX15">
        <v>273</v>
      </c>
      <c r="GY15">
        <v>242</v>
      </c>
      <c r="GZ15">
        <v>252</v>
      </c>
      <c r="HA15">
        <v>290</v>
      </c>
      <c r="HB15">
        <v>240</v>
      </c>
      <c r="HC15">
        <v>290</v>
      </c>
      <c r="HD15">
        <v>235</v>
      </c>
      <c r="HE15">
        <v>274</v>
      </c>
      <c r="HF15">
        <v>320</v>
      </c>
      <c r="HG15">
        <v>320</v>
      </c>
      <c r="HH15">
        <v>393</v>
      </c>
      <c r="HI15">
        <v>291</v>
      </c>
      <c r="HJ15">
        <v>329</v>
      </c>
      <c r="HK15">
        <v>335</v>
      </c>
      <c r="HL15">
        <v>284</v>
      </c>
      <c r="HM15">
        <v>338</v>
      </c>
      <c r="HN15">
        <v>249</v>
      </c>
      <c r="HO15">
        <v>287</v>
      </c>
      <c r="HP15">
        <v>295</v>
      </c>
      <c r="HQ15">
        <v>338</v>
      </c>
      <c r="HR15">
        <v>313</v>
      </c>
      <c r="HS15">
        <v>346</v>
      </c>
      <c r="HT15">
        <v>401</v>
      </c>
      <c r="HU15">
        <v>348</v>
      </c>
      <c r="HV15">
        <v>363</v>
      </c>
      <c r="HW15">
        <v>324</v>
      </c>
      <c r="HX15">
        <v>275</v>
      </c>
      <c r="HY15">
        <v>351</v>
      </c>
      <c r="HZ15">
        <v>262</v>
      </c>
      <c r="IA15">
        <v>266</v>
      </c>
      <c r="IB15">
        <v>305</v>
      </c>
      <c r="IC15">
        <v>324</v>
      </c>
      <c r="ID15">
        <v>288</v>
      </c>
      <c r="IE15">
        <v>377</v>
      </c>
      <c r="IF15">
        <v>336</v>
      </c>
      <c r="IG15">
        <v>305</v>
      </c>
      <c r="IH15" s="106">
        <v>343</v>
      </c>
      <c r="II15" s="106">
        <v>305</v>
      </c>
      <c r="IJ15" s="106">
        <v>279</v>
      </c>
      <c r="IK15" s="3">
        <v>376</v>
      </c>
      <c r="IL15" s="3">
        <v>296</v>
      </c>
      <c r="IM15" s="3">
        <v>375</v>
      </c>
      <c r="IN15" s="3">
        <v>423</v>
      </c>
      <c r="IO15" s="3">
        <v>300</v>
      </c>
      <c r="IP15" s="3">
        <v>318</v>
      </c>
      <c r="IQ15" s="3">
        <v>261</v>
      </c>
      <c r="IR15" s="111">
        <v>277</v>
      </c>
      <c r="IS15" s="111">
        <v>247</v>
      </c>
      <c r="IT15" s="111">
        <v>261</v>
      </c>
      <c r="IU15" s="111">
        <v>244</v>
      </c>
      <c r="IV15" s="115">
        <v>194</v>
      </c>
    </row>
    <row r="16" spans="1:256">
      <c r="A16" s="7" t="s">
        <v>26</v>
      </c>
      <c r="B16" s="37">
        <v>2447</v>
      </c>
      <c r="C16" s="37">
        <v>2199</v>
      </c>
      <c r="D16" s="37">
        <v>2284</v>
      </c>
      <c r="E16" s="37">
        <v>1591</v>
      </c>
      <c r="F16" s="37">
        <v>1721</v>
      </c>
      <c r="G16" s="37">
        <v>1802</v>
      </c>
      <c r="H16" s="37">
        <v>1786</v>
      </c>
      <c r="I16" s="37">
        <v>1942</v>
      </c>
      <c r="J16" s="37">
        <v>1942</v>
      </c>
      <c r="K16" s="37">
        <v>1798</v>
      </c>
      <c r="L16" s="37">
        <v>2165</v>
      </c>
      <c r="M16" s="37">
        <v>1925</v>
      </c>
      <c r="N16" s="37">
        <v>1967</v>
      </c>
      <c r="O16" s="37">
        <v>1620</v>
      </c>
      <c r="P16" s="37">
        <v>1620</v>
      </c>
      <c r="Q16" s="37">
        <v>1582</v>
      </c>
      <c r="R16" s="37">
        <v>1470</v>
      </c>
      <c r="S16" s="37">
        <v>1649</v>
      </c>
      <c r="T16" s="37">
        <v>1556</v>
      </c>
      <c r="U16" s="37">
        <v>1596</v>
      </c>
      <c r="V16" s="37">
        <v>1444</v>
      </c>
      <c r="W16" s="37">
        <v>1415</v>
      </c>
      <c r="X16" s="37">
        <v>1506</v>
      </c>
      <c r="Y16" s="37">
        <v>1350</v>
      </c>
      <c r="Z16" s="37">
        <v>1608</v>
      </c>
      <c r="AA16" s="37">
        <v>1317</v>
      </c>
      <c r="AB16" s="37">
        <v>1264</v>
      </c>
      <c r="AC16" s="37">
        <v>1293</v>
      </c>
      <c r="AD16" s="37">
        <v>1057</v>
      </c>
      <c r="AE16" s="37">
        <v>1146</v>
      </c>
      <c r="AF16" s="37">
        <v>2657</v>
      </c>
      <c r="AG16" s="37">
        <v>2660</v>
      </c>
      <c r="AH16" s="38" t="s">
        <v>308</v>
      </c>
      <c r="AI16" s="37">
        <v>14922</v>
      </c>
      <c r="AJ16" s="37">
        <v>16441</v>
      </c>
      <c r="AK16" s="37">
        <v>17446</v>
      </c>
      <c r="AL16" s="37">
        <v>1330</v>
      </c>
      <c r="AM16" s="38">
        <v>943</v>
      </c>
      <c r="AN16" s="37">
        <v>1130</v>
      </c>
      <c r="AO16" s="38">
        <v>999</v>
      </c>
      <c r="AP16" s="38">
        <v>926</v>
      </c>
      <c r="AQ16" s="38">
        <v>952</v>
      </c>
      <c r="AR16" s="38">
        <v>920</v>
      </c>
      <c r="AS16" s="38">
        <v>933</v>
      </c>
      <c r="AT16" s="38">
        <v>962</v>
      </c>
      <c r="AU16" s="38">
        <v>992</v>
      </c>
      <c r="AV16" s="38">
        <v>985</v>
      </c>
      <c r="AW16" s="37">
        <v>1072</v>
      </c>
      <c r="AX16" s="37">
        <v>1042</v>
      </c>
      <c r="AY16" s="38">
        <v>849</v>
      </c>
      <c r="AZ16" s="37">
        <v>1130</v>
      </c>
      <c r="BA16" s="38">
        <v>877</v>
      </c>
      <c r="BB16" s="38">
        <v>837</v>
      </c>
      <c r="BC16" s="38">
        <v>934</v>
      </c>
      <c r="BD16" s="38">
        <v>907</v>
      </c>
      <c r="BE16" s="38">
        <v>791</v>
      </c>
      <c r="BF16" s="38">
        <v>964</v>
      </c>
      <c r="BG16" s="38">
        <v>910</v>
      </c>
      <c r="BH16" s="37">
        <v>1021</v>
      </c>
      <c r="BI16" s="37">
        <v>1094</v>
      </c>
      <c r="BJ16" s="38">
        <v>987</v>
      </c>
      <c r="BK16" s="38">
        <v>952</v>
      </c>
      <c r="BL16" s="38">
        <v>972</v>
      </c>
      <c r="BM16" s="38">
        <v>819</v>
      </c>
      <c r="BN16" s="38">
        <v>769</v>
      </c>
      <c r="BO16" s="38">
        <v>878</v>
      </c>
      <c r="BP16" s="38">
        <v>657</v>
      </c>
      <c r="BQ16" s="38">
        <v>699</v>
      </c>
      <c r="BR16" s="38">
        <v>801</v>
      </c>
      <c r="BS16" s="38">
        <v>710</v>
      </c>
      <c r="BT16" s="38">
        <v>990</v>
      </c>
      <c r="BU16" s="38">
        <v>905</v>
      </c>
      <c r="BV16" s="38">
        <v>694</v>
      </c>
      <c r="BW16" s="38">
        <v>628</v>
      </c>
      <c r="BX16" s="38">
        <v>707</v>
      </c>
      <c r="BY16" s="38">
        <v>573</v>
      </c>
      <c r="BZ16" s="38">
        <v>658</v>
      </c>
      <c r="CA16" s="38">
        <v>738</v>
      </c>
      <c r="CB16" s="38">
        <v>760</v>
      </c>
      <c r="CC16" s="38">
        <v>488</v>
      </c>
      <c r="CD16" s="38">
        <v>431</v>
      </c>
      <c r="CE16" s="38">
        <v>535</v>
      </c>
      <c r="CF16" s="38">
        <v>397</v>
      </c>
      <c r="CG16" s="38">
        <v>402</v>
      </c>
      <c r="CH16" s="38">
        <v>535</v>
      </c>
      <c r="CI16" s="38">
        <v>397</v>
      </c>
      <c r="CJ16" s="38">
        <v>402</v>
      </c>
      <c r="CK16" s="38">
        <v>407</v>
      </c>
      <c r="CL16" s="38">
        <v>311</v>
      </c>
      <c r="CM16" s="38">
        <v>376</v>
      </c>
      <c r="CN16" s="38">
        <v>325</v>
      </c>
      <c r="CO16" s="38">
        <v>318</v>
      </c>
      <c r="CP16" s="38">
        <v>336</v>
      </c>
      <c r="CQ16" s="38">
        <v>413</v>
      </c>
      <c r="CR16" s="38">
        <v>465</v>
      </c>
      <c r="CS16" s="38">
        <v>744</v>
      </c>
      <c r="CT16" s="38">
        <v>779</v>
      </c>
      <c r="CU16" s="38">
        <v>598</v>
      </c>
      <c r="CV16" s="38">
        <v>613</v>
      </c>
      <c r="CW16" s="38">
        <v>642</v>
      </c>
      <c r="CX16" s="38">
        <v>587</v>
      </c>
      <c r="CY16" s="38">
        <v>666</v>
      </c>
      <c r="CZ16" s="38">
        <v>705</v>
      </c>
      <c r="DA16" s="38">
        <v>648</v>
      </c>
      <c r="DB16" s="38">
        <v>632</v>
      </c>
      <c r="DC16" s="38">
        <v>712</v>
      </c>
      <c r="DD16" s="38">
        <v>698</v>
      </c>
      <c r="DE16" s="38">
        <v>736</v>
      </c>
      <c r="DF16" s="38">
        <v>782</v>
      </c>
      <c r="DG16" s="38">
        <v>597</v>
      </c>
      <c r="DH16" s="38">
        <v>897</v>
      </c>
      <c r="DI16" s="38">
        <v>961</v>
      </c>
      <c r="DJ16" s="38">
        <v>941</v>
      </c>
      <c r="DK16" s="37">
        <v>1210</v>
      </c>
      <c r="DL16" s="37">
        <v>1121</v>
      </c>
      <c r="DM16" s="37">
        <v>1098</v>
      </c>
      <c r="DN16" s="37">
        <v>1241</v>
      </c>
      <c r="DO16" s="37">
        <v>1426</v>
      </c>
      <c r="DP16" s="37">
        <v>1234</v>
      </c>
      <c r="DQ16" s="66">
        <v>1284</v>
      </c>
      <c r="DR16" s="70">
        <v>1258</v>
      </c>
      <c r="DS16" s="70">
        <v>1042</v>
      </c>
      <c r="DT16" s="70">
        <v>1259</v>
      </c>
      <c r="DU16" s="70">
        <v>1130</v>
      </c>
      <c r="DV16" s="70">
        <v>1087</v>
      </c>
      <c r="DW16" s="70">
        <v>1265</v>
      </c>
      <c r="DX16" s="70">
        <v>1155</v>
      </c>
      <c r="DY16" s="67">
        <v>1089</v>
      </c>
      <c r="DZ16" s="67">
        <v>1297</v>
      </c>
      <c r="EA16" s="67">
        <v>1559</v>
      </c>
      <c r="EB16" s="67">
        <v>1750</v>
      </c>
      <c r="EC16" s="67">
        <v>1458</v>
      </c>
      <c r="ED16" s="70">
        <v>1130</v>
      </c>
      <c r="EE16" s="70">
        <v>1087</v>
      </c>
      <c r="EF16" s="70">
        <v>1265</v>
      </c>
      <c r="EG16" s="70">
        <v>1361</v>
      </c>
      <c r="EH16" s="70">
        <v>1086</v>
      </c>
      <c r="EI16" s="70">
        <v>1308</v>
      </c>
      <c r="EJ16" s="70">
        <v>1143</v>
      </c>
      <c r="EK16" s="67">
        <v>1242</v>
      </c>
      <c r="EL16" s="67">
        <v>4002</v>
      </c>
      <c r="EM16" s="67">
        <v>3762</v>
      </c>
      <c r="EN16" s="67">
        <v>4889</v>
      </c>
      <c r="EO16" s="67">
        <v>4526</v>
      </c>
      <c r="EP16" s="71">
        <v>3768</v>
      </c>
      <c r="EQ16" s="71">
        <v>3622</v>
      </c>
      <c r="ER16" s="71">
        <v>3898</v>
      </c>
      <c r="ES16" s="71">
        <v>3881</v>
      </c>
      <c r="ET16" s="71">
        <v>3538</v>
      </c>
      <c r="EU16" s="71">
        <v>3658</v>
      </c>
      <c r="EV16" s="71">
        <v>3510</v>
      </c>
      <c r="EW16" s="68">
        <v>3755</v>
      </c>
      <c r="EX16" s="68">
        <v>3922</v>
      </c>
      <c r="EY16" s="68">
        <v>3973</v>
      </c>
      <c r="EZ16" s="68">
        <v>4639</v>
      </c>
      <c r="FA16" s="68">
        <v>4263</v>
      </c>
      <c r="FB16" s="71">
        <v>0</v>
      </c>
      <c r="FC16" s="71">
        <v>0</v>
      </c>
      <c r="FD16" s="71">
        <v>0</v>
      </c>
      <c r="FE16" s="71">
        <v>0</v>
      </c>
      <c r="FF16" s="71">
        <v>0</v>
      </c>
      <c r="FG16" s="71">
        <v>0</v>
      </c>
      <c r="FH16" s="71">
        <v>0</v>
      </c>
      <c r="FI16" s="68">
        <v>0</v>
      </c>
      <c r="FJ16" s="68">
        <v>0</v>
      </c>
      <c r="FK16" s="68">
        <v>0</v>
      </c>
      <c r="FL16" s="68">
        <v>0</v>
      </c>
      <c r="FM16" s="68">
        <v>0</v>
      </c>
      <c r="FN16" s="69">
        <v>0</v>
      </c>
      <c r="FO16" s="69">
        <v>0</v>
      </c>
      <c r="FP16" s="69">
        <v>0</v>
      </c>
      <c r="FQ16" s="69">
        <v>0</v>
      </c>
      <c r="FR16" s="69">
        <v>0</v>
      </c>
      <c r="FS16" s="69">
        <v>0</v>
      </c>
      <c r="FT16" s="69">
        <v>0</v>
      </c>
      <c r="FU16" s="69">
        <v>0</v>
      </c>
      <c r="FV16" s="69">
        <v>0</v>
      </c>
      <c r="FW16" s="69">
        <v>0</v>
      </c>
      <c r="FX16" s="69">
        <v>0</v>
      </c>
      <c r="FY16" s="69">
        <v>0</v>
      </c>
      <c r="FZ16" s="70">
        <v>0</v>
      </c>
      <c r="GA16" s="70">
        <v>0</v>
      </c>
      <c r="GB16" s="70">
        <v>0</v>
      </c>
      <c r="GC16" s="70">
        <v>0</v>
      </c>
      <c r="GD16" s="70">
        <v>0</v>
      </c>
      <c r="GE16" s="70">
        <v>0</v>
      </c>
      <c r="GF16" s="70">
        <v>0</v>
      </c>
      <c r="GG16" s="70">
        <v>0</v>
      </c>
      <c r="GH16" s="70">
        <v>0</v>
      </c>
      <c r="GI16">
        <v>0</v>
      </c>
      <c r="GJ16">
        <v>0</v>
      </c>
      <c r="GK16">
        <v>0</v>
      </c>
      <c r="GL16">
        <v>0</v>
      </c>
      <c r="GM16">
        <v>0</v>
      </c>
      <c r="GN16">
        <v>0</v>
      </c>
      <c r="GO16">
        <v>0</v>
      </c>
      <c r="GP16">
        <v>0</v>
      </c>
      <c r="GQ16">
        <v>0</v>
      </c>
      <c r="GR16">
        <v>0</v>
      </c>
      <c r="GS16">
        <v>0</v>
      </c>
      <c r="GT16">
        <v>0</v>
      </c>
      <c r="GU16">
        <v>0</v>
      </c>
      <c r="GV16">
        <v>0</v>
      </c>
      <c r="GW16">
        <v>0</v>
      </c>
      <c r="GX16">
        <v>0</v>
      </c>
      <c r="GY16">
        <v>0</v>
      </c>
      <c r="GZ16">
        <v>0</v>
      </c>
      <c r="HA16">
        <v>0</v>
      </c>
      <c r="HB16">
        <v>0</v>
      </c>
      <c r="HC16">
        <v>0</v>
      </c>
      <c r="HD16">
        <v>0</v>
      </c>
      <c r="HE16">
        <v>0</v>
      </c>
      <c r="HF16">
        <v>0</v>
      </c>
      <c r="HG16">
        <v>0</v>
      </c>
      <c r="HH16">
        <v>0</v>
      </c>
      <c r="HI16">
        <v>0</v>
      </c>
      <c r="HJ16">
        <v>0</v>
      </c>
      <c r="HK16">
        <v>0</v>
      </c>
      <c r="HL16">
        <v>0</v>
      </c>
      <c r="HM16">
        <v>0</v>
      </c>
      <c r="HN16">
        <v>0</v>
      </c>
      <c r="HO16">
        <v>0</v>
      </c>
      <c r="HP16">
        <v>0</v>
      </c>
      <c r="HQ16">
        <v>0</v>
      </c>
      <c r="HR16">
        <v>0</v>
      </c>
      <c r="HS16">
        <v>0</v>
      </c>
      <c r="HT16">
        <v>0</v>
      </c>
      <c r="HU16">
        <v>0</v>
      </c>
      <c r="HV16">
        <v>0</v>
      </c>
      <c r="HW16">
        <v>0</v>
      </c>
      <c r="HX16">
        <v>0</v>
      </c>
      <c r="HY16">
        <v>0</v>
      </c>
      <c r="HZ16">
        <v>0</v>
      </c>
      <c r="IA16">
        <v>0</v>
      </c>
      <c r="IB16">
        <v>0</v>
      </c>
      <c r="IC16">
        <v>0</v>
      </c>
      <c r="ID16">
        <v>0</v>
      </c>
      <c r="IE16">
        <v>0</v>
      </c>
      <c r="IF16">
        <v>0</v>
      </c>
      <c r="IG16">
        <v>0</v>
      </c>
      <c r="IH16" s="108">
        <v>0</v>
      </c>
      <c r="II16" s="108">
        <v>0</v>
      </c>
      <c r="IJ16" s="108">
        <v>0</v>
      </c>
      <c r="IK16" s="117">
        <v>0</v>
      </c>
      <c r="IL16" s="117">
        <v>0</v>
      </c>
      <c r="IM16" s="117">
        <v>0</v>
      </c>
      <c r="IN16" s="117">
        <v>0</v>
      </c>
      <c r="IO16" s="117">
        <v>0</v>
      </c>
      <c r="IP16" s="117">
        <v>0</v>
      </c>
      <c r="IQ16" s="117">
        <v>0</v>
      </c>
      <c r="IR16" s="118">
        <v>0</v>
      </c>
      <c r="IS16" s="118">
        <v>0</v>
      </c>
      <c r="IT16" s="118">
        <v>0</v>
      </c>
      <c r="IU16" s="118">
        <v>0</v>
      </c>
      <c r="IV16" s="119">
        <v>0</v>
      </c>
    </row>
    <row r="17" spans="1:256">
      <c r="A17" s="7" t="s">
        <v>28</v>
      </c>
      <c r="B17" s="37">
        <v>2215</v>
      </c>
      <c r="C17" s="37">
        <v>1925</v>
      </c>
      <c r="D17" s="37">
        <v>1715</v>
      </c>
      <c r="E17" s="37">
        <v>1316</v>
      </c>
      <c r="F17" s="37">
        <v>1731</v>
      </c>
      <c r="G17" s="37">
        <v>1659</v>
      </c>
      <c r="H17" s="37">
        <v>1723</v>
      </c>
      <c r="I17" s="37">
        <v>1577</v>
      </c>
      <c r="J17" s="37">
        <v>1742</v>
      </c>
      <c r="K17" s="37">
        <v>1912</v>
      </c>
      <c r="L17" s="37">
        <v>2072</v>
      </c>
      <c r="M17" s="37">
        <v>2288</v>
      </c>
      <c r="N17" s="37">
        <v>1823</v>
      </c>
      <c r="O17" s="37">
        <v>2195</v>
      </c>
      <c r="P17" s="37">
        <v>1885</v>
      </c>
      <c r="Q17" s="37">
        <v>2082</v>
      </c>
      <c r="R17" s="37">
        <v>2089</v>
      </c>
      <c r="S17" s="37">
        <v>2100</v>
      </c>
      <c r="T17" s="37">
        <v>2007</v>
      </c>
      <c r="U17" s="37">
        <v>1972</v>
      </c>
      <c r="V17" s="37">
        <v>2215</v>
      </c>
      <c r="W17" s="37">
        <v>2100</v>
      </c>
      <c r="X17" s="37">
        <v>2401</v>
      </c>
      <c r="Y17" s="37">
        <v>2561</v>
      </c>
      <c r="Z17" s="37">
        <v>2400</v>
      </c>
      <c r="AA17" s="37">
        <v>2646</v>
      </c>
      <c r="AB17" s="37">
        <v>2578</v>
      </c>
      <c r="AC17" s="37">
        <v>2449</v>
      </c>
      <c r="AD17" s="37">
        <v>2339</v>
      </c>
      <c r="AE17" s="37">
        <v>2083</v>
      </c>
      <c r="AF17" s="37">
        <v>2015</v>
      </c>
      <c r="AG17" s="37">
        <v>2301</v>
      </c>
      <c r="AH17" s="37">
        <v>2266</v>
      </c>
      <c r="AI17" s="37">
        <v>2316</v>
      </c>
      <c r="AJ17" s="37">
        <v>2668</v>
      </c>
      <c r="AK17" s="37">
        <v>2923</v>
      </c>
      <c r="AL17" s="37">
        <v>5306</v>
      </c>
      <c r="AM17" s="37">
        <v>4899</v>
      </c>
      <c r="AN17" s="37">
        <v>4748</v>
      </c>
      <c r="AO17" s="37">
        <v>4621</v>
      </c>
      <c r="AP17" s="37">
        <v>4525</v>
      </c>
      <c r="AQ17" s="37">
        <v>4173</v>
      </c>
      <c r="AR17" s="37">
        <v>4253</v>
      </c>
      <c r="AS17" s="37">
        <v>4361</v>
      </c>
      <c r="AT17" s="37">
        <v>4535</v>
      </c>
      <c r="AU17" s="37">
        <v>5085</v>
      </c>
      <c r="AV17" s="37">
        <v>5065</v>
      </c>
      <c r="AW17" s="37">
        <v>5368</v>
      </c>
      <c r="AX17" s="37">
        <v>5671</v>
      </c>
      <c r="AY17" s="37">
        <v>4953</v>
      </c>
      <c r="AZ17" s="37">
        <v>5010</v>
      </c>
      <c r="BA17" s="37">
        <v>4960</v>
      </c>
      <c r="BB17" s="37">
        <v>4618</v>
      </c>
      <c r="BC17" s="37">
        <v>4861</v>
      </c>
      <c r="BD17" s="37">
        <v>5056</v>
      </c>
      <c r="BE17" s="37">
        <v>5267</v>
      </c>
      <c r="BF17" s="37">
        <v>5574</v>
      </c>
      <c r="BG17" s="37">
        <v>6223</v>
      </c>
      <c r="BH17" s="37">
        <v>6139</v>
      </c>
      <c r="BI17" s="37">
        <v>6518</v>
      </c>
      <c r="BJ17" s="37">
        <v>6075</v>
      </c>
      <c r="BK17" s="37">
        <v>5758</v>
      </c>
      <c r="BL17" s="37">
        <v>5477</v>
      </c>
      <c r="BM17" s="37">
        <v>5341</v>
      </c>
      <c r="BN17" s="37">
        <v>4920</v>
      </c>
      <c r="BO17" s="37">
        <v>4975</v>
      </c>
      <c r="BP17" s="37">
        <v>5051</v>
      </c>
      <c r="BQ17" s="37">
        <v>5237</v>
      </c>
      <c r="BR17" s="37">
        <v>5391</v>
      </c>
      <c r="BS17" s="37">
        <v>5495</v>
      </c>
      <c r="BT17" s="37">
        <v>5899</v>
      </c>
      <c r="BU17" s="37">
        <v>6489</v>
      </c>
      <c r="BV17" s="37">
        <v>5517</v>
      </c>
      <c r="BW17" s="37">
        <v>5192</v>
      </c>
      <c r="BX17" s="37">
        <v>5233</v>
      </c>
      <c r="BY17" s="37">
        <v>5379</v>
      </c>
      <c r="BZ17" s="37">
        <v>5159</v>
      </c>
      <c r="CA17" s="37">
        <v>5597</v>
      </c>
      <c r="CB17" s="37">
        <v>5516</v>
      </c>
      <c r="CC17" s="37">
        <v>5724</v>
      </c>
      <c r="CD17" s="37">
        <v>6300</v>
      </c>
      <c r="CE17" s="37">
        <v>7995</v>
      </c>
      <c r="CF17" s="37">
        <v>7895</v>
      </c>
      <c r="CG17" s="37">
        <v>7581</v>
      </c>
      <c r="CH17" s="37">
        <v>7995</v>
      </c>
      <c r="CI17" s="37">
        <v>7895</v>
      </c>
      <c r="CJ17" s="37">
        <v>7581</v>
      </c>
      <c r="CK17" s="37">
        <v>7392</v>
      </c>
      <c r="CL17" s="37">
        <v>6947</v>
      </c>
      <c r="CM17" s="37">
        <v>6448</v>
      </c>
      <c r="CN17" s="37">
        <v>6466</v>
      </c>
      <c r="CO17" s="37">
        <v>7143</v>
      </c>
      <c r="CP17" s="37">
        <v>7857</v>
      </c>
      <c r="CQ17" s="37">
        <v>8138</v>
      </c>
      <c r="CR17" s="37">
        <v>8612</v>
      </c>
      <c r="CS17" s="37">
        <v>8937</v>
      </c>
      <c r="CT17" s="37">
        <v>9203</v>
      </c>
      <c r="CU17" s="37">
        <v>8571</v>
      </c>
      <c r="CV17" s="37">
        <v>7618</v>
      </c>
      <c r="CW17" s="37">
        <v>7552</v>
      </c>
      <c r="CX17" s="37">
        <v>7772</v>
      </c>
      <c r="CY17" s="37">
        <v>7165</v>
      </c>
      <c r="CZ17" s="37">
        <v>7566</v>
      </c>
      <c r="DA17" s="37">
        <v>8022</v>
      </c>
      <c r="DB17" s="37">
        <v>7273</v>
      </c>
      <c r="DC17" s="37">
        <v>7595</v>
      </c>
      <c r="DD17" s="37">
        <v>7624</v>
      </c>
      <c r="DE17" s="37">
        <v>8162</v>
      </c>
      <c r="DF17" s="37">
        <v>8987</v>
      </c>
      <c r="DG17" s="37">
        <v>8152</v>
      </c>
      <c r="DH17" s="37">
        <v>8312</v>
      </c>
      <c r="DI17" s="37">
        <v>10208</v>
      </c>
      <c r="DJ17" s="37">
        <v>10677</v>
      </c>
      <c r="DK17" s="37">
        <v>10137</v>
      </c>
      <c r="DL17" s="37">
        <v>9617</v>
      </c>
      <c r="DM17" s="37">
        <v>9588</v>
      </c>
      <c r="DN17" s="37">
        <v>10596</v>
      </c>
      <c r="DO17" s="37">
        <v>11620</v>
      </c>
      <c r="DP17" s="37">
        <v>11225</v>
      </c>
      <c r="DQ17" s="66">
        <v>13389</v>
      </c>
      <c r="DR17" s="70">
        <v>14128</v>
      </c>
      <c r="DS17" s="70">
        <v>12722</v>
      </c>
      <c r="DT17" s="70">
        <v>11304</v>
      </c>
      <c r="DU17" s="70">
        <v>10823</v>
      </c>
      <c r="DV17" s="70">
        <v>9959</v>
      </c>
      <c r="DW17" s="70">
        <v>9812</v>
      </c>
      <c r="DX17" s="70">
        <v>9834</v>
      </c>
      <c r="DY17" s="67">
        <v>9230</v>
      </c>
      <c r="DZ17" s="67">
        <v>10519</v>
      </c>
      <c r="EA17" s="67">
        <v>11522</v>
      </c>
      <c r="EB17" s="67">
        <v>12623</v>
      </c>
      <c r="EC17" s="67">
        <v>13545</v>
      </c>
      <c r="ED17" s="70">
        <v>12888</v>
      </c>
      <c r="EE17" s="70">
        <v>11741</v>
      </c>
      <c r="EF17" s="70">
        <v>11315</v>
      </c>
      <c r="EG17" s="70">
        <v>11250</v>
      </c>
      <c r="EH17" s="70">
        <v>10742</v>
      </c>
      <c r="EI17" s="70">
        <v>9597</v>
      </c>
      <c r="EJ17" s="70">
        <v>9418</v>
      </c>
      <c r="EK17" s="67">
        <v>9727</v>
      </c>
      <c r="EL17" s="67">
        <v>10734</v>
      </c>
      <c r="EM17" s="67">
        <v>11243</v>
      </c>
      <c r="EN17" s="67">
        <v>12001</v>
      </c>
      <c r="EO17" s="67">
        <v>14170</v>
      </c>
      <c r="EP17" s="71">
        <v>14416</v>
      </c>
      <c r="EQ17" s="71">
        <v>13688</v>
      </c>
      <c r="ER17" s="71">
        <v>13247</v>
      </c>
      <c r="ES17" s="71">
        <v>14327</v>
      </c>
      <c r="ET17" s="71">
        <v>14730</v>
      </c>
      <c r="EU17" s="71">
        <v>13032</v>
      </c>
      <c r="EV17" s="71">
        <v>12374</v>
      </c>
      <c r="EW17" s="68">
        <v>13506</v>
      </c>
      <c r="EX17" s="68">
        <v>13844</v>
      </c>
      <c r="EY17" s="68">
        <v>14215</v>
      </c>
      <c r="EZ17" s="68">
        <v>15067</v>
      </c>
      <c r="FA17" s="68">
        <v>14920</v>
      </c>
      <c r="FB17" s="71">
        <v>7470</v>
      </c>
      <c r="FC17" s="71">
        <v>6203</v>
      </c>
      <c r="FD17" s="71">
        <v>5701</v>
      </c>
      <c r="FE17" s="71">
        <v>6731</v>
      </c>
      <c r="FF17" s="71">
        <v>6076</v>
      </c>
      <c r="FG17" s="71">
        <v>4961</v>
      </c>
      <c r="FH17" s="71">
        <v>5609</v>
      </c>
      <c r="FI17" s="68">
        <v>6054</v>
      </c>
      <c r="FJ17" s="68">
        <v>5313</v>
      </c>
      <c r="FK17" s="68">
        <v>6148</v>
      </c>
      <c r="FL17" s="68">
        <v>6281</v>
      </c>
      <c r="FM17" s="68">
        <v>5698</v>
      </c>
      <c r="FN17" s="69">
        <v>6405</v>
      </c>
      <c r="FO17" s="69">
        <v>3948</v>
      </c>
      <c r="FP17" s="69">
        <v>4440</v>
      </c>
      <c r="FQ17" s="69">
        <v>4394</v>
      </c>
      <c r="FR17" s="69">
        <v>4445</v>
      </c>
      <c r="FS17" s="69">
        <v>3797</v>
      </c>
      <c r="FT17" s="69">
        <v>4109</v>
      </c>
      <c r="FU17" s="69">
        <v>3913</v>
      </c>
      <c r="FV17" s="69">
        <v>4362</v>
      </c>
      <c r="FW17" s="69">
        <v>4620</v>
      </c>
      <c r="FX17" s="69">
        <v>4459</v>
      </c>
      <c r="FY17" s="69">
        <v>4828</v>
      </c>
      <c r="FZ17" s="70">
        <v>4607</v>
      </c>
      <c r="GA17" s="70">
        <v>3145</v>
      </c>
      <c r="GB17" s="70">
        <v>3755</v>
      </c>
      <c r="GC17" s="70">
        <v>3358</v>
      </c>
      <c r="GD17" s="70">
        <v>3306</v>
      </c>
      <c r="GE17" s="70">
        <v>3415</v>
      </c>
      <c r="GF17" s="70">
        <v>3337</v>
      </c>
      <c r="GG17" s="70">
        <v>3567</v>
      </c>
      <c r="GH17" s="70">
        <v>4103</v>
      </c>
      <c r="GI17">
        <v>4062</v>
      </c>
      <c r="GJ17">
        <v>4151</v>
      </c>
      <c r="GK17">
        <v>4326</v>
      </c>
      <c r="GL17">
        <v>4124</v>
      </c>
      <c r="GM17">
        <v>3397</v>
      </c>
      <c r="GN17">
        <v>3812</v>
      </c>
      <c r="GO17">
        <v>3365</v>
      </c>
      <c r="GP17">
        <v>3534</v>
      </c>
      <c r="GQ17">
        <v>3282</v>
      </c>
      <c r="GR17">
        <v>3474</v>
      </c>
      <c r="GS17">
        <v>3372</v>
      </c>
      <c r="GT17">
        <v>3732</v>
      </c>
      <c r="GU17" s="78">
        <v>3646</v>
      </c>
      <c r="GV17" s="78">
        <v>4481</v>
      </c>
      <c r="GW17" s="78">
        <v>4169</v>
      </c>
      <c r="GX17" s="78">
        <v>3746</v>
      </c>
      <c r="GY17" s="78">
        <v>3389</v>
      </c>
      <c r="GZ17" s="78">
        <v>3160</v>
      </c>
      <c r="HA17" s="78">
        <v>3053</v>
      </c>
      <c r="HB17" s="78">
        <v>3198</v>
      </c>
      <c r="HC17" s="78">
        <v>3126</v>
      </c>
      <c r="HD17" s="78">
        <v>2533</v>
      </c>
      <c r="HE17" s="78">
        <v>3498</v>
      </c>
      <c r="HF17" s="78">
        <v>3623</v>
      </c>
      <c r="HG17" s="78">
        <v>3420</v>
      </c>
      <c r="HH17" s="78">
        <v>4213</v>
      </c>
      <c r="HI17" s="78">
        <v>3597</v>
      </c>
      <c r="HJ17" s="78">
        <v>3577</v>
      </c>
      <c r="HK17" s="78">
        <v>3656</v>
      </c>
      <c r="HL17" s="78">
        <v>3156</v>
      </c>
      <c r="HM17" s="78">
        <v>3445</v>
      </c>
      <c r="HN17" s="78">
        <v>3328</v>
      </c>
      <c r="HO17" s="78">
        <v>2870</v>
      </c>
      <c r="HP17" s="78">
        <v>3021</v>
      </c>
      <c r="HQ17" s="78">
        <v>3359</v>
      </c>
      <c r="HR17" s="78">
        <v>3430</v>
      </c>
      <c r="HS17" s="78">
        <v>3569</v>
      </c>
      <c r="HT17" s="78">
        <v>4238</v>
      </c>
      <c r="HU17" s="78">
        <v>3388</v>
      </c>
      <c r="HV17" s="78">
        <v>4057</v>
      </c>
      <c r="HW17" s="78">
        <v>3048</v>
      </c>
      <c r="HX17" s="78">
        <v>3013</v>
      </c>
      <c r="HY17" s="78">
        <v>3292</v>
      </c>
      <c r="HZ17" s="78">
        <v>2836</v>
      </c>
      <c r="IA17" s="78">
        <v>2757</v>
      </c>
      <c r="IB17" s="78">
        <v>2957</v>
      </c>
      <c r="IC17" s="78">
        <v>3304</v>
      </c>
      <c r="ID17" s="78">
        <v>3208</v>
      </c>
      <c r="IE17" s="78">
        <v>3684</v>
      </c>
      <c r="IF17" s="78">
        <v>3999</v>
      </c>
      <c r="IG17" s="78">
        <v>3727</v>
      </c>
      <c r="IH17" s="106">
        <v>4179</v>
      </c>
      <c r="II17" s="106">
        <v>3109</v>
      </c>
      <c r="IJ17" s="106">
        <v>3580</v>
      </c>
      <c r="IK17" s="3">
        <v>3221</v>
      </c>
      <c r="IL17" s="3">
        <v>3225</v>
      </c>
      <c r="IM17" s="3">
        <v>3083</v>
      </c>
      <c r="IN17" s="3">
        <v>4814</v>
      </c>
      <c r="IO17" s="3">
        <v>4882</v>
      </c>
      <c r="IP17" s="3">
        <v>3740</v>
      </c>
      <c r="IQ17" s="3">
        <v>3335</v>
      </c>
      <c r="IR17" s="111">
        <v>4076</v>
      </c>
      <c r="IS17" s="111">
        <v>4819</v>
      </c>
      <c r="IT17" s="111">
        <v>5005</v>
      </c>
      <c r="IU17" s="111">
        <v>4433</v>
      </c>
      <c r="IV17" s="115">
        <v>5484</v>
      </c>
    </row>
    <row r="18" spans="1:256">
      <c r="A18" s="7" t="s">
        <v>30</v>
      </c>
      <c r="B18" s="38">
        <v>718</v>
      </c>
      <c r="C18" s="38">
        <v>699</v>
      </c>
      <c r="D18" s="38">
        <v>664</v>
      </c>
      <c r="E18" s="38">
        <v>693</v>
      </c>
      <c r="F18" s="38">
        <v>620</v>
      </c>
      <c r="G18" s="38">
        <v>670</v>
      </c>
      <c r="H18" s="38">
        <v>601</v>
      </c>
      <c r="I18" s="38">
        <v>652</v>
      </c>
      <c r="J18" s="38">
        <v>712</v>
      </c>
      <c r="K18" s="38">
        <v>670</v>
      </c>
      <c r="L18" s="38">
        <v>855</v>
      </c>
      <c r="M18" s="38">
        <v>620</v>
      </c>
      <c r="N18" s="38">
        <v>681</v>
      </c>
      <c r="O18" s="38">
        <v>99</v>
      </c>
      <c r="P18" s="38">
        <v>81</v>
      </c>
      <c r="Q18" s="38">
        <v>77</v>
      </c>
      <c r="R18" s="38">
        <v>74</v>
      </c>
      <c r="S18" s="38">
        <v>55</v>
      </c>
      <c r="T18" s="38">
        <v>67</v>
      </c>
      <c r="U18" s="38">
        <v>102</v>
      </c>
      <c r="V18" s="38">
        <v>90</v>
      </c>
      <c r="W18" s="38">
        <v>73</v>
      </c>
      <c r="X18" s="38">
        <v>95</v>
      </c>
      <c r="Y18" s="38">
        <v>70</v>
      </c>
      <c r="Z18" s="38">
        <v>120</v>
      </c>
      <c r="AA18" s="38">
        <v>73</v>
      </c>
      <c r="AB18" s="38">
        <v>90</v>
      </c>
      <c r="AC18" s="38">
        <v>196</v>
      </c>
      <c r="AD18" s="38">
        <v>91</v>
      </c>
      <c r="AE18" s="38">
        <v>83</v>
      </c>
      <c r="AF18" s="38">
        <v>91</v>
      </c>
      <c r="AG18" s="38">
        <v>98</v>
      </c>
      <c r="AH18" s="38">
        <v>88</v>
      </c>
      <c r="AI18" s="38">
        <v>127</v>
      </c>
      <c r="AJ18" s="38">
        <v>86</v>
      </c>
      <c r="AK18" s="38">
        <v>83</v>
      </c>
      <c r="AL18" s="38">
        <v>120</v>
      </c>
      <c r="AM18" s="38">
        <v>82</v>
      </c>
      <c r="AN18" s="38">
        <v>105</v>
      </c>
      <c r="AO18" s="38">
        <v>93</v>
      </c>
      <c r="AP18" s="38">
        <v>79</v>
      </c>
      <c r="AQ18" s="38">
        <v>94</v>
      </c>
      <c r="AR18" s="38">
        <v>75</v>
      </c>
      <c r="AS18" s="38">
        <v>84</v>
      </c>
      <c r="AT18" s="38">
        <v>88</v>
      </c>
      <c r="AU18" s="38">
        <v>123</v>
      </c>
      <c r="AV18" s="38">
        <v>87</v>
      </c>
      <c r="AW18" s="38">
        <v>102</v>
      </c>
      <c r="AX18" s="38">
        <v>96</v>
      </c>
      <c r="AY18" s="38">
        <v>70</v>
      </c>
      <c r="AZ18" s="38">
        <v>111</v>
      </c>
      <c r="BA18" s="38">
        <v>52</v>
      </c>
      <c r="BB18" s="38">
        <v>63</v>
      </c>
      <c r="BC18" s="38">
        <v>79</v>
      </c>
      <c r="BD18" s="38">
        <v>76</v>
      </c>
      <c r="BE18" s="38">
        <v>68</v>
      </c>
      <c r="BF18" s="38">
        <v>83</v>
      </c>
      <c r="BG18" s="38">
        <v>80</v>
      </c>
      <c r="BH18" s="38">
        <v>62</v>
      </c>
      <c r="BI18" s="38">
        <v>86</v>
      </c>
      <c r="BJ18" s="38">
        <v>76</v>
      </c>
      <c r="BK18" s="38">
        <v>67</v>
      </c>
      <c r="BL18" s="38">
        <v>87</v>
      </c>
      <c r="BM18" s="38">
        <v>56</v>
      </c>
      <c r="BN18" s="38">
        <v>74</v>
      </c>
      <c r="BO18" s="38">
        <v>48</v>
      </c>
      <c r="BP18" s="38">
        <v>85</v>
      </c>
      <c r="BQ18" s="38">
        <v>64</v>
      </c>
      <c r="BR18" s="38">
        <v>76</v>
      </c>
      <c r="BS18" s="38">
        <v>73</v>
      </c>
      <c r="BT18" s="38">
        <v>71</v>
      </c>
      <c r="BU18" s="38">
        <v>78</v>
      </c>
      <c r="BV18" s="38">
        <v>59</v>
      </c>
      <c r="BW18" s="38">
        <v>66</v>
      </c>
      <c r="BX18" s="38">
        <v>54</v>
      </c>
      <c r="BY18" s="38">
        <v>70</v>
      </c>
      <c r="BZ18" s="38">
        <v>72</v>
      </c>
      <c r="CA18" s="38">
        <v>69</v>
      </c>
      <c r="CB18" s="38">
        <v>66</v>
      </c>
      <c r="CC18" s="38">
        <v>67</v>
      </c>
      <c r="CD18" s="38">
        <v>53</v>
      </c>
      <c r="CE18" s="38">
        <v>66</v>
      </c>
      <c r="CF18" s="38">
        <v>94</v>
      </c>
      <c r="CG18" s="38">
        <v>72</v>
      </c>
      <c r="CH18" s="38">
        <v>66</v>
      </c>
      <c r="CI18" s="38">
        <v>94</v>
      </c>
      <c r="CJ18" s="38">
        <v>72</v>
      </c>
      <c r="CK18" s="38">
        <v>77</v>
      </c>
      <c r="CL18" s="38">
        <v>55</v>
      </c>
      <c r="CM18" s="38">
        <v>49</v>
      </c>
      <c r="CN18" s="38">
        <v>64</v>
      </c>
      <c r="CO18" s="38">
        <v>69</v>
      </c>
      <c r="CP18" s="38">
        <v>72</v>
      </c>
      <c r="CQ18" s="38">
        <v>68</v>
      </c>
      <c r="CR18" s="38">
        <v>71</v>
      </c>
      <c r="CS18" s="38">
        <v>64</v>
      </c>
      <c r="CT18" s="38">
        <v>65</v>
      </c>
      <c r="CU18" s="38">
        <v>61</v>
      </c>
      <c r="CV18" s="38">
        <v>82</v>
      </c>
      <c r="CW18" s="38">
        <v>67</v>
      </c>
      <c r="CX18" s="38">
        <v>44</v>
      </c>
      <c r="CY18" s="38">
        <v>59</v>
      </c>
      <c r="CZ18" s="38">
        <v>70</v>
      </c>
      <c r="DA18" s="38">
        <v>50</v>
      </c>
      <c r="DB18" s="38">
        <v>53</v>
      </c>
      <c r="DC18" s="38">
        <v>53</v>
      </c>
      <c r="DD18" s="38">
        <v>39</v>
      </c>
      <c r="DE18" s="38">
        <v>41</v>
      </c>
      <c r="DF18" s="38">
        <v>79</v>
      </c>
      <c r="DG18" s="38">
        <v>50</v>
      </c>
      <c r="DH18" s="38">
        <v>58</v>
      </c>
      <c r="DI18" s="38">
        <v>53</v>
      </c>
      <c r="DJ18" s="38">
        <v>42</v>
      </c>
      <c r="DK18" s="38">
        <v>57</v>
      </c>
      <c r="DL18" s="38">
        <v>76</v>
      </c>
      <c r="DM18" s="38">
        <v>88</v>
      </c>
      <c r="DN18" s="38">
        <v>76</v>
      </c>
      <c r="DO18" s="38">
        <v>94</v>
      </c>
      <c r="DP18" s="38">
        <v>80</v>
      </c>
      <c r="DQ18" s="65">
        <v>78</v>
      </c>
      <c r="DR18" s="70">
        <v>76</v>
      </c>
      <c r="DS18" s="70">
        <v>73</v>
      </c>
      <c r="DT18" s="70">
        <v>109</v>
      </c>
      <c r="DU18" s="70">
        <v>94</v>
      </c>
      <c r="DV18" s="70">
        <v>7</v>
      </c>
      <c r="DW18" s="70">
        <v>180</v>
      </c>
      <c r="DX18" s="70">
        <v>76</v>
      </c>
      <c r="DY18" s="67">
        <v>69</v>
      </c>
      <c r="DZ18" s="67">
        <v>83</v>
      </c>
      <c r="EA18" s="67">
        <v>67</v>
      </c>
      <c r="EB18" s="67">
        <v>100</v>
      </c>
      <c r="EC18" s="67">
        <v>98</v>
      </c>
      <c r="ED18" s="70">
        <v>101</v>
      </c>
      <c r="EE18" s="70">
        <v>99</v>
      </c>
      <c r="EF18" s="70">
        <v>102</v>
      </c>
      <c r="EG18" s="70">
        <v>103</v>
      </c>
      <c r="EH18" s="70">
        <v>72</v>
      </c>
      <c r="EI18" s="70">
        <v>91</v>
      </c>
      <c r="EJ18" s="70">
        <v>110</v>
      </c>
      <c r="EK18" s="67">
        <v>81</v>
      </c>
      <c r="EL18" s="67">
        <v>105</v>
      </c>
      <c r="EM18" s="67">
        <v>115</v>
      </c>
      <c r="EN18" s="67">
        <v>128</v>
      </c>
      <c r="EO18" s="67">
        <v>130</v>
      </c>
      <c r="EP18" s="71">
        <v>118</v>
      </c>
      <c r="EQ18" s="71">
        <v>94</v>
      </c>
      <c r="ER18" s="71">
        <v>99</v>
      </c>
      <c r="ES18" s="71">
        <v>90</v>
      </c>
      <c r="ET18" s="71">
        <v>112</v>
      </c>
      <c r="EU18" s="71">
        <v>96</v>
      </c>
      <c r="EV18" s="71">
        <v>101</v>
      </c>
      <c r="EW18" s="68">
        <v>87</v>
      </c>
      <c r="EX18" s="68">
        <v>101</v>
      </c>
      <c r="EY18" s="68">
        <v>89</v>
      </c>
      <c r="EZ18" s="68">
        <v>111</v>
      </c>
      <c r="FA18" s="68">
        <v>108</v>
      </c>
      <c r="FB18" s="71">
        <v>105</v>
      </c>
      <c r="FC18" s="71">
        <v>102</v>
      </c>
      <c r="FD18" s="71">
        <v>107</v>
      </c>
      <c r="FE18" s="71">
        <v>92</v>
      </c>
      <c r="FF18" s="71">
        <v>91</v>
      </c>
      <c r="FG18" s="71">
        <v>92</v>
      </c>
      <c r="FH18" s="71">
        <v>99</v>
      </c>
      <c r="FI18" s="68">
        <v>107</v>
      </c>
      <c r="FJ18" s="68">
        <v>96</v>
      </c>
      <c r="FK18" s="68">
        <v>108</v>
      </c>
      <c r="FL18" s="68">
        <v>126</v>
      </c>
      <c r="FM18" s="68">
        <v>110</v>
      </c>
      <c r="FN18" s="69">
        <v>94</v>
      </c>
      <c r="FO18" s="69">
        <v>68</v>
      </c>
      <c r="FP18" s="69">
        <v>103</v>
      </c>
      <c r="FQ18" s="69">
        <v>88</v>
      </c>
      <c r="FR18" s="69">
        <v>89</v>
      </c>
      <c r="FS18" s="69">
        <v>74</v>
      </c>
      <c r="FT18" s="69">
        <v>81</v>
      </c>
      <c r="FU18" s="69">
        <v>70</v>
      </c>
      <c r="FV18" s="69">
        <v>71</v>
      </c>
      <c r="FW18" s="69">
        <v>95</v>
      </c>
      <c r="FX18" s="69">
        <v>118</v>
      </c>
      <c r="FY18" s="69">
        <v>101</v>
      </c>
      <c r="FZ18" s="70">
        <v>108</v>
      </c>
      <c r="GA18" s="70">
        <v>79</v>
      </c>
      <c r="GB18" s="70">
        <v>74</v>
      </c>
      <c r="GC18" s="70">
        <v>81</v>
      </c>
      <c r="GD18" s="70">
        <v>90</v>
      </c>
      <c r="GE18" s="70">
        <v>122</v>
      </c>
      <c r="GF18" s="70">
        <v>94</v>
      </c>
      <c r="GG18" s="70">
        <v>51</v>
      </c>
      <c r="GH18" s="70">
        <v>79</v>
      </c>
      <c r="GI18">
        <v>79</v>
      </c>
      <c r="GJ18">
        <v>75</v>
      </c>
      <c r="GK18">
        <v>94</v>
      </c>
      <c r="GL18">
        <v>91</v>
      </c>
      <c r="GM18">
        <v>79</v>
      </c>
      <c r="GN18">
        <v>61</v>
      </c>
      <c r="GO18">
        <v>65</v>
      </c>
      <c r="GP18">
        <v>62</v>
      </c>
      <c r="GQ18">
        <v>66</v>
      </c>
      <c r="GR18">
        <v>86</v>
      </c>
      <c r="GS18">
        <v>76</v>
      </c>
      <c r="GT18">
        <v>80</v>
      </c>
      <c r="GU18">
        <v>73</v>
      </c>
      <c r="GV18">
        <v>68</v>
      </c>
      <c r="GW18">
        <v>75</v>
      </c>
      <c r="GX18">
        <v>71</v>
      </c>
      <c r="GY18">
        <v>62</v>
      </c>
      <c r="GZ18">
        <v>82</v>
      </c>
      <c r="HA18">
        <v>59</v>
      </c>
      <c r="HB18">
        <v>86</v>
      </c>
      <c r="HC18">
        <v>77</v>
      </c>
      <c r="HD18">
        <v>57</v>
      </c>
      <c r="HE18">
        <v>67</v>
      </c>
      <c r="HF18">
        <v>74</v>
      </c>
      <c r="HG18">
        <v>56</v>
      </c>
      <c r="HH18">
        <v>70</v>
      </c>
      <c r="HI18">
        <v>68</v>
      </c>
      <c r="HJ18">
        <v>67</v>
      </c>
      <c r="HK18">
        <v>67</v>
      </c>
      <c r="HL18">
        <v>61</v>
      </c>
      <c r="HM18">
        <v>69</v>
      </c>
      <c r="HN18">
        <v>64</v>
      </c>
      <c r="HO18">
        <v>59</v>
      </c>
      <c r="HP18">
        <v>60</v>
      </c>
      <c r="HQ18">
        <v>71</v>
      </c>
      <c r="HR18">
        <v>59</v>
      </c>
      <c r="HS18">
        <v>59</v>
      </c>
      <c r="HT18">
        <v>66</v>
      </c>
      <c r="HU18">
        <v>64</v>
      </c>
      <c r="HV18">
        <v>60</v>
      </c>
      <c r="HW18">
        <v>58</v>
      </c>
      <c r="HX18">
        <v>63</v>
      </c>
      <c r="HY18">
        <v>49</v>
      </c>
      <c r="HZ18">
        <v>40</v>
      </c>
      <c r="IA18">
        <v>55</v>
      </c>
      <c r="IB18">
        <v>67</v>
      </c>
      <c r="IC18">
        <v>44</v>
      </c>
      <c r="ID18">
        <v>55</v>
      </c>
      <c r="IE18">
        <v>59</v>
      </c>
      <c r="IF18">
        <v>53</v>
      </c>
      <c r="IG18">
        <v>69</v>
      </c>
      <c r="IH18" s="106">
        <v>72</v>
      </c>
      <c r="II18" s="106">
        <v>74</v>
      </c>
      <c r="IJ18" s="106">
        <v>52</v>
      </c>
      <c r="IK18" s="3">
        <v>69</v>
      </c>
      <c r="IL18" s="3">
        <v>61</v>
      </c>
      <c r="IM18" s="3">
        <v>52</v>
      </c>
      <c r="IN18" s="3">
        <v>20</v>
      </c>
      <c r="IO18" s="3">
        <v>16</v>
      </c>
      <c r="IP18" s="3">
        <v>27</v>
      </c>
      <c r="IQ18" s="3">
        <v>12</v>
      </c>
      <c r="IR18" s="111">
        <v>52</v>
      </c>
      <c r="IS18" s="111">
        <v>59</v>
      </c>
      <c r="IT18" s="111">
        <v>79</v>
      </c>
      <c r="IU18" s="111">
        <v>53</v>
      </c>
      <c r="IV18" s="115">
        <v>63</v>
      </c>
    </row>
    <row r="19" spans="1:256">
      <c r="A19" s="7" t="s">
        <v>31</v>
      </c>
      <c r="B19" s="37">
        <v>1254</v>
      </c>
      <c r="C19" s="37">
        <v>1206</v>
      </c>
      <c r="D19" s="37">
        <v>1202</v>
      </c>
      <c r="E19" s="37">
        <v>1128</v>
      </c>
      <c r="F19" s="37">
        <v>1140</v>
      </c>
      <c r="G19" s="37">
        <v>1171</v>
      </c>
      <c r="H19" s="37">
        <v>1025</v>
      </c>
      <c r="I19" s="37">
        <v>1239</v>
      </c>
      <c r="J19" s="37">
        <v>1428</v>
      </c>
      <c r="K19" s="37">
        <v>1277</v>
      </c>
      <c r="L19" s="37">
        <v>1636</v>
      </c>
      <c r="M19" s="37">
        <v>1371</v>
      </c>
      <c r="N19" s="37">
        <v>1256</v>
      </c>
      <c r="O19" s="37">
        <v>1178</v>
      </c>
      <c r="P19" s="37">
        <v>1079</v>
      </c>
      <c r="Q19" s="37">
        <v>1323</v>
      </c>
      <c r="R19" s="37">
        <v>1129</v>
      </c>
      <c r="S19" s="37">
        <v>1227</v>
      </c>
      <c r="T19" s="37">
        <v>1195</v>
      </c>
      <c r="U19" s="37">
        <v>1319</v>
      </c>
      <c r="V19" s="37">
        <v>1357</v>
      </c>
      <c r="W19" s="37">
        <v>1400</v>
      </c>
      <c r="X19" s="37">
        <v>1597</v>
      </c>
      <c r="Y19" s="37">
        <v>1399</v>
      </c>
      <c r="Z19" s="37">
        <v>1612</v>
      </c>
      <c r="AA19" s="37">
        <v>1428</v>
      </c>
      <c r="AB19" s="37">
        <v>1380</v>
      </c>
      <c r="AC19" s="37">
        <v>1289</v>
      </c>
      <c r="AD19" s="37">
        <v>1260</v>
      </c>
      <c r="AE19" s="37">
        <v>1182</v>
      </c>
      <c r="AF19" s="37">
        <v>1363</v>
      </c>
      <c r="AG19" s="37">
        <v>1484</v>
      </c>
      <c r="AH19" s="37">
        <v>1389</v>
      </c>
      <c r="AI19" s="37">
        <v>1746</v>
      </c>
      <c r="AJ19" s="37">
        <v>1834</v>
      </c>
      <c r="AK19" s="37">
        <v>1678</v>
      </c>
      <c r="AL19" s="37">
        <v>1644</v>
      </c>
      <c r="AM19" s="37">
        <v>1402</v>
      </c>
      <c r="AN19" s="37">
        <v>1525</v>
      </c>
      <c r="AO19" s="37">
        <v>1542</v>
      </c>
      <c r="AP19" s="37">
        <v>1333</v>
      </c>
      <c r="AQ19" s="37">
        <v>1370</v>
      </c>
      <c r="AR19" s="37">
        <v>1533</v>
      </c>
      <c r="AS19" s="37">
        <v>1548</v>
      </c>
      <c r="AT19" s="37">
        <v>1595</v>
      </c>
      <c r="AU19" s="37">
        <v>1779</v>
      </c>
      <c r="AV19" s="37">
        <v>1668</v>
      </c>
      <c r="AW19" s="37">
        <v>1801</v>
      </c>
      <c r="AX19" s="37">
        <v>1735</v>
      </c>
      <c r="AY19" s="37">
        <v>1313</v>
      </c>
      <c r="AZ19" s="37">
        <v>1496</v>
      </c>
      <c r="BA19" s="37">
        <v>1338</v>
      </c>
      <c r="BB19" s="37">
        <v>1376</v>
      </c>
      <c r="BC19" s="37">
        <v>1495</v>
      </c>
      <c r="BD19" s="37">
        <v>1548</v>
      </c>
      <c r="BE19" s="37">
        <v>1505</v>
      </c>
      <c r="BF19" s="37">
        <v>1773</v>
      </c>
      <c r="BG19" s="37">
        <v>1813</v>
      </c>
      <c r="BH19" s="37">
        <v>1797</v>
      </c>
      <c r="BI19" s="37">
        <v>1738</v>
      </c>
      <c r="BJ19" s="37">
        <v>1658</v>
      </c>
      <c r="BK19" s="37">
        <v>1547</v>
      </c>
      <c r="BL19" s="37">
        <v>1544</v>
      </c>
      <c r="BM19" s="37">
        <v>1276</v>
      </c>
      <c r="BN19" s="37">
        <v>1333</v>
      </c>
      <c r="BO19" s="37">
        <v>1354</v>
      </c>
      <c r="BP19" s="37">
        <v>1436</v>
      </c>
      <c r="BQ19" s="37">
        <v>1514</v>
      </c>
      <c r="BR19" s="37">
        <v>1670</v>
      </c>
      <c r="BS19" s="37">
        <v>1635</v>
      </c>
      <c r="BT19" s="37">
        <v>1928</v>
      </c>
      <c r="BU19" s="37">
        <v>1918</v>
      </c>
      <c r="BV19" s="37">
        <v>1346</v>
      </c>
      <c r="BW19" s="37">
        <v>1344</v>
      </c>
      <c r="BX19" s="37">
        <v>1457</v>
      </c>
      <c r="BY19" s="37">
        <v>1644</v>
      </c>
      <c r="BZ19" s="37">
        <v>1837</v>
      </c>
      <c r="CA19" s="37">
        <v>1596</v>
      </c>
      <c r="CB19" s="37">
        <v>2178</v>
      </c>
      <c r="CC19" s="37">
        <v>1904</v>
      </c>
      <c r="CD19" s="37">
        <v>1917</v>
      </c>
      <c r="CE19" s="37">
        <v>1840</v>
      </c>
      <c r="CF19" s="37">
        <v>1643</v>
      </c>
      <c r="CG19" s="37">
        <v>1671</v>
      </c>
      <c r="CH19" s="37">
        <v>1840</v>
      </c>
      <c r="CI19" s="37">
        <v>1643</v>
      </c>
      <c r="CJ19" s="37">
        <v>1671</v>
      </c>
      <c r="CK19" s="37">
        <v>1681</v>
      </c>
      <c r="CL19" s="37">
        <v>1504</v>
      </c>
      <c r="CM19" s="37">
        <v>1623</v>
      </c>
      <c r="CN19" s="37">
        <v>1651</v>
      </c>
      <c r="CO19" s="37">
        <v>1711</v>
      </c>
      <c r="CP19" s="37">
        <v>1811</v>
      </c>
      <c r="CQ19" s="37">
        <v>1917</v>
      </c>
      <c r="CR19" s="37">
        <v>2235</v>
      </c>
      <c r="CS19" s="37">
        <v>1858</v>
      </c>
      <c r="CT19" s="37">
        <v>2050</v>
      </c>
      <c r="CU19" s="37">
        <v>1737</v>
      </c>
      <c r="CV19" s="37">
        <v>1573</v>
      </c>
      <c r="CW19" s="37">
        <v>1729</v>
      </c>
      <c r="CX19" s="37">
        <v>1743</v>
      </c>
      <c r="CY19" s="37">
        <v>1641</v>
      </c>
      <c r="CZ19" s="37">
        <v>1933</v>
      </c>
      <c r="DA19" s="37">
        <v>1928</v>
      </c>
      <c r="DB19" s="37">
        <v>2033</v>
      </c>
      <c r="DC19" s="37">
        <v>2214</v>
      </c>
      <c r="DD19" s="37">
        <v>2527</v>
      </c>
      <c r="DE19" s="37">
        <v>2377</v>
      </c>
      <c r="DF19" s="37">
        <v>2501</v>
      </c>
      <c r="DG19" s="37">
        <v>1965</v>
      </c>
      <c r="DH19" s="37">
        <v>2295</v>
      </c>
      <c r="DI19" s="37">
        <v>2120</v>
      </c>
      <c r="DJ19" s="37">
        <v>2190</v>
      </c>
      <c r="DK19" s="37">
        <v>2248</v>
      </c>
      <c r="DL19" s="37">
        <v>2499</v>
      </c>
      <c r="DM19" s="37">
        <v>2293</v>
      </c>
      <c r="DN19" s="37">
        <v>2679</v>
      </c>
      <c r="DO19" s="37">
        <v>3051</v>
      </c>
      <c r="DP19" s="37">
        <v>2907</v>
      </c>
      <c r="DQ19" s="66">
        <v>2908</v>
      </c>
      <c r="DR19" s="70">
        <v>2695</v>
      </c>
      <c r="DS19" s="70">
        <v>2429</v>
      </c>
      <c r="DT19" s="70">
        <v>2603</v>
      </c>
      <c r="DU19" s="70">
        <v>2362</v>
      </c>
      <c r="DV19" s="70">
        <v>2253</v>
      </c>
      <c r="DW19" s="70">
        <v>2344</v>
      </c>
      <c r="DX19" s="70">
        <v>2379</v>
      </c>
      <c r="DY19" s="67">
        <v>2243</v>
      </c>
      <c r="DZ19" s="67">
        <v>2678</v>
      </c>
      <c r="EA19" s="67">
        <v>2951</v>
      </c>
      <c r="EB19" s="67">
        <v>3225</v>
      </c>
      <c r="EC19" s="67">
        <v>3113</v>
      </c>
      <c r="ED19" s="70">
        <v>2657</v>
      </c>
      <c r="EE19" s="70">
        <v>2514</v>
      </c>
      <c r="EF19" s="70">
        <v>2464</v>
      </c>
      <c r="EG19" s="70">
        <v>2264</v>
      </c>
      <c r="EH19" s="70">
        <v>2040</v>
      </c>
      <c r="EI19" s="70">
        <v>2181</v>
      </c>
      <c r="EJ19" s="70">
        <v>2252</v>
      </c>
      <c r="EK19" s="67">
        <v>2418</v>
      </c>
      <c r="EL19" s="67">
        <v>2701</v>
      </c>
      <c r="EM19" s="67">
        <v>2651</v>
      </c>
      <c r="EN19" s="67">
        <v>3103</v>
      </c>
      <c r="EO19" s="67">
        <v>2672</v>
      </c>
      <c r="EP19" s="71">
        <v>2536</v>
      </c>
      <c r="EQ19" s="71">
        <v>2527</v>
      </c>
      <c r="ER19" s="71">
        <v>2317</v>
      </c>
      <c r="ES19" s="71">
        <v>2317</v>
      </c>
      <c r="ET19" s="71">
        <v>2356</v>
      </c>
      <c r="EU19" s="71">
        <v>2162</v>
      </c>
      <c r="EV19" s="71">
        <v>2194</v>
      </c>
      <c r="EW19" s="68">
        <v>2454</v>
      </c>
      <c r="EX19" s="68">
        <v>2422</v>
      </c>
      <c r="EY19" s="68">
        <v>2660</v>
      </c>
      <c r="EZ19" s="68">
        <v>3190</v>
      </c>
      <c r="FA19" s="68">
        <v>2650</v>
      </c>
      <c r="FB19" s="71">
        <v>2667</v>
      </c>
      <c r="FC19" s="71">
        <v>2328</v>
      </c>
      <c r="FD19" s="71">
        <v>2123</v>
      </c>
      <c r="FE19" s="71">
        <v>2384</v>
      </c>
      <c r="FF19" s="71">
        <v>1822</v>
      </c>
      <c r="FG19" s="71">
        <v>2004</v>
      </c>
      <c r="FH19" s="71">
        <v>2142</v>
      </c>
      <c r="FI19" s="68">
        <v>2238</v>
      </c>
      <c r="FJ19" s="68">
        <v>2201</v>
      </c>
      <c r="FK19" s="68">
        <v>2443</v>
      </c>
      <c r="FL19" s="68">
        <v>2459</v>
      </c>
      <c r="FM19" s="68">
        <v>2084</v>
      </c>
      <c r="FN19" s="69">
        <v>2361</v>
      </c>
      <c r="FO19" s="69">
        <v>1847</v>
      </c>
      <c r="FP19" s="69">
        <v>2062</v>
      </c>
      <c r="FQ19" s="69">
        <v>2137</v>
      </c>
      <c r="FR19" s="69">
        <v>1855</v>
      </c>
      <c r="FS19" s="69">
        <v>1866</v>
      </c>
      <c r="FT19" s="69">
        <v>2178</v>
      </c>
      <c r="FU19" s="69">
        <v>2000</v>
      </c>
      <c r="FV19" s="69">
        <v>2204</v>
      </c>
      <c r="FW19" s="69">
        <v>2421</v>
      </c>
      <c r="FX19" s="69">
        <v>2288</v>
      </c>
      <c r="FY19" s="69">
        <v>2342</v>
      </c>
      <c r="FZ19" s="70">
        <v>2163</v>
      </c>
      <c r="GA19" s="70">
        <v>1700</v>
      </c>
      <c r="GB19" s="70">
        <v>1951</v>
      </c>
      <c r="GC19" s="70">
        <v>1891</v>
      </c>
      <c r="GD19" s="70">
        <v>1761</v>
      </c>
      <c r="GE19" s="70">
        <v>1772</v>
      </c>
      <c r="GF19" s="70">
        <v>1787</v>
      </c>
      <c r="GG19" s="70">
        <v>1665</v>
      </c>
      <c r="GH19" s="70">
        <v>1960</v>
      </c>
      <c r="GI19">
        <v>1879</v>
      </c>
      <c r="GJ19">
        <v>2153</v>
      </c>
      <c r="GK19">
        <v>2177</v>
      </c>
      <c r="GL19">
        <v>2039</v>
      </c>
      <c r="GM19">
        <v>1682</v>
      </c>
      <c r="GN19">
        <v>1829</v>
      </c>
      <c r="GO19">
        <v>1846</v>
      </c>
      <c r="GP19">
        <v>1688</v>
      </c>
      <c r="GQ19">
        <v>1543</v>
      </c>
      <c r="GR19">
        <v>1533</v>
      </c>
      <c r="GS19">
        <v>1509</v>
      </c>
      <c r="GT19">
        <v>1719</v>
      </c>
      <c r="GU19" s="78">
        <v>1759</v>
      </c>
      <c r="GV19" s="78">
        <v>2183</v>
      </c>
      <c r="GW19" s="78">
        <v>1797</v>
      </c>
      <c r="GX19" s="78">
        <v>1711</v>
      </c>
      <c r="GY19" s="78">
        <v>1529</v>
      </c>
      <c r="GZ19" s="78">
        <v>1481</v>
      </c>
      <c r="HA19" s="78">
        <v>1656</v>
      </c>
      <c r="HB19" s="78">
        <v>1364</v>
      </c>
      <c r="HC19" s="78">
        <v>1362</v>
      </c>
      <c r="HD19" s="78">
        <v>1252</v>
      </c>
      <c r="HE19" s="78">
        <v>1513</v>
      </c>
      <c r="HF19" s="78">
        <v>1591</v>
      </c>
      <c r="HG19" s="78">
        <v>1448</v>
      </c>
      <c r="HH19" s="78">
        <v>1241</v>
      </c>
      <c r="HI19" s="78">
        <v>1062</v>
      </c>
      <c r="HJ19" s="78">
        <v>1310</v>
      </c>
      <c r="HK19">
        <v>971</v>
      </c>
      <c r="HL19">
        <v>972</v>
      </c>
      <c r="HM19" s="78">
        <v>1151</v>
      </c>
      <c r="HN19">
        <v>839</v>
      </c>
      <c r="HO19" s="78">
        <v>1051</v>
      </c>
      <c r="HP19" s="78">
        <v>1150</v>
      </c>
      <c r="HQ19" s="78">
        <v>1100</v>
      </c>
      <c r="HR19" s="78">
        <v>1234</v>
      </c>
      <c r="HS19" s="78">
        <v>1217</v>
      </c>
      <c r="HT19" s="78">
        <v>1321</v>
      </c>
      <c r="HU19">
        <v>954</v>
      </c>
      <c r="HV19">
        <v>1139</v>
      </c>
      <c r="HW19">
        <v>965</v>
      </c>
      <c r="HX19">
        <v>810</v>
      </c>
      <c r="HY19">
        <v>1074</v>
      </c>
      <c r="HZ19">
        <v>683</v>
      </c>
      <c r="IA19">
        <v>787</v>
      </c>
      <c r="IB19">
        <v>970</v>
      </c>
      <c r="IC19">
        <v>969</v>
      </c>
      <c r="ID19">
        <v>972</v>
      </c>
      <c r="IE19">
        <v>1111</v>
      </c>
      <c r="IF19">
        <v>1190</v>
      </c>
      <c r="IG19">
        <v>1016</v>
      </c>
      <c r="IH19" s="106">
        <v>1121</v>
      </c>
      <c r="II19" s="106">
        <v>826</v>
      </c>
      <c r="IJ19" s="106">
        <v>827</v>
      </c>
      <c r="IK19" s="3">
        <v>838</v>
      </c>
      <c r="IL19" s="3">
        <v>725</v>
      </c>
      <c r="IM19" s="3">
        <v>996</v>
      </c>
      <c r="IN19" s="3">
        <v>1671</v>
      </c>
      <c r="IO19" s="3">
        <v>994</v>
      </c>
      <c r="IP19" s="3">
        <v>1189</v>
      </c>
      <c r="IQ19" s="3">
        <v>1049</v>
      </c>
      <c r="IR19" s="111">
        <v>1136</v>
      </c>
      <c r="IS19" s="111">
        <v>990</v>
      </c>
      <c r="IT19" s="111">
        <v>1150</v>
      </c>
      <c r="IU19" s="111">
        <v>914</v>
      </c>
      <c r="IV19" s="115">
        <v>1148</v>
      </c>
    </row>
    <row r="20" spans="1:256">
      <c r="A20" s="7" t="s">
        <v>32</v>
      </c>
      <c r="B20" s="37">
        <v>2385</v>
      </c>
      <c r="C20" s="37">
        <v>2289</v>
      </c>
      <c r="D20" s="37">
        <v>1982</v>
      </c>
      <c r="E20" s="37">
        <v>2141</v>
      </c>
      <c r="F20" s="37">
        <v>2189</v>
      </c>
      <c r="G20" s="37">
        <v>2558</v>
      </c>
      <c r="H20" s="37">
        <v>2312</v>
      </c>
      <c r="I20" s="37">
        <v>2334</v>
      </c>
      <c r="J20" s="37">
        <v>2558</v>
      </c>
      <c r="K20" s="37">
        <v>2507</v>
      </c>
      <c r="L20" s="37">
        <v>3024</v>
      </c>
      <c r="M20" s="37">
        <v>2623</v>
      </c>
      <c r="N20" s="37">
        <v>2409</v>
      </c>
      <c r="O20" s="37">
        <v>2258</v>
      </c>
      <c r="P20" s="37">
        <v>2052</v>
      </c>
      <c r="Q20" s="37">
        <v>2130</v>
      </c>
      <c r="R20" s="37">
        <v>1855</v>
      </c>
      <c r="S20" s="37">
        <v>2210</v>
      </c>
      <c r="T20" s="37">
        <v>2017</v>
      </c>
      <c r="U20" s="37">
        <v>2216</v>
      </c>
      <c r="V20" s="37">
        <v>2220</v>
      </c>
      <c r="W20" s="37">
        <v>2324</v>
      </c>
      <c r="X20" s="37">
        <v>2708</v>
      </c>
      <c r="Y20" s="37">
        <v>2051</v>
      </c>
      <c r="Z20" s="37">
        <v>2359</v>
      </c>
      <c r="AA20" s="37">
        <v>2149</v>
      </c>
      <c r="AB20" s="37">
        <v>1802</v>
      </c>
      <c r="AC20" s="37">
        <v>2328</v>
      </c>
      <c r="AD20" s="37">
        <v>1898</v>
      </c>
      <c r="AE20" s="37">
        <v>1971</v>
      </c>
      <c r="AF20" s="37">
        <v>2080</v>
      </c>
      <c r="AG20" s="37">
        <v>2076</v>
      </c>
      <c r="AH20" s="37">
        <v>1942</v>
      </c>
      <c r="AI20" s="37">
        <v>2225</v>
      </c>
      <c r="AJ20" s="37">
        <v>2518</v>
      </c>
      <c r="AK20" s="37">
        <v>2162</v>
      </c>
      <c r="AL20" s="37">
        <v>2227</v>
      </c>
      <c r="AM20" s="37">
        <v>1818</v>
      </c>
      <c r="AN20" s="37">
        <v>1870</v>
      </c>
      <c r="AO20" s="37">
        <v>1959</v>
      </c>
      <c r="AP20" s="37">
        <v>1747</v>
      </c>
      <c r="AQ20" s="37">
        <v>1931</v>
      </c>
      <c r="AR20" s="37">
        <v>1998</v>
      </c>
      <c r="AS20" s="37">
        <v>2115</v>
      </c>
      <c r="AT20" s="37">
        <v>2066</v>
      </c>
      <c r="AU20" s="37">
        <v>2247</v>
      </c>
      <c r="AV20" s="37">
        <v>2247</v>
      </c>
      <c r="AW20" s="37">
        <v>2387</v>
      </c>
      <c r="AX20" s="37">
        <v>2328</v>
      </c>
      <c r="AY20" s="37">
        <v>1664</v>
      </c>
      <c r="AZ20" s="37">
        <v>1953</v>
      </c>
      <c r="BA20" s="37">
        <v>1750</v>
      </c>
      <c r="BB20" s="37">
        <v>1690</v>
      </c>
      <c r="BC20" s="37">
        <v>2125</v>
      </c>
      <c r="BD20" s="37">
        <v>1926</v>
      </c>
      <c r="BE20" s="37">
        <v>1730</v>
      </c>
      <c r="BF20" s="37">
        <v>1996</v>
      </c>
      <c r="BG20" s="37">
        <v>2106</v>
      </c>
      <c r="BH20" s="37">
        <v>2477</v>
      </c>
      <c r="BI20" s="37">
        <v>1976</v>
      </c>
      <c r="BJ20" s="37">
        <v>2028</v>
      </c>
      <c r="BK20" s="37">
        <v>1948</v>
      </c>
      <c r="BL20" s="37">
        <v>1652</v>
      </c>
      <c r="BM20" s="37">
        <v>1628</v>
      </c>
      <c r="BN20" s="37">
        <v>1535</v>
      </c>
      <c r="BO20" s="37">
        <v>1913</v>
      </c>
      <c r="BP20" s="37">
        <v>1751</v>
      </c>
      <c r="BQ20" s="37">
        <v>1740</v>
      </c>
      <c r="BR20" s="37">
        <v>1863</v>
      </c>
      <c r="BS20" s="37">
        <v>1859</v>
      </c>
      <c r="BT20" s="37">
        <v>2292</v>
      </c>
      <c r="BU20" s="37">
        <v>2039</v>
      </c>
      <c r="BV20" s="37">
        <v>1659</v>
      </c>
      <c r="BW20" s="37">
        <v>1556</v>
      </c>
      <c r="BX20" s="37">
        <v>1808</v>
      </c>
      <c r="BY20" s="37">
        <v>1585</v>
      </c>
      <c r="BZ20" s="37">
        <v>1718</v>
      </c>
      <c r="CA20" s="37">
        <v>1773</v>
      </c>
      <c r="CB20" s="37">
        <v>1799</v>
      </c>
      <c r="CC20" s="37">
        <v>2143</v>
      </c>
      <c r="CD20" s="37">
        <v>1786</v>
      </c>
      <c r="CE20" s="37">
        <v>1861</v>
      </c>
      <c r="CF20" s="37">
        <v>1661</v>
      </c>
      <c r="CG20" s="37">
        <v>1362</v>
      </c>
      <c r="CH20" s="37">
        <v>1861</v>
      </c>
      <c r="CI20" s="37">
        <v>1661</v>
      </c>
      <c r="CJ20" s="37">
        <v>1362</v>
      </c>
      <c r="CK20" s="37">
        <v>1503</v>
      </c>
      <c r="CL20" s="37">
        <v>1382</v>
      </c>
      <c r="CM20" s="37">
        <v>1584</v>
      </c>
      <c r="CN20" s="37">
        <v>1528</v>
      </c>
      <c r="CO20" s="37">
        <v>1624</v>
      </c>
      <c r="CP20" s="37">
        <v>1557</v>
      </c>
      <c r="CQ20" s="37">
        <v>1676</v>
      </c>
      <c r="CR20" s="37">
        <v>1914</v>
      </c>
      <c r="CS20" s="37">
        <v>1653</v>
      </c>
      <c r="CT20" s="37">
        <v>1842</v>
      </c>
      <c r="CU20" s="37">
        <v>1544</v>
      </c>
      <c r="CV20" s="37">
        <v>1297</v>
      </c>
      <c r="CW20" s="37">
        <v>1459</v>
      </c>
      <c r="CX20" s="37">
        <v>1349</v>
      </c>
      <c r="CY20" s="37">
        <v>1453</v>
      </c>
      <c r="CZ20" s="37">
        <v>1502</v>
      </c>
      <c r="DA20" s="37">
        <v>1491</v>
      </c>
      <c r="DB20" s="37">
        <v>1437</v>
      </c>
      <c r="DC20" s="37">
        <v>1709</v>
      </c>
      <c r="DD20" s="37">
        <v>1743</v>
      </c>
      <c r="DE20" s="37">
        <v>1726</v>
      </c>
      <c r="DF20" s="37">
        <v>1780</v>
      </c>
      <c r="DG20" s="37">
        <v>1402</v>
      </c>
      <c r="DH20" s="37">
        <v>1611</v>
      </c>
      <c r="DI20" s="37">
        <v>1235</v>
      </c>
      <c r="DJ20" s="37">
        <v>1333</v>
      </c>
      <c r="DK20" s="37">
        <v>1634</v>
      </c>
      <c r="DL20" s="37">
        <v>1609</v>
      </c>
      <c r="DM20" s="37">
        <v>1482</v>
      </c>
      <c r="DN20" s="37">
        <v>1691</v>
      </c>
      <c r="DO20" s="37">
        <v>1771</v>
      </c>
      <c r="DP20" s="37">
        <v>1827</v>
      </c>
      <c r="DQ20" s="66">
        <v>1862</v>
      </c>
      <c r="DR20" s="70">
        <v>1756</v>
      </c>
      <c r="DS20" s="70">
        <v>1578</v>
      </c>
      <c r="DT20" s="70">
        <v>1503</v>
      </c>
      <c r="DU20" s="70">
        <v>1466</v>
      </c>
      <c r="DV20" s="70">
        <v>1291</v>
      </c>
      <c r="DW20" s="70">
        <v>1710</v>
      </c>
      <c r="DX20" s="70">
        <v>1734</v>
      </c>
      <c r="DY20" s="67">
        <v>1511</v>
      </c>
      <c r="DZ20" s="67">
        <v>1906</v>
      </c>
      <c r="EA20" s="67">
        <v>1893</v>
      </c>
      <c r="EB20" s="67">
        <v>2081</v>
      </c>
      <c r="EC20" s="67">
        <v>1938</v>
      </c>
      <c r="ED20" s="70">
        <v>1726</v>
      </c>
      <c r="EE20" s="70">
        <v>1765</v>
      </c>
      <c r="EF20" s="70">
        <v>1509</v>
      </c>
      <c r="EG20" s="70">
        <v>1565</v>
      </c>
      <c r="EH20" s="70">
        <v>1527</v>
      </c>
      <c r="EI20" s="70">
        <v>1705</v>
      </c>
      <c r="EJ20" s="70">
        <v>1654</v>
      </c>
      <c r="EK20" s="67">
        <v>1597</v>
      </c>
      <c r="EL20" s="67">
        <v>1894</v>
      </c>
      <c r="EM20" s="67">
        <v>1792</v>
      </c>
      <c r="EN20" s="67">
        <v>2092</v>
      </c>
      <c r="EO20" s="67">
        <v>2968</v>
      </c>
      <c r="EP20" s="71">
        <v>1985</v>
      </c>
      <c r="EQ20" s="71">
        <v>1687</v>
      </c>
      <c r="ER20" s="71">
        <v>1539</v>
      </c>
      <c r="ES20" s="71">
        <v>1632</v>
      </c>
      <c r="ET20" s="71">
        <v>1521</v>
      </c>
      <c r="EU20" s="71">
        <v>1654</v>
      </c>
      <c r="EV20" s="71">
        <v>1767</v>
      </c>
      <c r="EW20" s="68">
        <v>1840</v>
      </c>
      <c r="EX20" s="68">
        <v>1745</v>
      </c>
      <c r="EY20" s="68">
        <v>1732</v>
      </c>
      <c r="EZ20" s="68">
        <v>2134</v>
      </c>
      <c r="FA20" s="68">
        <v>1695</v>
      </c>
      <c r="FB20" s="71">
        <v>1942</v>
      </c>
      <c r="FC20" s="71">
        <v>1767</v>
      </c>
      <c r="FD20" s="71">
        <v>1537</v>
      </c>
      <c r="FE20" s="71">
        <v>1617</v>
      </c>
      <c r="FF20" s="71">
        <v>1579</v>
      </c>
      <c r="FG20" s="71">
        <v>1537</v>
      </c>
      <c r="FH20" s="71">
        <v>1886</v>
      </c>
      <c r="FI20" s="68">
        <v>1839</v>
      </c>
      <c r="FJ20" s="68">
        <v>1696</v>
      </c>
      <c r="FK20" s="68">
        <v>2143</v>
      </c>
      <c r="FL20" s="68">
        <v>2254</v>
      </c>
      <c r="FM20" s="68">
        <v>2121</v>
      </c>
      <c r="FN20" s="69">
        <v>2170</v>
      </c>
      <c r="FO20" s="69">
        <v>1698</v>
      </c>
      <c r="FP20" s="69">
        <v>1909</v>
      </c>
      <c r="FQ20" s="69">
        <v>1742</v>
      </c>
      <c r="FR20" s="69">
        <v>1445</v>
      </c>
      <c r="FS20" s="69">
        <v>1500</v>
      </c>
      <c r="FT20" s="69">
        <v>1840</v>
      </c>
      <c r="FU20" s="69">
        <v>2158</v>
      </c>
      <c r="FV20" s="69">
        <v>2146</v>
      </c>
      <c r="FW20" s="69">
        <v>2243</v>
      </c>
      <c r="FX20" s="69">
        <v>2085</v>
      </c>
      <c r="FY20" s="69">
        <v>2000</v>
      </c>
      <c r="FZ20" s="70">
        <v>1870</v>
      </c>
      <c r="GA20" s="70">
        <v>1553</v>
      </c>
      <c r="GB20" s="70">
        <v>1960</v>
      </c>
      <c r="GC20" s="70">
        <v>1595</v>
      </c>
      <c r="GD20" s="70">
        <v>1452</v>
      </c>
      <c r="GE20" s="70">
        <v>1584</v>
      </c>
      <c r="GF20" s="70">
        <v>1795</v>
      </c>
      <c r="GG20" s="70">
        <v>1742</v>
      </c>
      <c r="GH20" s="70">
        <v>1723</v>
      </c>
      <c r="GI20">
        <v>1986</v>
      </c>
      <c r="GJ20">
        <v>2061</v>
      </c>
      <c r="GK20">
        <v>2269</v>
      </c>
      <c r="GL20">
        <v>2174</v>
      </c>
      <c r="GM20">
        <v>1664</v>
      </c>
      <c r="GN20">
        <v>1432</v>
      </c>
      <c r="GO20">
        <v>1370</v>
      </c>
      <c r="GP20">
        <v>1281</v>
      </c>
      <c r="GQ20">
        <v>884</v>
      </c>
      <c r="GR20">
        <v>315</v>
      </c>
      <c r="GS20">
        <v>386</v>
      </c>
      <c r="GT20">
        <v>857</v>
      </c>
      <c r="GU20">
        <v>884</v>
      </c>
      <c r="GV20" s="78">
        <v>1124</v>
      </c>
      <c r="GW20">
        <v>992</v>
      </c>
      <c r="GX20">
        <v>961</v>
      </c>
      <c r="GY20" s="78">
        <v>1091</v>
      </c>
      <c r="GZ20">
        <v>862</v>
      </c>
      <c r="HA20">
        <v>884</v>
      </c>
      <c r="HB20">
        <v>904</v>
      </c>
      <c r="HC20">
        <v>870</v>
      </c>
      <c r="HD20">
        <v>840</v>
      </c>
      <c r="HE20" s="78">
        <v>1091</v>
      </c>
      <c r="HF20" s="78">
        <v>1071</v>
      </c>
      <c r="HG20" s="78">
        <v>1235</v>
      </c>
      <c r="HH20" s="78">
        <v>1291</v>
      </c>
      <c r="HI20" s="78">
        <v>1137</v>
      </c>
      <c r="HJ20" s="78">
        <v>1297</v>
      </c>
      <c r="HK20">
        <v>938</v>
      </c>
      <c r="HL20">
        <v>828</v>
      </c>
      <c r="HM20">
        <v>945</v>
      </c>
      <c r="HN20">
        <v>919</v>
      </c>
      <c r="HO20">
        <v>826</v>
      </c>
      <c r="HP20">
        <v>740</v>
      </c>
      <c r="HQ20" s="78">
        <v>1046</v>
      </c>
      <c r="HR20">
        <v>965</v>
      </c>
      <c r="HS20" s="78">
        <v>1067</v>
      </c>
      <c r="HT20" s="78">
        <v>1149</v>
      </c>
      <c r="HU20" s="78">
        <v>1043</v>
      </c>
      <c r="HV20" s="78">
        <v>1111</v>
      </c>
      <c r="HW20" s="78">
        <v>1065</v>
      </c>
      <c r="HX20" s="78">
        <v>872</v>
      </c>
      <c r="HY20" s="78">
        <v>934</v>
      </c>
      <c r="HZ20" s="78">
        <v>748</v>
      </c>
      <c r="IA20" s="78">
        <v>785</v>
      </c>
      <c r="IB20" s="78">
        <v>950</v>
      </c>
      <c r="IC20" s="78">
        <v>1002</v>
      </c>
      <c r="ID20" s="78">
        <v>959</v>
      </c>
      <c r="IE20" s="78">
        <v>1123</v>
      </c>
      <c r="IF20" s="78">
        <v>1129</v>
      </c>
      <c r="IG20" s="78">
        <v>1069</v>
      </c>
      <c r="IH20" s="106">
        <v>1007</v>
      </c>
      <c r="II20" s="106">
        <v>792</v>
      </c>
      <c r="IJ20" s="106">
        <v>998</v>
      </c>
      <c r="IK20" s="3">
        <v>800</v>
      </c>
      <c r="IL20" s="3">
        <v>857</v>
      </c>
      <c r="IM20" s="3">
        <v>743</v>
      </c>
      <c r="IN20" s="3">
        <v>1888</v>
      </c>
      <c r="IO20" s="3">
        <v>874</v>
      </c>
      <c r="IP20" s="3">
        <v>954</v>
      </c>
      <c r="IQ20" s="3">
        <v>1039</v>
      </c>
      <c r="IR20" s="111">
        <v>1241</v>
      </c>
      <c r="IS20" s="111">
        <v>1123</v>
      </c>
      <c r="IT20" s="111">
        <v>1222</v>
      </c>
      <c r="IU20" s="111">
        <v>1499</v>
      </c>
      <c r="IV20" s="115">
        <v>1314</v>
      </c>
    </row>
    <row r="21" spans="1:256">
      <c r="A21" s="7" t="s">
        <v>33</v>
      </c>
      <c r="B21" s="38">
        <v>187</v>
      </c>
      <c r="C21" s="38">
        <v>159</v>
      </c>
      <c r="D21" s="38">
        <v>157</v>
      </c>
      <c r="E21" s="38">
        <v>174</v>
      </c>
      <c r="F21" s="38">
        <v>148</v>
      </c>
      <c r="G21" s="38">
        <v>149</v>
      </c>
      <c r="H21" s="38">
        <v>171</v>
      </c>
      <c r="I21" s="38">
        <v>150</v>
      </c>
      <c r="J21" s="38">
        <v>161</v>
      </c>
      <c r="K21" s="38">
        <v>117</v>
      </c>
      <c r="L21" s="38">
        <v>155</v>
      </c>
      <c r="M21" s="38">
        <v>153</v>
      </c>
      <c r="N21" s="38">
        <v>157</v>
      </c>
      <c r="O21" s="38">
        <v>150</v>
      </c>
      <c r="P21" s="38">
        <v>141</v>
      </c>
      <c r="Q21" s="38">
        <v>137</v>
      </c>
      <c r="R21" s="38">
        <v>112</v>
      </c>
      <c r="S21" s="38">
        <v>116</v>
      </c>
      <c r="T21" s="38">
        <v>142</v>
      </c>
      <c r="U21" s="38">
        <v>150</v>
      </c>
      <c r="V21" s="38">
        <v>152</v>
      </c>
      <c r="W21" s="38">
        <v>139</v>
      </c>
      <c r="X21" s="38">
        <v>143</v>
      </c>
      <c r="Y21" s="38">
        <v>130</v>
      </c>
      <c r="Z21" s="38">
        <v>151</v>
      </c>
      <c r="AA21" s="38">
        <v>138</v>
      </c>
      <c r="AB21" s="38">
        <v>103</v>
      </c>
      <c r="AC21" s="38">
        <v>113</v>
      </c>
      <c r="AD21" s="38">
        <v>90</v>
      </c>
      <c r="AE21" s="38">
        <v>118</v>
      </c>
      <c r="AF21" s="38">
        <v>120</v>
      </c>
      <c r="AG21" s="38">
        <v>140</v>
      </c>
      <c r="AH21" s="38">
        <v>118</v>
      </c>
      <c r="AI21" s="38">
        <v>85</v>
      </c>
      <c r="AJ21" s="38">
        <v>140</v>
      </c>
      <c r="AK21" s="38">
        <v>111</v>
      </c>
      <c r="AL21" s="38">
        <v>100</v>
      </c>
      <c r="AM21" s="38">
        <v>121</v>
      </c>
      <c r="AN21" s="38">
        <v>89</v>
      </c>
      <c r="AO21" s="38">
        <v>105</v>
      </c>
      <c r="AP21" s="38">
        <v>97</v>
      </c>
      <c r="AQ21" s="38">
        <v>93</v>
      </c>
      <c r="AR21" s="38">
        <v>105</v>
      </c>
      <c r="AS21" s="38">
        <v>114</v>
      </c>
      <c r="AT21" s="38">
        <v>116</v>
      </c>
      <c r="AU21" s="38">
        <v>109</v>
      </c>
      <c r="AV21" s="38">
        <v>136</v>
      </c>
      <c r="AW21" s="38">
        <v>120</v>
      </c>
      <c r="AX21" s="38">
        <v>187</v>
      </c>
      <c r="AY21" s="38">
        <v>132</v>
      </c>
      <c r="AZ21" s="38">
        <v>110</v>
      </c>
      <c r="BA21" s="38">
        <v>130</v>
      </c>
      <c r="BB21" s="38">
        <v>104</v>
      </c>
      <c r="BC21" s="38">
        <v>119</v>
      </c>
      <c r="BD21" s="38">
        <v>136</v>
      </c>
      <c r="BE21" s="38">
        <v>81</v>
      </c>
      <c r="BF21" s="38">
        <v>103</v>
      </c>
      <c r="BG21" s="38">
        <v>121</v>
      </c>
      <c r="BH21" s="38">
        <v>96</v>
      </c>
      <c r="BI21" s="38">
        <v>128</v>
      </c>
      <c r="BJ21" s="38">
        <v>105</v>
      </c>
      <c r="BK21" s="38">
        <v>73</v>
      </c>
      <c r="BL21" s="38">
        <v>90</v>
      </c>
      <c r="BM21" s="38">
        <v>83</v>
      </c>
      <c r="BN21" s="38">
        <v>57</v>
      </c>
      <c r="BO21" s="38">
        <v>83</v>
      </c>
      <c r="BP21" s="38">
        <v>104</v>
      </c>
      <c r="BQ21" s="38">
        <v>69</v>
      </c>
      <c r="BR21" s="38">
        <v>63</v>
      </c>
      <c r="BS21" s="38">
        <v>71</v>
      </c>
      <c r="BT21" s="38">
        <v>81</v>
      </c>
      <c r="BU21" s="38">
        <v>59</v>
      </c>
      <c r="BV21" s="38">
        <v>81</v>
      </c>
      <c r="BW21" s="38">
        <v>45</v>
      </c>
      <c r="BX21" s="38">
        <v>62</v>
      </c>
      <c r="BY21" s="38">
        <v>50</v>
      </c>
      <c r="BZ21" s="38">
        <v>41</v>
      </c>
      <c r="CA21" s="38">
        <v>58</v>
      </c>
      <c r="CB21" s="38">
        <v>52</v>
      </c>
      <c r="CC21" s="38">
        <v>57</v>
      </c>
      <c r="CD21" s="38">
        <v>56</v>
      </c>
      <c r="CE21" s="38">
        <v>51</v>
      </c>
      <c r="CF21" s="38">
        <v>49</v>
      </c>
      <c r="CG21" s="38">
        <v>65</v>
      </c>
      <c r="CH21" s="38">
        <v>51</v>
      </c>
      <c r="CI21" s="38">
        <v>49</v>
      </c>
      <c r="CJ21" s="38">
        <v>65</v>
      </c>
      <c r="CK21" s="38">
        <v>49</v>
      </c>
      <c r="CL21" s="38">
        <v>49</v>
      </c>
      <c r="CM21" s="38">
        <v>45</v>
      </c>
      <c r="CN21" s="38">
        <v>41</v>
      </c>
      <c r="CO21" s="38">
        <v>40</v>
      </c>
      <c r="CP21" s="38">
        <v>29</v>
      </c>
      <c r="CQ21" s="38">
        <v>42</v>
      </c>
      <c r="CR21" s="38">
        <v>40</v>
      </c>
      <c r="CS21" s="38">
        <v>52</v>
      </c>
      <c r="CT21" s="38">
        <v>57</v>
      </c>
      <c r="CU21" s="38">
        <v>46</v>
      </c>
      <c r="CV21" s="38">
        <v>34</v>
      </c>
      <c r="CW21" s="38">
        <v>46</v>
      </c>
      <c r="CX21" s="38">
        <v>43</v>
      </c>
      <c r="CY21" s="38">
        <v>41</v>
      </c>
      <c r="CZ21" s="38">
        <v>85</v>
      </c>
      <c r="DA21" s="38">
        <v>38</v>
      </c>
      <c r="DB21" s="38">
        <v>38</v>
      </c>
      <c r="DC21" s="38">
        <v>42</v>
      </c>
      <c r="DD21" s="38">
        <v>43</v>
      </c>
      <c r="DE21" s="38">
        <v>27</v>
      </c>
      <c r="DF21" s="38">
        <v>16</v>
      </c>
      <c r="DG21" s="38">
        <v>16</v>
      </c>
      <c r="DH21" s="38">
        <v>40</v>
      </c>
      <c r="DI21" s="38">
        <v>48</v>
      </c>
      <c r="DJ21" s="38">
        <v>41</v>
      </c>
      <c r="DK21" s="38">
        <v>40</v>
      </c>
      <c r="DL21" s="38">
        <v>41</v>
      </c>
      <c r="DM21" s="38">
        <v>33</v>
      </c>
      <c r="DN21" s="38">
        <v>32</v>
      </c>
      <c r="DO21" s="38">
        <v>38</v>
      </c>
      <c r="DP21" s="38">
        <v>42</v>
      </c>
      <c r="DQ21" s="65">
        <v>39</v>
      </c>
      <c r="DR21" s="70">
        <v>61</v>
      </c>
      <c r="DS21" s="70">
        <v>48</v>
      </c>
      <c r="DT21" s="70">
        <v>36</v>
      </c>
      <c r="DU21" s="70">
        <v>51</v>
      </c>
      <c r="DV21" s="70">
        <v>48</v>
      </c>
      <c r="DW21" s="70">
        <v>57</v>
      </c>
      <c r="DX21" s="70">
        <v>53</v>
      </c>
      <c r="DY21" s="67">
        <v>56</v>
      </c>
      <c r="DZ21" s="67">
        <v>57</v>
      </c>
      <c r="EA21" s="67">
        <v>52</v>
      </c>
      <c r="EB21" s="67">
        <v>40</v>
      </c>
      <c r="EC21" s="67">
        <v>60</v>
      </c>
      <c r="ED21" s="70">
        <v>53</v>
      </c>
      <c r="EE21" s="70">
        <v>39</v>
      </c>
      <c r="EF21" s="70">
        <v>43</v>
      </c>
      <c r="EG21" s="70">
        <v>63</v>
      </c>
      <c r="EH21" s="70">
        <v>44</v>
      </c>
      <c r="EI21" s="70">
        <v>46</v>
      </c>
      <c r="EJ21" s="70">
        <v>55</v>
      </c>
      <c r="EK21" s="67">
        <v>40</v>
      </c>
      <c r="EL21" s="67">
        <v>39</v>
      </c>
      <c r="EM21" s="67">
        <v>51</v>
      </c>
      <c r="EN21" s="67">
        <v>64</v>
      </c>
      <c r="EO21" s="67">
        <v>47</v>
      </c>
      <c r="EP21" s="71">
        <v>55</v>
      </c>
      <c r="EQ21" s="71">
        <v>67</v>
      </c>
      <c r="ER21" s="71">
        <v>55</v>
      </c>
      <c r="ES21" s="71">
        <v>53</v>
      </c>
      <c r="ET21" s="71">
        <v>46</v>
      </c>
      <c r="EU21" s="71">
        <v>58</v>
      </c>
      <c r="EV21" s="71">
        <v>42</v>
      </c>
      <c r="EW21" s="68">
        <v>40</v>
      </c>
      <c r="EX21" s="68">
        <v>43</v>
      </c>
      <c r="EY21" s="68">
        <v>55</v>
      </c>
      <c r="EZ21" s="68">
        <v>51</v>
      </c>
      <c r="FA21" s="68">
        <v>31</v>
      </c>
      <c r="FB21" s="71">
        <v>17</v>
      </c>
      <c r="FC21" s="71">
        <v>12</v>
      </c>
      <c r="FD21" s="71">
        <v>38</v>
      </c>
      <c r="FE21" s="71">
        <v>51</v>
      </c>
      <c r="FF21" s="71">
        <v>42</v>
      </c>
      <c r="FG21" s="71">
        <v>26</v>
      </c>
      <c r="FH21" s="71">
        <v>37</v>
      </c>
      <c r="FI21" s="68">
        <v>50</v>
      </c>
      <c r="FJ21" s="68">
        <v>53</v>
      </c>
      <c r="FK21" s="68">
        <v>44</v>
      </c>
      <c r="FL21" s="68">
        <v>51</v>
      </c>
      <c r="FM21" s="68">
        <v>52</v>
      </c>
      <c r="FN21" s="69">
        <v>43</v>
      </c>
      <c r="FO21" s="69">
        <v>41</v>
      </c>
      <c r="FP21" s="69">
        <v>44</v>
      </c>
      <c r="FQ21" s="69">
        <v>57</v>
      </c>
      <c r="FR21" s="69">
        <v>38</v>
      </c>
      <c r="FS21" s="69">
        <v>32</v>
      </c>
      <c r="FT21" s="69">
        <v>44</v>
      </c>
      <c r="FU21" s="69">
        <v>32</v>
      </c>
      <c r="FV21" s="69">
        <v>31</v>
      </c>
      <c r="FW21" s="69">
        <v>45</v>
      </c>
      <c r="FX21" s="69">
        <v>39</v>
      </c>
      <c r="FY21" s="69">
        <v>35</v>
      </c>
      <c r="FZ21" s="70">
        <v>32</v>
      </c>
      <c r="GA21" s="70">
        <v>31</v>
      </c>
      <c r="GB21" s="70">
        <v>31</v>
      </c>
      <c r="GC21" s="70">
        <v>31</v>
      </c>
      <c r="GD21" s="70">
        <v>22</v>
      </c>
      <c r="GE21" s="70">
        <v>36</v>
      </c>
      <c r="GF21" s="70">
        <v>26</v>
      </c>
      <c r="GG21" s="70">
        <v>18</v>
      </c>
      <c r="GH21" s="70">
        <v>25</v>
      </c>
      <c r="GI21">
        <v>26</v>
      </c>
      <c r="GJ21">
        <v>33</v>
      </c>
      <c r="GK21">
        <v>12</v>
      </c>
      <c r="GL21">
        <v>31</v>
      </c>
      <c r="GM21">
        <v>19</v>
      </c>
      <c r="GN21">
        <v>27</v>
      </c>
      <c r="GO21">
        <v>35</v>
      </c>
      <c r="GP21">
        <v>23</v>
      </c>
      <c r="GQ21">
        <v>30</v>
      </c>
      <c r="GR21">
        <v>35</v>
      </c>
      <c r="GS21">
        <v>18</v>
      </c>
      <c r="GT21">
        <v>26</v>
      </c>
      <c r="GU21">
        <v>38</v>
      </c>
      <c r="GV21">
        <v>36</v>
      </c>
      <c r="GW21">
        <v>24</v>
      </c>
      <c r="GX21">
        <v>19</v>
      </c>
      <c r="GY21">
        <v>45</v>
      </c>
      <c r="GZ21">
        <v>24</v>
      </c>
      <c r="HA21">
        <v>33</v>
      </c>
      <c r="HB21">
        <v>25</v>
      </c>
      <c r="HC21">
        <v>33</v>
      </c>
      <c r="HD21">
        <v>42</v>
      </c>
      <c r="HE21">
        <v>26</v>
      </c>
      <c r="HF21">
        <v>41</v>
      </c>
      <c r="HG21">
        <v>44</v>
      </c>
      <c r="HH21">
        <v>31</v>
      </c>
      <c r="HI21">
        <v>22</v>
      </c>
      <c r="HJ21">
        <v>37</v>
      </c>
      <c r="HK21">
        <v>40</v>
      </c>
      <c r="HL21">
        <v>26</v>
      </c>
      <c r="HM21">
        <v>26</v>
      </c>
      <c r="HN21">
        <v>22</v>
      </c>
      <c r="HO21">
        <v>22</v>
      </c>
      <c r="HP21">
        <v>29</v>
      </c>
      <c r="HQ21">
        <v>45</v>
      </c>
      <c r="HR21">
        <v>62</v>
      </c>
      <c r="HS21">
        <v>46</v>
      </c>
      <c r="HT21">
        <v>53</v>
      </c>
      <c r="HU21">
        <v>43</v>
      </c>
      <c r="HV21">
        <v>38</v>
      </c>
      <c r="HW21">
        <v>46</v>
      </c>
      <c r="HX21">
        <v>28</v>
      </c>
      <c r="HY21">
        <v>29</v>
      </c>
      <c r="HZ21">
        <v>29</v>
      </c>
      <c r="IA21">
        <v>21</v>
      </c>
      <c r="IB21">
        <v>29</v>
      </c>
      <c r="IC21">
        <v>44</v>
      </c>
      <c r="ID21">
        <v>34</v>
      </c>
      <c r="IE21">
        <v>28</v>
      </c>
      <c r="IF21">
        <v>17</v>
      </c>
      <c r="IG21">
        <v>24</v>
      </c>
      <c r="IH21" s="106">
        <v>14</v>
      </c>
      <c r="II21" s="106">
        <v>15</v>
      </c>
      <c r="IJ21" s="106">
        <v>8</v>
      </c>
      <c r="IK21" s="3">
        <v>47</v>
      </c>
      <c r="IL21" s="3">
        <v>83</v>
      </c>
      <c r="IM21" s="3">
        <v>355</v>
      </c>
      <c r="IN21" s="3">
        <v>1406</v>
      </c>
      <c r="IO21" s="3">
        <v>1322</v>
      </c>
      <c r="IP21" s="3">
        <v>1169</v>
      </c>
      <c r="IQ21" s="3">
        <v>1011</v>
      </c>
      <c r="IR21" s="111">
        <v>1902</v>
      </c>
      <c r="IS21" s="111">
        <v>2007</v>
      </c>
      <c r="IT21" s="111">
        <v>1885</v>
      </c>
      <c r="IU21" s="111">
        <v>1538</v>
      </c>
      <c r="IV21" s="115">
        <v>1580</v>
      </c>
    </row>
    <row r="22" spans="1:256">
      <c r="A22" s="7" t="s">
        <v>34</v>
      </c>
      <c r="B22" s="38">
        <v>328</v>
      </c>
      <c r="C22" s="38">
        <v>330</v>
      </c>
      <c r="D22" s="38">
        <v>362</v>
      </c>
      <c r="E22" s="38">
        <v>322</v>
      </c>
      <c r="F22" s="38">
        <v>336</v>
      </c>
      <c r="G22" s="38">
        <v>368</v>
      </c>
      <c r="H22" s="38">
        <v>313</v>
      </c>
      <c r="I22" s="38">
        <v>337</v>
      </c>
      <c r="J22" s="38">
        <v>318</v>
      </c>
      <c r="K22" s="38">
        <v>344</v>
      </c>
      <c r="L22" s="38">
        <v>384</v>
      </c>
      <c r="M22" s="38">
        <v>371</v>
      </c>
      <c r="N22" s="38">
        <v>343</v>
      </c>
      <c r="O22" s="38">
        <v>340</v>
      </c>
      <c r="P22" s="38">
        <v>350</v>
      </c>
      <c r="Q22" s="38">
        <v>380</v>
      </c>
      <c r="R22" s="38">
        <v>351</v>
      </c>
      <c r="S22" s="38">
        <v>338</v>
      </c>
      <c r="T22" s="38">
        <v>349</v>
      </c>
      <c r="U22" s="38">
        <v>366</v>
      </c>
      <c r="V22" s="38">
        <v>320</v>
      </c>
      <c r="W22" s="38">
        <v>341</v>
      </c>
      <c r="X22" s="38">
        <v>383</v>
      </c>
      <c r="Y22" s="38">
        <v>344</v>
      </c>
      <c r="Z22" s="38">
        <v>392</v>
      </c>
      <c r="AA22" s="38">
        <v>402</v>
      </c>
      <c r="AB22" s="38">
        <v>355</v>
      </c>
      <c r="AC22" s="38">
        <v>467</v>
      </c>
      <c r="AD22" s="38">
        <v>330</v>
      </c>
      <c r="AE22" s="38">
        <v>363</v>
      </c>
      <c r="AF22" s="38">
        <v>328</v>
      </c>
      <c r="AG22" s="38">
        <v>333</v>
      </c>
      <c r="AH22" s="38">
        <v>349</v>
      </c>
      <c r="AI22" s="38">
        <v>353</v>
      </c>
      <c r="AJ22" s="38">
        <v>328</v>
      </c>
      <c r="AK22" s="38">
        <v>18</v>
      </c>
      <c r="AL22" s="38">
        <v>60</v>
      </c>
      <c r="AM22" s="38">
        <v>65</v>
      </c>
      <c r="AN22" s="38">
        <v>69</v>
      </c>
      <c r="AO22" s="38">
        <v>83</v>
      </c>
      <c r="AP22" s="38">
        <v>115</v>
      </c>
      <c r="AQ22" s="38">
        <v>92</v>
      </c>
      <c r="AR22" s="38">
        <v>158</v>
      </c>
      <c r="AS22" s="38">
        <v>129</v>
      </c>
      <c r="AT22" s="38">
        <v>183</v>
      </c>
      <c r="AU22" s="38">
        <v>203</v>
      </c>
      <c r="AV22" s="38">
        <v>186</v>
      </c>
      <c r="AW22" s="38">
        <v>235</v>
      </c>
      <c r="AX22" s="38">
        <v>237</v>
      </c>
      <c r="AY22" s="38">
        <v>227</v>
      </c>
      <c r="AZ22" s="38">
        <v>250</v>
      </c>
      <c r="BA22" s="38">
        <v>267</v>
      </c>
      <c r="BB22" s="38">
        <v>166</v>
      </c>
      <c r="BC22" s="38">
        <v>195</v>
      </c>
      <c r="BD22" s="38">
        <v>252</v>
      </c>
      <c r="BE22" s="38">
        <v>243</v>
      </c>
      <c r="BF22" s="38">
        <v>229</v>
      </c>
      <c r="BG22" s="38">
        <v>254</v>
      </c>
      <c r="BH22" s="38">
        <v>278</v>
      </c>
      <c r="BI22" s="38">
        <v>209</v>
      </c>
      <c r="BJ22" s="38">
        <v>255</v>
      </c>
      <c r="BK22" s="38">
        <v>253</v>
      </c>
      <c r="BL22" s="38">
        <v>216</v>
      </c>
      <c r="BM22" s="38">
        <v>233</v>
      </c>
      <c r="BN22" s="38">
        <v>154</v>
      </c>
      <c r="BO22" s="38">
        <v>209</v>
      </c>
      <c r="BP22" s="38">
        <v>244</v>
      </c>
      <c r="BQ22" s="38">
        <v>259</v>
      </c>
      <c r="BR22" s="38">
        <v>282</v>
      </c>
      <c r="BS22" s="38">
        <v>311</v>
      </c>
      <c r="BT22" s="38">
        <v>264</v>
      </c>
      <c r="BU22" s="38">
        <v>315</v>
      </c>
      <c r="BV22" s="38">
        <v>265</v>
      </c>
      <c r="BW22" s="38">
        <v>246</v>
      </c>
      <c r="BX22" s="38">
        <v>233</v>
      </c>
      <c r="BY22" s="38">
        <v>282</v>
      </c>
      <c r="BZ22" s="38">
        <v>270</v>
      </c>
      <c r="CA22" s="38">
        <v>315</v>
      </c>
      <c r="CB22" s="38">
        <v>351</v>
      </c>
      <c r="CC22" s="38">
        <v>341</v>
      </c>
      <c r="CD22" s="38">
        <v>384</v>
      </c>
      <c r="CE22" s="38">
        <v>395</v>
      </c>
      <c r="CF22" s="38">
        <v>401</v>
      </c>
      <c r="CG22" s="38">
        <v>418</v>
      </c>
      <c r="CH22" s="38">
        <v>395</v>
      </c>
      <c r="CI22" s="38">
        <v>401</v>
      </c>
      <c r="CJ22" s="38">
        <v>418</v>
      </c>
      <c r="CK22" s="38">
        <v>370</v>
      </c>
      <c r="CL22" s="38">
        <v>354</v>
      </c>
      <c r="CM22" s="38">
        <v>339</v>
      </c>
      <c r="CN22" s="38">
        <v>376</v>
      </c>
      <c r="CO22" s="38">
        <v>386</v>
      </c>
      <c r="CP22" s="38">
        <v>464</v>
      </c>
      <c r="CQ22" s="38">
        <v>473</v>
      </c>
      <c r="CR22" s="38">
        <v>490</v>
      </c>
      <c r="CS22" s="38">
        <v>442</v>
      </c>
      <c r="CT22" s="38">
        <v>363</v>
      </c>
      <c r="CU22" s="38">
        <v>417</v>
      </c>
      <c r="CV22" s="38">
        <v>412</v>
      </c>
      <c r="CW22" s="38">
        <v>372</v>
      </c>
      <c r="CX22" s="38">
        <v>346</v>
      </c>
      <c r="CY22" s="38">
        <v>511</v>
      </c>
      <c r="CZ22" s="38">
        <v>476</v>
      </c>
      <c r="DA22" s="38">
        <v>462</v>
      </c>
      <c r="DB22" s="38">
        <v>494</v>
      </c>
      <c r="DC22" s="38">
        <v>567</v>
      </c>
      <c r="DD22" s="38">
        <v>563</v>
      </c>
      <c r="DE22" s="38">
        <v>547</v>
      </c>
      <c r="DF22" s="38">
        <v>642</v>
      </c>
      <c r="DG22" s="38">
        <v>522</v>
      </c>
      <c r="DH22" s="38">
        <v>566</v>
      </c>
      <c r="DI22" s="38">
        <v>516</v>
      </c>
      <c r="DJ22" s="38">
        <v>373</v>
      </c>
      <c r="DK22" s="38">
        <v>386</v>
      </c>
      <c r="DL22" s="38">
        <v>433</v>
      </c>
      <c r="DM22" s="38">
        <v>478</v>
      </c>
      <c r="DN22" s="38">
        <v>530</v>
      </c>
      <c r="DO22" s="38">
        <v>525</v>
      </c>
      <c r="DP22" s="38">
        <v>551</v>
      </c>
      <c r="DQ22" s="65">
        <v>699</v>
      </c>
      <c r="DR22" s="70">
        <v>536</v>
      </c>
      <c r="DS22" s="70">
        <v>491</v>
      </c>
      <c r="DT22" s="70">
        <v>484</v>
      </c>
      <c r="DU22" s="70">
        <v>488</v>
      </c>
      <c r="DV22" s="70">
        <v>468</v>
      </c>
      <c r="DW22" s="70">
        <v>471</v>
      </c>
      <c r="DX22" s="70">
        <v>485</v>
      </c>
      <c r="DY22" s="67">
        <v>474</v>
      </c>
      <c r="DZ22" s="67">
        <v>533</v>
      </c>
      <c r="EA22" s="67">
        <v>558</v>
      </c>
      <c r="EB22" s="67">
        <v>592</v>
      </c>
      <c r="EC22" s="67">
        <v>578</v>
      </c>
      <c r="ED22" s="70">
        <v>654</v>
      </c>
      <c r="EE22" s="70">
        <v>615</v>
      </c>
      <c r="EF22" s="70">
        <v>596</v>
      </c>
      <c r="EG22" s="70">
        <v>589</v>
      </c>
      <c r="EH22" s="70">
        <v>507</v>
      </c>
      <c r="EI22" s="70">
        <v>522</v>
      </c>
      <c r="EJ22" s="70">
        <v>571</v>
      </c>
      <c r="EK22" s="67">
        <v>600</v>
      </c>
      <c r="EL22" s="67">
        <v>663</v>
      </c>
      <c r="EM22" s="67">
        <v>636</v>
      </c>
      <c r="EN22" s="67">
        <v>677</v>
      </c>
      <c r="EO22" s="67">
        <v>684</v>
      </c>
      <c r="EP22" s="71">
        <v>637</v>
      </c>
      <c r="EQ22" s="71">
        <v>578</v>
      </c>
      <c r="ER22" s="71">
        <v>646</v>
      </c>
      <c r="ES22" s="71">
        <v>676</v>
      </c>
      <c r="ET22" s="71">
        <v>695</v>
      </c>
      <c r="EU22" s="71">
        <v>695</v>
      </c>
      <c r="EV22" s="71">
        <v>642</v>
      </c>
      <c r="EW22" s="68">
        <v>681</v>
      </c>
      <c r="EX22" s="68">
        <v>729</v>
      </c>
      <c r="EY22" s="68">
        <v>596</v>
      </c>
      <c r="EZ22" s="68">
        <v>628</v>
      </c>
      <c r="FA22" s="68">
        <v>657</v>
      </c>
      <c r="FB22" s="71">
        <v>666</v>
      </c>
      <c r="FC22" s="71">
        <v>665</v>
      </c>
      <c r="FD22" s="71">
        <v>618</v>
      </c>
      <c r="FE22" s="71">
        <v>654</v>
      </c>
      <c r="FF22" s="71">
        <v>548</v>
      </c>
      <c r="FG22" s="71">
        <v>571</v>
      </c>
      <c r="FH22" s="71">
        <v>628</v>
      </c>
      <c r="FI22" s="68">
        <v>601</v>
      </c>
      <c r="FJ22" s="68">
        <v>559</v>
      </c>
      <c r="FK22" s="68">
        <v>582</v>
      </c>
      <c r="FL22" s="68">
        <v>594</v>
      </c>
      <c r="FM22" s="68">
        <v>634</v>
      </c>
      <c r="FN22" s="69">
        <v>629</v>
      </c>
      <c r="FO22" s="69">
        <v>588</v>
      </c>
      <c r="FP22" s="69">
        <v>584</v>
      </c>
      <c r="FQ22" s="69">
        <v>677</v>
      </c>
      <c r="FR22" s="69">
        <v>660</v>
      </c>
      <c r="FS22" s="69">
        <v>691</v>
      </c>
      <c r="FT22" s="69">
        <v>688</v>
      </c>
      <c r="FU22" s="69">
        <v>653</v>
      </c>
      <c r="FV22" s="69">
        <v>631</v>
      </c>
      <c r="FW22" s="69">
        <v>592</v>
      </c>
      <c r="FX22" s="69">
        <v>615</v>
      </c>
      <c r="FY22" s="69">
        <v>626</v>
      </c>
      <c r="FZ22" s="70">
        <v>622</v>
      </c>
      <c r="GA22" s="70">
        <v>550</v>
      </c>
      <c r="GB22" s="70">
        <v>496</v>
      </c>
      <c r="GC22" s="70">
        <v>612</v>
      </c>
      <c r="GD22" s="70">
        <v>559</v>
      </c>
      <c r="GE22" s="70">
        <v>574</v>
      </c>
      <c r="GF22" s="70">
        <v>523</v>
      </c>
      <c r="GG22" s="70">
        <v>429</v>
      </c>
      <c r="GH22" s="70">
        <v>475</v>
      </c>
      <c r="GI22">
        <v>514</v>
      </c>
      <c r="GJ22">
        <v>502</v>
      </c>
      <c r="GK22">
        <v>488</v>
      </c>
      <c r="GL22">
        <v>536</v>
      </c>
      <c r="GM22">
        <v>545</v>
      </c>
      <c r="GN22">
        <v>503</v>
      </c>
      <c r="GO22">
        <v>532</v>
      </c>
      <c r="GP22">
        <v>443</v>
      </c>
      <c r="GQ22">
        <v>424</v>
      </c>
      <c r="GR22">
        <v>475</v>
      </c>
      <c r="GS22">
        <v>424</v>
      </c>
      <c r="GT22">
        <v>445</v>
      </c>
      <c r="GU22">
        <v>493</v>
      </c>
      <c r="GV22">
        <v>546</v>
      </c>
      <c r="GW22">
        <v>537</v>
      </c>
      <c r="GX22">
        <v>527</v>
      </c>
      <c r="GY22">
        <v>550</v>
      </c>
      <c r="GZ22">
        <v>557</v>
      </c>
      <c r="HA22">
        <v>553</v>
      </c>
      <c r="HB22">
        <v>560</v>
      </c>
      <c r="HC22">
        <v>487</v>
      </c>
      <c r="HD22">
        <v>513</v>
      </c>
      <c r="HE22">
        <v>503</v>
      </c>
      <c r="HF22">
        <v>554</v>
      </c>
      <c r="HG22">
        <v>509</v>
      </c>
      <c r="HH22">
        <v>510</v>
      </c>
      <c r="HI22">
        <v>562</v>
      </c>
      <c r="HJ22">
        <v>513</v>
      </c>
      <c r="HK22">
        <v>508</v>
      </c>
      <c r="HL22">
        <v>525</v>
      </c>
      <c r="HM22">
        <v>554</v>
      </c>
      <c r="HN22">
        <v>499</v>
      </c>
      <c r="HO22">
        <v>477</v>
      </c>
      <c r="HP22">
        <v>452</v>
      </c>
      <c r="HQ22">
        <v>514</v>
      </c>
      <c r="HR22">
        <v>511</v>
      </c>
      <c r="HS22">
        <v>484</v>
      </c>
      <c r="HT22">
        <v>507</v>
      </c>
      <c r="HU22">
        <v>509</v>
      </c>
      <c r="HV22">
        <v>511</v>
      </c>
      <c r="HW22">
        <v>494</v>
      </c>
      <c r="HX22">
        <v>534</v>
      </c>
      <c r="HY22">
        <v>553</v>
      </c>
      <c r="HZ22">
        <v>541</v>
      </c>
      <c r="IA22">
        <v>585</v>
      </c>
      <c r="IB22">
        <v>617</v>
      </c>
      <c r="IC22">
        <v>629</v>
      </c>
      <c r="ID22">
        <v>608</v>
      </c>
      <c r="IE22">
        <v>646</v>
      </c>
      <c r="IF22">
        <v>696</v>
      </c>
      <c r="IG22">
        <v>711</v>
      </c>
      <c r="IH22" s="106">
        <v>671</v>
      </c>
      <c r="II22" s="106">
        <v>608</v>
      </c>
      <c r="IJ22" s="106">
        <v>612</v>
      </c>
      <c r="IK22" s="3">
        <v>711</v>
      </c>
      <c r="IL22" s="3">
        <v>697</v>
      </c>
      <c r="IM22" s="3">
        <v>802</v>
      </c>
      <c r="IN22" s="3">
        <v>1025</v>
      </c>
      <c r="IO22" s="3">
        <v>972</v>
      </c>
      <c r="IP22" s="3">
        <v>617</v>
      </c>
      <c r="IQ22" s="3">
        <v>551</v>
      </c>
      <c r="IR22" s="111">
        <v>658</v>
      </c>
      <c r="IS22" s="111">
        <v>732</v>
      </c>
      <c r="IT22" s="111">
        <v>735</v>
      </c>
      <c r="IU22" s="111">
        <v>755</v>
      </c>
      <c r="IV22" s="115">
        <v>718</v>
      </c>
    </row>
    <row r="23" spans="1:256">
      <c r="A23" s="7" t="s">
        <v>36</v>
      </c>
      <c r="B23" s="37">
        <v>3494</v>
      </c>
      <c r="C23" s="37">
        <v>3011</v>
      </c>
      <c r="D23" s="37">
        <v>2936</v>
      </c>
      <c r="E23" s="37">
        <v>3001</v>
      </c>
      <c r="F23" s="37">
        <v>3109</v>
      </c>
      <c r="G23" s="37">
        <v>2873</v>
      </c>
      <c r="H23" s="37">
        <v>2208</v>
      </c>
      <c r="I23" s="37">
        <v>3917</v>
      </c>
      <c r="J23" s="37">
        <v>2873</v>
      </c>
      <c r="K23" s="37">
        <v>2208</v>
      </c>
      <c r="L23" s="37">
        <v>3917</v>
      </c>
      <c r="M23" s="37">
        <v>2873</v>
      </c>
      <c r="N23" s="37">
        <v>3035</v>
      </c>
      <c r="O23" s="37">
        <v>3917</v>
      </c>
      <c r="P23" s="37">
        <v>2873</v>
      </c>
      <c r="Q23" s="37">
        <v>2208</v>
      </c>
      <c r="R23" s="37">
        <v>3917</v>
      </c>
      <c r="S23" s="37">
        <v>2873</v>
      </c>
      <c r="T23" s="37">
        <v>2208</v>
      </c>
      <c r="U23" s="37">
        <v>3917</v>
      </c>
      <c r="V23" s="37">
        <v>2873</v>
      </c>
      <c r="W23" s="37">
        <v>2208</v>
      </c>
      <c r="X23" s="37">
        <v>3917</v>
      </c>
      <c r="Y23" s="37">
        <v>2873</v>
      </c>
      <c r="Z23" s="37">
        <v>3368</v>
      </c>
      <c r="AA23" s="37">
        <v>3496</v>
      </c>
      <c r="AB23" s="37">
        <v>3024</v>
      </c>
      <c r="AC23" s="37">
        <v>2907</v>
      </c>
      <c r="AD23" s="37">
        <v>2724</v>
      </c>
      <c r="AE23" s="37">
        <v>2859</v>
      </c>
      <c r="AF23" s="37">
        <v>2670</v>
      </c>
      <c r="AG23" s="37">
        <v>2891</v>
      </c>
      <c r="AH23" s="37">
        <v>2296</v>
      </c>
      <c r="AI23" s="37">
        <v>2981</v>
      </c>
      <c r="AJ23" s="37">
        <v>3270</v>
      </c>
      <c r="AK23" s="37">
        <v>2973</v>
      </c>
      <c r="AL23" s="37">
        <v>3443</v>
      </c>
      <c r="AM23" s="37">
        <v>2797</v>
      </c>
      <c r="AN23" s="37">
        <v>2835</v>
      </c>
      <c r="AO23" s="37">
        <v>2935</v>
      </c>
      <c r="AP23" s="37">
        <v>2609</v>
      </c>
      <c r="AQ23" s="37">
        <v>2504</v>
      </c>
      <c r="AR23" s="37">
        <v>2652</v>
      </c>
      <c r="AS23" s="37">
        <v>2839</v>
      </c>
      <c r="AT23" s="37">
        <v>2628</v>
      </c>
      <c r="AU23" s="37">
        <v>3211</v>
      </c>
      <c r="AV23" s="37">
        <v>3057</v>
      </c>
      <c r="AW23" s="37">
        <v>2974</v>
      </c>
      <c r="AX23" s="37">
        <v>3467</v>
      </c>
      <c r="AY23" s="37">
        <v>2737</v>
      </c>
      <c r="AZ23" s="37">
        <v>3368</v>
      </c>
      <c r="BA23" s="37">
        <v>2721</v>
      </c>
      <c r="BB23" s="37">
        <v>2791</v>
      </c>
      <c r="BC23" s="37">
        <v>2945</v>
      </c>
      <c r="BD23" s="37">
        <v>2931</v>
      </c>
      <c r="BE23" s="37">
        <v>2819</v>
      </c>
      <c r="BF23" s="37">
        <v>3028</v>
      </c>
      <c r="BG23" s="37">
        <v>3275</v>
      </c>
      <c r="BH23" s="37">
        <v>3289</v>
      </c>
      <c r="BI23" s="37">
        <v>3345</v>
      </c>
      <c r="BJ23" s="37">
        <v>3142</v>
      </c>
      <c r="BK23" s="37">
        <v>2818</v>
      </c>
      <c r="BL23" s="37">
        <v>3236</v>
      </c>
      <c r="BM23" s="37">
        <v>2808</v>
      </c>
      <c r="BN23" s="37">
        <v>2752</v>
      </c>
      <c r="BO23" s="37">
        <v>3017</v>
      </c>
      <c r="BP23" s="37">
        <v>2855</v>
      </c>
      <c r="BQ23" s="37">
        <v>2988</v>
      </c>
      <c r="BR23" s="37">
        <v>3267</v>
      </c>
      <c r="BS23" s="37">
        <v>2997</v>
      </c>
      <c r="BT23" s="37">
        <v>3265</v>
      </c>
      <c r="BU23" s="37">
        <v>3353</v>
      </c>
      <c r="BV23" s="37">
        <v>2556</v>
      </c>
      <c r="BW23" s="37">
        <v>2331</v>
      </c>
      <c r="BX23" s="37">
        <v>2693</v>
      </c>
      <c r="BY23" s="37">
        <v>2480</v>
      </c>
      <c r="BZ23" s="37">
        <v>2734</v>
      </c>
      <c r="CA23" s="37">
        <v>2880</v>
      </c>
      <c r="CB23" s="37">
        <v>2678</v>
      </c>
      <c r="CC23" s="37">
        <v>3175</v>
      </c>
      <c r="CD23" s="37">
        <v>3097</v>
      </c>
      <c r="CE23" s="37">
        <v>3338</v>
      </c>
      <c r="CF23" s="37">
        <v>2832</v>
      </c>
      <c r="CG23" s="37">
        <v>2714</v>
      </c>
      <c r="CH23" s="37">
        <v>3338</v>
      </c>
      <c r="CI23" s="37">
        <v>2832</v>
      </c>
      <c r="CJ23" s="37">
        <v>2714</v>
      </c>
      <c r="CK23" s="37">
        <v>2574</v>
      </c>
      <c r="CL23" s="37">
        <v>2261</v>
      </c>
      <c r="CM23" s="37">
        <v>2474</v>
      </c>
      <c r="CN23" s="37">
        <v>2424</v>
      </c>
      <c r="CO23" s="37">
        <v>2766</v>
      </c>
      <c r="CP23" s="37">
        <v>2879</v>
      </c>
      <c r="CQ23" s="37">
        <v>2804</v>
      </c>
      <c r="CR23" s="37">
        <v>3396</v>
      </c>
      <c r="CS23" s="37">
        <v>2706</v>
      </c>
      <c r="CT23" s="37">
        <v>3054</v>
      </c>
      <c r="CU23" s="37">
        <v>2858</v>
      </c>
      <c r="CV23" s="37">
        <v>2420</v>
      </c>
      <c r="CW23" s="37">
        <v>2661</v>
      </c>
      <c r="CX23" s="37">
        <v>2641</v>
      </c>
      <c r="CY23" s="37">
        <v>2455</v>
      </c>
      <c r="CZ23" s="37">
        <v>2466</v>
      </c>
      <c r="DA23" s="37">
        <v>2225</v>
      </c>
      <c r="DB23" s="37">
        <v>2425</v>
      </c>
      <c r="DC23" s="37">
        <v>3057</v>
      </c>
      <c r="DD23" s="37">
        <v>3215</v>
      </c>
      <c r="DE23" s="37">
        <v>3268</v>
      </c>
      <c r="DF23" s="37">
        <v>3806</v>
      </c>
      <c r="DG23" s="37">
        <v>2902</v>
      </c>
      <c r="DH23" s="37">
        <v>3273</v>
      </c>
      <c r="DI23" s="37">
        <v>3806</v>
      </c>
      <c r="DJ23" s="37">
        <v>2902</v>
      </c>
      <c r="DK23" s="37">
        <v>3273</v>
      </c>
      <c r="DL23" s="37">
        <v>3631</v>
      </c>
      <c r="DM23" s="37">
        <v>3387</v>
      </c>
      <c r="DN23" s="37">
        <v>3561</v>
      </c>
      <c r="DO23" s="37">
        <v>3931</v>
      </c>
      <c r="DP23" s="37">
        <v>3502</v>
      </c>
      <c r="DQ23" s="65" t="s">
        <v>308</v>
      </c>
      <c r="DR23" s="70">
        <v>4471</v>
      </c>
      <c r="DS23" s="70">
        <v>3244</v>
      </c>
      <c r="DT23" s="70">
        <v>4032</v>
      </c>
      <c r="DU23" s="70">
        <v>3323</v>
      </c>
      <c r="DV23" s="70">
        <v>3215</v>
      </c>
      <c r="DW23" s="70">
        <v>3500</v>
      </c>
      <c r="DX23" s="70">
        <v>4145</v>
      </c>
      <c r="DY23" s="67">
        <v>3638</v>
      </c>
      <c r="DZ23" s="67">
        <v>3956</v>
      </c>
      <c r="EA23" s="67">
        <v>4722</v>
      </c>
      <c r="EB23" s="67">
        <v>4791</v>
      </c>
      <c r="EC23" s="67">
        <v>4558</v>
      </c>
      <c r="ED23" s="70">
        <v>4716</v>
      </c>
      <c r="EE23" s="70">
        <v>4300</v>
      </c>
      <c r="EF23" s="70">
        <v>4107</v>
      </c>
      <c r="EG23" s="70">
        <v>3699</v>
      </c>
      <c r="EH23" s="70">
        <v>3508</v>
      </c>
      <c r="EI23" s="70">
        <v>3845</v>
      </c>
      <c r="EJ23" s="70">
        <v>3727</v>
      </c>
      <c r="EK23" s="67">
        <v>3663</v>
      </c>
      <c r="EL23" s="67">
        <v>4639</v>
      </c>
      <c r="EM23" s="67">
        <v>4378</v>
      </c>
      <c r="EN23" s="67">
        <v>4846</v>
      </c>
      <c r="EO23" s="67">
        <v>4435</v>
      </c>
      <c r="EP23" s="71">
        <v>4424</v>
      </c>
      <c r="EQ23" s="71">
        <v>4473</v>
      </c>
      <c r="ER23" s="71">
        <v>4187</v>
      </c>
      <c r="ES23" s="71">
        <v>3731</v>
      </c>
      <c r="ET23" s="71">
        <v>3939</v>
      </c>
      <c r="EU23" s="71">
        <v>3820</v>
      </c>
      <c r="EV23" s="71">
        <v>3989</v>
      </c>
      <c r="EW23" s="68">
        <v>4378</v>
      </c>
      <c r="EX23" s="68">
        <v>4661</v>
      </c>
      <c r="EY23" s="68">
        <v>4720</v>
      </c>
      <c r="EZ23" s="68">
        <v>4950</v>
      </c>
      <c r="FA23" s="68">
        <v>4188</v>
      </c>
      <c r="FB23" s="71">
        <v>4943</v>
      </c>
      <c r="FC23" s="71">
        <v>4537</v>
      </c>
      <c r="FD23" s="71">
        <v>3934</v>
      </c>
      <c r="FE23" s="71">
        <v>4325</v>
      </c>
      <c r="FF23" s="71">
        <v>4075</v>
      </c>
      <c r="FG23" s="71">
        <v>3680</v>
      </c>
      <c r="FH23" s="71">
        <v>4020</v>
      </c>
      <c r="FI23" s="68">
        <v>4643</v>
      </c>
      <c r="FJ23" s="68">
        <v>3897</v>
      </c>
      <c r="FK23" s="68">
        <v>4742</v>
      </c>
      <c r="FL23" s="68">
        <v>4621</v>
      </c>
      <c r="FM23" s="68">
        <v>4587</v>
      </c>
      <c r="FN23" s="69">
        <v>5124</v>
      </c>
      <c r="FO23" s="69">
        <v>4007</v>
      </c>
      <c r="FP23" s="69">
        <v>4053</v>
      </c>
      <c r="FQ23" s="69">
        <v>3698</v>
      </c>
      <c r="FR23" s="69">
        <v>4102</v>
      </c>
      <c r="FS23" s="69">
        <v>3784</v>
      </c>
      <c r="FT23" s="69">
        <v>4154</v>
      </c>
      <c r="FU23" s="69">
        <v>4184</v>
      </c>
      <c r="FV23" s="69">
        <v>4288</v>
      </c>
      <c r="FW23" s="69">
        <v>4966</v>
      </c>
      <c r="FX23" s="69">
        <v>4690</v>
      </c>
      <c r="FY23" s="69">
        <v>4920</v>
      </c>
      <c r="FZ23" s="70">
        <v>4994</v>
      </c>
      <c r="GA23" s="70">
        <v>3771</v>
      </c>
      <c r="GB23" s="70">
        <v>4525</v>
      </c>
      <c r="GC23" s="70">
        <v>3896</v>
      </c>
      <c r="GD23" s="70">
        <v>3683</v>
      </c>
      <c r="GE23" s="70">
        <v>3783</v>
      </c>
      <c r="GF23" s="70">
        <v>4007</v>
      </c>
      <c r="GG23" s="70">
        <v>3809</v>
      </c>
      <c r="GH23" s="70">
        <v>3987</v>
      </c>
      <c r="GI23">
        <v>4524</v>
      </c>
      <c r="GJ23">
        <v>4193</v>
      </c>
      <c r="GK23">
        <v>4364</v>
      </c>
      <c r="GL23">
        <v>4242</v>
      </c>
      <c r="GM23">
        <v>3694</v>
      </c>
      <c r="GN23">
        <v>3833</v>
      </c>
      <c r="GO23">
        <v>2485</v>
      </c>
      <c r="GP23">
        <v>3364</v>
      </c>
      <c r="GQ23">
        <v>3519</v>
      </c>
      <c r="GR23">
        <v>3784</v>
      </c>
      <c r="GS23">
        <v>3480</v>
      </c>
      <c r="GT23">
        <v>3970</v>
      </c>
      <c r="GU23" s="78">
        <v>4046</v>
      </c>
      <c r="GV23" s="78">
        <v>3586</v>
      </c>
      <c r="GW23" s="78">
        <v>3648</v>
      </c>
      <c r="GX23" s="78">
        <v>3654</v>
      </c>
      <c r="GY23" s="78">
        <v>3688</v>
      </c>
      <c r="GZ23" s="78">
        <v>3463</v>
      </c>
      <c r="HA23" s="78">
        <v>3313</v>
      </c>
      <c r="HB23" s="78">
        <v>3329</v>
      </c>
      <c r="HC23" s="78">
        <v>3115</v>
      </c>
      <c r="HD23" s="78">
        <v>2715</v>
      </c>
      <c r="HE23" s="78">
        <v>3500</v>
      </c>
      <c r="HF23" s="78">
        <v>3694</v>
      </c>
      <c r="HG23" s="78">
        <v>3702</v>
      </c>
      <c r="HH23" s="78">
        <v>4048</v>
      </c>
      <c r="HI23" s="78">
        <v>3748</v>
      </c>
      <c r="HJ23" s="78">
        <v>3789</v>
      </c>
      <c r="HK23" s="78">
        <v>3705</v>
      </c>
      <c r="HL23" s="78">
        <v>3552</v>
      </c>
      <c r="HM23" s="78">
        <v>3364</v>
      </c>
      <c r="HN23" s="78">
        <v>3412</v>
      </c>
      <c r="HO23" s="78">
        <v>3037</v>
      </c>
      <c r="HP23" s="78">
        <v>2862</v>
      </c>
      <c r="HQ23" s="78">
        <v>3550</v>
      </c>
      <c r="HR23" s="78">
        <v>3317</v>
      </c>
      <c r="HS23" s="78">
        <v>3531</v>
      </c>
      <c r="HT23" s="78">
        <v>3186</v>
      </c>
      <c r="HU23" s="78">
        <v>3282</v>
      </c>
      <c r="HV23" s="78">
        <v>3808</v>
      </c>
      <c r="HW23" s="78">
        <v>3375</v>
      </c>
      <c r="HX23" s="78">
        <v>3097</v>
      </c>
      <c r="HY23" s="78">
        <v>3283</v>
      </c>
      <c r="HZ23" s="78">
        <v>2894</v>
      </c>
      <c r="IA23" s="78">
        <v>2599</v>
      </c>
      <c r="IB23" s="78">
        <v>2890</v>
      </c>
      <c r="IC23" s="78">
        <v>3436</v>
      </c>
      <c r="ID23" s="78">
        <v>3050</v>
      </c>
      <c r="IE23" s="78">
        <v>3779</v>
      </c>
      <c r="IF23" s="78">
        <v>3755</v>
      </c>
      <c r="IG23" s="78">
        <v>3300</v>
      </c>
      <c r="IH23" s="106">
        <v>3561</v>
      </c>
      <c r="II23" s="106">
        <v>3117</v>
      </c>
      <c r="IJ23" s="106">
        <v>3068</v>
      </c>
      <c r="IK23" s="3">
        <v>3082</v>
      </c>
      <c r="IL23" s="3">
        <v>3044</v>
      </c>
      <c r="IM23" s="3">
        <v>2788</v>
      </c>
      <c r="IN23" s="3">
        <v>3572</v>
      </c>
      <c r="IO23" s="3">
        <v>3943</v>
      </c>
      <c r="IP23" s="3">
        <v>3608</v>
      </c>
      <c r="IQ23" s="3">
        <v>1639</v>
      </c>
      <c r="IR23" s="111">
        <v>1535</v>
      </c>
      <c r="IS23" s="111">
        <v>3064</v>
      </c>
      <c r="IT23" s="111">
        <v>5746</v>
      </c>
      <c r="IU23" s="111">
        <v>5517</v>
      </c>
      <c r="IV23" s="115">
        <v>5399</v>
      </c>
    </row>
    <row r="24" spans="1:256">
      <c r="A24" s="7" t="s">
        <v>37</v>
      </c>
      <c r="B24" s="37">
        <v>1275</v>
      </c>
      <c r="C24" s="37">
        <v>1214</v>
      </c>
      <c r="D24" s="37">
        <v>1172</v>
      </c>
      <c r="E24" s="37">
        <v>1077</v>
      </c>
      <c r="F24" s="37">
        <v>1174</v>
      </c>
      <c r="G24" s="37">
        <v>1213</v>
      </c>
      <c r="H24" s="37">
        <v>1031</v>
      </c>
      <c r="I24" s="37">
        <v>1120</v>
      </c>
      <c r="J24" s="37">
        <v>1127</v>
      </c>
      <c r="K24" s="37">
        <v>1261</v>
      </c>
      <c r="L24" s="37">
        <v>1404</v>
      </c>
      <c r="M24" s="37">
        <v>1546</v>
      </c>
      <c r="N24" s="37">
        <v>1218</v>
      </c>
      <c r="O24" s="37">
        <v>1123</v>
      </c>
      <c r="P24" s="37">
        <v>1044</v>
      </c>
      <c r="Q24" s="37">
        <v>1200</v>
      </c>
      <c r="R24" s="37">
        <v>1181</v>
      </c>
      <c r="S24" s="37">
        <v>1166</v>
      </c>
      <c r="T24" s="37">
        <v>1186</v>
      </c>
      <c r="U24" s="37">
        <v>1285</v>
      </c>
      <c r="V24" s="37">
        <v>1293</v>
      </c>
      <c r="W24" s="37">
        <v>1460</v>
      </c>
      <c r="X24" s="37">
        <v>1491</v>
      </c>
      <c r="Y24" s="37">
        <v>1346</v>
      </c>
      <c r="Z24" s="37">
        <v>1554</v>
      </c>
      <c r="AA24" s="37">
        <v>1507</v>
      </c>
      <c r="AB24" s="37">
        <v>1176</v>
      </c>
      <c r="AC24" s="37">
        <v>1328</v>
      </c>
      <c r="AD24" s="37">
        <v>1279</v>
      </c>
      <c r="AE24" s="37">
        <v>1244</v>
      </c>
      <c r="AF24" s="37">
        <v>1277</v>
      </c>
      <c r="AG24" s="37">
        <v>1207</v>
      </c>
      <c r="AH24" s="37">
        <v>1057</v>
      </c>
      <c r="AI24" s="37">
        <v>1366</v>
      </c>
      <c r="AJ24" s="37">
        <v>1404</v>
      </c>
      <c r="AK24" s="37">
        <v>1352</v>
      </c>
      <c r="AL24" s="37">
        <v>1728</v>
      </c>
      <c r="AM24" s="37">
        <v>1239</v>
      </c>
      <c r="AN24" s="37">
        <v>1341</v>
      </c>
      <c r="AO24" s="37">
        <v>1318</v>
      </c>
      <c r="AP24" s="37">
        <v>1278</v>
      </c>
      <c r="AQ24" s="37">
        <v>1089</v>
      </c>
      <c r="AR24" s="37">
        <v>1298</v>
      </c>
      <c r="AS24" s="37">
        <v>1265</v>
      </c>
      <c r="AT24" s="37">
        <v>1259</v>
      </c>
      <c r="AU24" s="37">
        <v>1541</v>
      </c>
      <c r="AV24" s="37">
        <v>1389</v>
      </c>
      <c r="AW24" s="37">
        <v>1465</v>
      </c>
      <c r="AX24" s="37">
        <v>1575</v>
      </c>
      <c r="AY24" s="37">
        <v>1141</v>
      </c>
      <c r="AZ24" s="37">
        <v>1232</v>
      </c>
      <c r="BA24" s="37">
        <v>1159</v>
      </c>
      <c r="BB24" s="37">
        <v>1179</v>
      </c>
      <c r="BC24" s="37">
        <v>1275</v>
      </c>
      <c r="BD24" s="37">
        <v>1232</v>
      </c>
      <c r="BE24" s="37">
        <v>1096</v>
      </c>
      <c r="BF24" s="37">
        <v>1288</v>
      </c>
      <c r="BG24" s="37">
        <v>1303</v>
      </c>
      <c r="BH24" s="37">
        <v>1372</v>
      </c>
      <c r="BI24" s="37">
        <v>1468</v>
      </c>
      <c r="BJ24" s="37">
        <v>1568</v>
      </c>
      <c r="BK24" s="37">
        <v>1472</v>
      </c>
      <c r="BL24" s="37">
        <v>1386</v>
      </c>
      <c r="BM24" s="37">
        <v>1318</v>
      </c>
      <c r="BN24" s="37">
        <v>1338</v>
      </c>
      <c r="BO24" s="37">
        <v>1351</v>
      </c>
      <c r="BP24" s="37">
        <v>1367</v>
      </c>
      <c r="BQ24" s="37">
        <v>1444</v>
      </c>
      <c r="BR24" s="37">
        <v>1508</v>
      </c>
      <c r="BS24" s="37">
        <v>1469</v>
      </c>
      <c r="BT24" s="37">
        <v>1751</v>
      </c>
      <c r="BU24" s="37">
        <v>1667</v>
      </c>
      <c r="BV24" s="37">
        <v>1462</v>
      </c>
      <c r="BW24" s="37">
        <v>1415</v>
      </c>
      <c r="BX24" s="37">
        <v>1469</v>
      </c>
      <c r="BY24" s="37">
        <v>1356</v>
      </c>
      <c r="BZ24" s="37">
        <v>1628</v>
      </c>
      <c r="CA24" s="37">
        <v>1638</v>
      </c>
      <c r="CB24" s="37">
        <v>1700</v>
      </c>
      <c r="CC24" s="37">
        <v>1940</v>
      </c>
      <c r="CD24" s="37">
        <v>1778</v>
      </c>
      <c r="CE24" s="37">
        <v>1676</v>
      </c>
      <c r="CF24" s="37">
        <v>1517</v>
      </c>
      <c r="CG24" s="37">
        <v>1226</v>
      </c>
      <c r="CH24" s="37">
        <v>1676</v>
      </c>
      <c r="CI24" s="37">
        <v>1517</v>
      </c>
      <c r="CJ24" s="37">
        <v>1226</v>
      </c>
      <c r="CK24" s="37">
        <v>1485</v>
      </c>
      <c r="CL24" s="37">
        <v>1392</v>
      </c>
      <c r="CM24" s="37">
        <v>1325</v>
      </c>
      <c r="CN24" s="37">
        <v>1356</v>
      </c>
      <c r="CO24" s="37">
        <v>1531</v>
      </c>
      <c r="CP24" s="37">
        <v>1348</v>
      </c>
      <c r="CQ24" s="37">
        <v>1528</v>
      </c>
      <c r="CR24" s="37">
        <v>1648</v>
      </c>
      <c r="CS24" s="37">
        <v>1478</v>
      </c>
      <c r="CT24" s="37">
        <v>1738</v>
      </c>
      <c r="CU24" s="37">
        <v>1436</v>
      </c>
      <c r="CV24" s="37">
        <v>1484</v>
      </c>
      <c r="CW24" s="37">
        <v>1411</v>
      </c>
      <c r="CX24" s="37">
        <v>1475</v>
      </c>
      <c r="CY24" s="37">
        <v>1329</v>
      </c>
      <c r="CZ24" s="37">
        <v>1438</v>
      </c>
      <c r="DA24" s="37">
        <v>1356</v>
      </c>
      <c r="DB24" s="37">
        <v>1356</v>
      </c>
      <c r="DC24" s="37">
        <v>1674</v>
      </c>
      <c r="DD24" s="37">
        <v>1489</v>
      </c>
      <c r="DE24" s="37">
        <v>1759</v>
      </c>
      <c r="DF24" s="37">
        <v>1643</v>
      </c>
      <c r="DG24" s="37">
        <v>1434</v>
      </c>
      <c r="DH24" s="37">
        <v>1668</v>
      </c>
      <c r="DI24" s="37">
        <v>1482</v>
      </c>
      <c r="DJ24" s="37">
        <v>1479</v>
      </c>
      <c r="DK24" s="37">
        <v>1585</v>
      </c>
      <c r="DL24" s="37">
        <v>1486</v>
      </c>
      <c r="DM24" s="37">
        <v>1316</v>
      </c>
      <c r="DN24" s="37">
        <v>1526</v>
      </c>
      <c r="DO24" s="37">
        <v>1648</v>
      </c>
      <c r="DP24" s="37">
        <v>1651</v>
      </c>
      <c r="DQ24" s="66">
        <v>1757</v>
      </c>
      <c r="DR24" s="70">
        <v>1671</v>
      </c>
      <c r="DS24" s="70">
        <v>1381</v>
      </c>
      <c r="DT24" s="70">
        <v>1527</v>
      </c>
      <c r="DU24" s="70">
        <v>1336</v>
      </c>
      <c r="DV24" s="70">
        <v>1303</v>
      </c>
      <c r="DW24" s="70">
        <v>1381</v>
      </c>
      <c r="DX24" s="70">
        <v>1334</v>
      </c>
      <c r="DY24" s="67">
        <v>1253</v>
      </c>
      <c r="DZ24" s="67">
        <v>1396</v>
      </c>
      <c r="EA24" s="67">
        <v>1586</v>
      </c>
      <c r="EB24" s="67">
        <v>2034</v>
      </c>
      <c r="EC24" s="67">
        <v>1650</v>
      </c>
      <c r="ED24" s="70">
        <v>1589</v>
      </c>
      <c r="EE24" s="70">
        <v>1494</v>
      </c>
      <c r="EF24" s="70">
        <v>1516</v>
      </c>
      <c r="EG24" s="70">
        <v>1363</v>
      </c>
      <c r="EH24" s="70">
        <v>1446</v>
      </c>
      <c r="EI24" s="70">
        <v>1454</v>
      </c>
      <c r="EJ24" s="70">
        <v>1385</v>
      </c>
      <c r="EK24" s="67">
        <v>1450</v>
      </c>
      <c r="EL24" s="67">
        <v>1446</v>
      </c>
      <c r="EM24" s="67">
        <v>1543</v>
      </c>
      <c r="EN24" s="67">
        <v>1674</v>
      </c>
      <c r="EO24" s="67">
        <v>1616</v>
      </c>
      <c r="EP24" s="71">
        <v>1615</v>
      </c>
      <c r="EQ24" s="71">
        <v>1483</v>
      </c>
      <c r="ER24" s="71">
        <v>1371</v>
      </c>
      <c r="ES24" s="71">
        <v>1366</v>
      </c>
      <c r="ET24" s="71">
        <v>1411</v>
      </c>
      <c r="EU24" s="71">
        <v>1253</v>
      </c>
      <c r="EV24" s="71">
        <v>2465</v>
      </c>
      <c r="EW24" s="68">
        <v>1497</v>
      </c>
      <c r="EX24" s="68">
        <v>1379</v>
      </c>
      <c r="EY24" s="68">
        <v>1479</v>
      </c>
      <c r="EZ24" s="68">
        <v>1595</v>
      </c>
      <c r="FA24" s="68">
        <v>1488</v>
      </c>
      <c r="FB24" s="71">
        <v>1703</v>
      </c>
      <c r="FC24" s="71">
        <v>1548</v>
      </c>
      <c r="FD24" s="71">
        <v>1484</v>
      </c>
      <c r="FE24" s="71">
        <v>1563</v>
      </c>
      <c r="FF24" s="71">
        <v>1463</v>
      </c>
      <c r="FG24" s="71">
        <v>1276</v>
      </c>
      <c r="FH24" s="71">
        <v>1410</v>
      </c>
      <c r="FI24" s="68">
        <v>1637</v>
      </c>
      <c r="FJ24" s="68">
        <v>1529</v>
      </c>
      <c r="FK24" s="68">
        <v>1762</v>
      </c>
      <c r="FL24" s="68">
        <v>1652</v>
      </c>
      <c r="FM24" s="68">
        <v>1835</v>
      </c>
      <c r="FN24" s="69">
        <v>1913</v>
      </c>
      <c r="FO24" s="69">
        <v>1516</v>
      </c>
      <c r="FP24" s="69">
        <v>1459</v>
      </c>
      <c r="FQ24" s="69">
        <v>1583</v>
      </c>
      <c r="FR24" s="69">
        <v>1589</v>
      </c>
      <c r="FS24" s="69">
        <v>1476</v>
      </c>
      <c r="FT24" s="69">
        <v>1487</v>
      </c>
      <c r="FU24" s="69">
        <v>1633</v>
      </c>
      <c r="FV24" s="69">
        <v>1623</v>
      </c>
      <c r="FW24" s="69">
        <v>1808</v>
      </c>
      <c r="FX24" s="69">
        <v>1762</v>
      </c>
      <c r="FY24" s="69">
        <v>2120</v>
      </c>
      <c r="FZ24" s="70">
        <v>2076</v>
      </c>
      <c r="GA24" s="70">
        <v>1661</v>
      </c>
      <c r="GB24" s="70">
        <v>1853</v>
      </c>
      <c r="GC24" s="70">
        <v>1666</v>
      </c>
      <c r="GD24" s="70">
        <v>1453</v>
      </c>
      <c r="GE24" s="70">
        <v>1621</v>
      </c>
      <c r="GF24" s="70">
        <v>1736</v>
      </c>
      <c r="GG24" s="70">
        <v>1524</v>
      </c>
      <c r="GH24" s="70">
        <v>1691</v>
      </c>
      <c r="GI24">
        <v>1850</v>
      </c>
      <c r="GJ24">
        <v>1750</v>
      </c>
      <c r="GK24">
        <v>1850</v>
      </c>
      <c r="GL24">
        <v>1881</v>
      </c>
      <c r="GM24">
        <v>1665</v>
      </c>
      <c r="GN24">
        <v>1613</v>
      </c>
      <c r="GO24">
        <v>1450</v>
      </c>
      <c r="GP24">
        <v>1679</v>
      </c>
      <c r="GQ24">
        <v>1614</v>
      </c>
      <c r="GR24">
        <v>1523</v>
      </c>
      <c r="GS24">
        <v>1615</v>
      </c>
      <c r="GT24">
        <v>1738</v>
      </c>
      <c r="GU24" s="78">
        <v>1628</v>
      </c>
      <c r="GV24" s="78">
        <v>1960</v>
      </c>
      <c r="GW24" s="78">
        <v>1947</v>
      </c>
      <c r="GX24" s="78">
        <v>1764</v>
      </c>
      <c r="GY24" s="78">
        <v>1574</v>
      </c>
      <c r="GZ24" s="78">
        <v>1477</v>
      </c>
      <c r="HA24" s="78">
        <v>1550</v>
      </c>
      <c r="HB24" s="78">
        <v>1377</v>
      </c>
      <c r="HC24" s="78">
        <v>1382</v>
      </c>
      <c r="HD24" s="78">
        <v>1218</v>
      </c>
      <c r="HE24" s="78">
        <v>1520</v>
      </c>
      <c r="HF24" s="78">
        <v>1500</v>
      </c>
      <c r="HG24" s="78">
        <v>1578</v>
      </c>
      <c r="HH24" s="78">
        <v>1712</v>
      </c>
      <c r="HI24" s="78">
        <v>1606</v>
      </c>
      <c r="HJ24" s="78">
        <v>1702</v>
      </c>
      <c r="HK24" s="78">
        <v>1480</v>
      </c>
      <c r="HL24" s="78">
        <v>1373</v>
      </c>
      <c r="HM24" s="78">
        <v>1375</v>
      </c>
      <c r="HN24" s="78">
        <v>1284</v>
      </c>
      <c r="HO24" s="78">
        <v>1216</v>
      </c>
      <c r="HP24" s="78">
        <v>1092</v>
      </c>
      <c r="HQ24" s="78">
        <v>1259</v>
      </c>
      <c r="HR24" s="78">
        <v>1227</v>
      </c>
      <c r="HS24" s="78">
        <v>1374</v>
      </c>
      <c r="HT24" s="78">
        <v>1428</v>
      </c>
      <c r="HU24" s="78">
        <v>1190</v>
      </c>
      <c r="HV24" s="78">
        <v>1422</v>
      </c>
      <c r="HW24" s="78">
        <v>1236</v>
      </c>
      <c r="HX24" s="78">
        <v>1125</v>
      </c>
      <c r="HY24" s="78">
        <v>1055</v>
      </c>
      <c r="HZ24" s="78">
        <v>931</v>
      </c>
      <c r="IA24" s="78">
        <v>841</v>
      </c>
      <c r="IB24" s="78">
        <v>979</v>
      </c>
      <c r="IC24" s="78">
        <v>1096</v>
      </c>
      <c r="ID24" s="78">
        <v>1044</v>
      </c>
      <c r="IE24" s="78">
        <v>1280</v>
      </c>
      <c r="IF24" s="78">
        <v>1281</v>
      </c>
      <c r="IG24" s="78">
        <v>1322</v>
      </c>
      <c r="IH24" s="106">
        <v>1300</v>
      </c>
      <c r="II24" s="106">
        <v>969</v>
      </c>
      <c r="IJ24" s="106">
        <v>904</v>
      </c>
      <c r="IK24" s="3">
        <v>984</v>
      </c>
      <c r="IL24" s="3">
        <v>995</v>
      </c>
      <c r="IM24" s="3">
        <v>1291</v>
      </c>
      <c r="IN24" s="3">
        <v>5543</v>
      </c>
      <c r="IO24" s="3">
        <v>4227</v>
      </c>
      <c r="IP24" s="3">
        <v>2388</v>
      </c>
      <c r="IQ24" s="3">
        <v>1889</v>
      </c>
      <c r="IR24" s="111">
        <v>3897</v>
      </c>
      <c r="IS24" s="111">
        <v>3801</v>
      </c>
      <c r="IT24" s="111">
        <v>3822</v>
      </c>
      <c r="IU24" s="111">
        <v>3501</v>
      </c>
      <c r="IV24" s="115">
        <v>3574</v>
      </c>
    </row>
    <row r="25" spans="1:256">
      <c r="A25" s="7" t="s">
        <v>39</v>
      </c>
      <c r="B25" s="37">
        <v>6386</v>
      </c>
      <c r="C25" s="37">
        <v>6206</v>
      </c>
      <c r="D25" s="37">
        <v>5803</v>
      </c>
      <c r="E25" s="37">
        <v>6320</v>
      </c>
      <c r="F25" s="37">
        <v>6092</v>
      </c>
      <c r="G25" s="37">
        <v>6102</v>
      </c>
      <c r="H25" s="37">
        <v>5544</v>
      </c>
      <c r="I25" s="37">
        <v>6265</v>
      </c>
      <c r="J25" s="37">
        <v>6536</v>
      </c>
      <c r="K25" s="37">
        <v>7849</v>
      </c>
      <c r="L25" s="37">
        <v>9216</v>
      </c>
      <c r="M25" s="37">
        <v>8698</v>
      </c>
      <c r="N25" s="37">
        <v>6751</v>
      </c>
      <c r="O25" s="37">
        <v>6559</v>
      </c>
      <c r="P25" s="37">
        <v>5762</v>
      </c>
      <c r="Q25" s="37">
        <v>7180</v>
      </c>
      <c r="R25" s="37">
        <v>6137</v>
      </c>
      <c r="S25" s="37">
        <v>6401</v>
      </c>
      <c r="T25" s="37">
        <v>6168</v>
      </c>
      <c r="U25" s="37">
        <v>7019</v>
      </c>
      <c r="V25" s="37">
        <v>6891</v>
      </c>
      <c r="W25" s="37">
        <v>7258</v>
      </c>
      <c r="X25" s="37">
        <v>7775</v>
      </c>
      <c r="Y25" s="37">
        <v>7230</v>
      </c>
      <c r="Z25" s="37">
        <v>8538</v>
      </c>
      <c r="AA25" s="37">
        <v>7485</v>
      </c>
      <c r="AB25" s="37">
        <v>6531</v>
      </c>
      <c r="AC25" s="37">
        <v>7578</v>
      </c>
      <c r="AD25" s="37">
        <v>6382</v>
      </c>
      <c r="AE25" s="37">
        <v>6487</v>
      </c>
      <c r="AF25" s="37">
        <v>6771</v>
      </c>
      <c r="AG25" s="37">
        <v>6767</v>
      </c>
      <c r="AH25" s="37">
        <v>5954</v>
      </c>
      <c r="AI25" s="37">
        <v>7098</v>
      </c>
      <c r="AJ25" s="37">
        <v>7837</v>
      </c>
      <c r="AK25" s="37">
        <v>7628</v>
      </c>
      <c r="AL25" s="37">
        <v>8038</v>
      </c>
      <c r="AM25" s="37">
        <v>6631</v>
      </c>
      <c r="AN25" s="37">
        <v>6687</v>
      </c>
      <c r="AO25" s="37">
        <v>7581</v>
      </c>
      <c r="AP25" s="37">
        <v>6400</v>
      </c>
      <c r="AQ25" s="37">
        <v>6445</v>
      </c>
      <c r="AR25" s="37">
        <v>6780</v>
      </c>
      <c r="AS25" s="37">
        <v>6798</v>
      </c>
      <c r="AT25" s="37">
        <v>6687</v>
      </c>
      <c r="AU25" s="37">
        <v>7481</v>
      </c>
      <c r="AV25" s="37">
        <v>7021</v>
      </c>
      <c r="AW25" s="37">
        <v>8147</v>
      </c>
      <c r="AX25" s="37">
        <v>8057</v>
      </c>
      <c r="AY25" s="37">
        <v>6053</v>
      </c>
      <c r="AZ25" s="37">
        <v>6713</v>
      </c>
      <c r="BA25" s="37">
        <v>6567</v>
      </c>
      <c r="BB25" s="37">
        <v>6434</v>
      </c>
      <c r="BC25" s="37">
        <v>7313</v>
      </c>
      <c r="BD25" s="37">
        <v>6833</v>
      </c>
      <c r="BE25" s="37">
        <v>6374</v>
      </c>
      <c r="BF25" s="37">
        <v>7073</v>
      </c>
      <c r="BG25" s="37">
        <v>6934</v>
      </c>
      <c r="BH25" s="37">
        <v>7737</v>
      </c>
      <c r="BI25" s="37">
        <v>7626</v>
      </c>
      <c r="BJ25" s="37">
        <v>7361</v>
      </c>
      <c r="BK25" s="37">
        <v>7111</v>
      </c>
      <c r="BL25" s="37">
        <v>6657</v>
      </c>
      <c r="BM25" s="37">
        <v>7123</v>
      </c>
      <c r="BN25" s="37">
        <v>6335</v>
      </c>
      <c r="BO25" s="37">
        <v>6964</v>
      </c>
      <c r="BP25" s="37">
        <v>6432</v>
      </c>
      <c r="BQ25" s="37">
        <v>6754</v>
      </c>
      <c r="BR25" s="37">
        <v>7244</v>
      </c>
      <c r="BS25" s="37">
        <v>6418</v>
      </c>
      <c r="BT25" s="37">
        <v>8004</v>
      </c>
      <c r="BU25" s="37">
        <v>7697</v>
      </c>
      <c r="BV25" s="37">
        <v>6972</v>
      </c>
      <c r="BW25" s="37">
        <v>5958</v>
      </c>
      <c r="BX25" s="37">
        <v>6735</v>
      </c>
      <c r="BY25" s="37">
        <v>6123</v>
      </c>
      <c r="BZ25" s="37">
        <v>7328</v>
      </c>
      <c r="CA25" s="37">
        <v>6211</v>
      </c>
      <c r="CB25" s="37">
        <v>5482</v>
      </c>
      <c r="CC25" s="37">
        <v>6602</v>
      </c>
      <c r="CD25" s="37">
        <v>6213</v>
      </c>
      <c r="CE25" s="37">
        <v>6364</v>
      </c>
      <c r="CF25" s="37">
        <v>5623</v>
      </c>
      <c r="CG25" s="37">
        <v>5357</v>
      </c>
      <c r="CH25" s="37">
        <v>6364</v>
      </c>
      <c r="CI25" s="37">
        <v>5623</v>
      </c>
      <c r="CJ25" s="37">
        <v>5357</v>
      </c>
      <c r="CK25" s="37">
        <v>5469</v>
      </c>
      <c r="CL25" s="37">
        <v>4617</v>
      </c>
      <c r="CM25" s="37">
        <v>5641</v>
      </c>
      <c r="CN25" s="37">
        <v>5362</v>
      </c>
      <c r="CO25" s="37">
        <v>6094</v>
      </c>
      <c r="CP25" s="37">
        <v>6654</v>
      </c>
      <c r="CQ25" s="37">
        <v>7266</v>
      </c>
      <c r="CR25" s="37">
        <v>8363</v>
      </c>
      <c r="CS25" s="37">
        <v>7627</v>
      </c>
      <c r="CT25" s="37">
        <v>8798</v>
      </c>
      <c r="CU25" s="37">
        <v>7263</v>
      </c>
      <c r="CV25" s="37">
        <v>6338</v>
      </c>
      <c r="CW25" s="37">
        <v>7762</v>
      </c>
      <c r="CX25" s="37">
        <v>6719</v>
      </c>
      <c r="CY25" s="37">
        <v>6973</v>
      </c>
      <c r="CZ25" s="37">
        <v>7243</v>
      </c>
      <c r="DA25" s="37">
        <v>7030</v>
      </c>
      <c r="DB25" s="37">
        <v>7170</v>
      </c>
      <c r="DC25" s="37">
        <v>7711</v>
      </c>
      <c r="DD25" s="37">
        <v>7521</v>
      </c>
      <c r="DE25" s="37">
        <v>8343</v>
      </c>
      <c r="DF25" s="38" t="s">
        <v>308</v>
      </c>
      <c r="DG25" s="38" t="s">
        <v>308</v>
      </c>
      <c r="DH25" s="38" t="s">
        <v>308</v>
      </c>
      <c r="DI25" s="38" t="s">
        <v>308</v>
      </c>
      <c r="DJ25" s="38" t="s">
        <v>308</v>
      </c>
      <c r="DK25" s="38" t="s">
        <v>308</v>
      </c>
      <c r="DL25" s="38" t="s">
        <v>308</v>
      </c>
      <c r="DM25" s="38" t="s">
        <v>308</v>
      </c>
      <c r="DN25" s="38" t="s">
        <v>308</v>
      </c>
      <c r="DO25" s="38" t="s">
        <v>308</v>
      </c>
      <c r="DP25" s="38" t="s">
        <v>308</v>
      </c>
      <c r="DQ25" s="65" t="s">
        <v>308</v>
      </c>
      <c r="DR25" s="70">
        <v>12137</v>
      </c>
      <c r="DS25" s="70">
        <v>8767</v>
      </c>
      <c r="DT25" s="70">
        <v>11033</v>
      </c>
      <c r="DU25" s="70">
        <v>14002</v>
      </c>
      <c r="DV25" s="70">
        <v>13680</v>
      </c>
      <c r="DW25" s="70">
        <v>15157</v>
      </c>
      <c r="DX25" s="70">
        <v>14785</v>
      </c>
      <c r="DY25" s="67">
        <v>14166</v>
      </c>
      <c r="DZ25" s="67">
        <v>15047</v>
      </c>
      <c r="EA25" s="67">
        <v>16110</v>
      </c>
      <c r="EB25" s="67">
        <v>16203</v>
      </c>
      <c r="EC25" s="67">
        <v>15445</v>
      </c>
      <c r="ED25" s="70">
        <v>15967</v>
      </c>
      <c r="EE25" s="70">
        <v>14951</v>
      </c>
      <c r="EF25" s="70">
        <v>14389</v>
      </c>
      <c r="EG25" s="70">
        <v>14250</v>
      </c>
      <c r="EH25" s="70">
        <v>12549</v>
      </c>
      <c r="EI25" s="70">
        <v>13934</v>
      </c>
      <c r="EJ25" s="70">
        <v>13332</v>
      </c>
      <c r="EK25" s="67">
        <v>13375</v>
      </c>
      <c r="EL25" s="67">
        <v>14465</v>
      </c>
      <c r="EM25" s="67">
        <v>13008</v>
      </c>
      <c r="EN25" s="67">
        <v>14836</v>
      </c>
      <c r="EO25" s="67">
        <v>14391</v>
      </c>
      <c r="EP25" s="71">
        <v>13504</v>
      </c>
      <c r="EQ25" s="71">
        <v>12949</v>
      </c>
      <c r="ER25" s="71">
        <v>12683</v>
      </c>
      <c r="ES25" s="71">
        <v>15142</v>
      </c>
      <c r="ET25" s="71">
        <v>15237</v>
      </c>
      <c r="EU25" s="71">
        <v>15653</v>
      </c>
      <c r="EV25" s="71">
        <v>15080</v>
      </c>
      <c r="EW25" s="68">
        <v>16031</v>
      </c>
      <c r="EX25" s="68">
        <v>15538</v>
      </c>
      <c r="EY25" s="68">
        <v>17449</v>
      </c>
      <c r="EZ25" s="68">
        <v>19037</v>
      </c>
      <c r="FA25" s="68">
        <v>16246</v>
      </c>
      <c r="FB25" s="71">
        <v>18270</v>
      </c>
      <c r="FC25" s="71">
        <v>15907</v>
      </c>
      <c r="FD25" s="71">
        <v>13557</v>
      </c>
      <c r="FE25" s="71">
        <v>17470</v>
      </c>
      <c r="FF25" s="71">
        <v>14831</v>
      </c>
      <c r="FG25" s="71">
        <v>15303</v>
      </c>
      <c r="FH25" s="71">
        <v>16873</v>
      </c>
      <c r="FI25" s="68">
        <v>17438</v>
      </c>
      <c r="FJ25" s="68">
        <v>15183</v>
      </c>
      <c r="FK25" s="68">
        <v>15286</v>
      </c>
      <c r="FL25" s="68">
        <v>16465</v>
      </c>
      <c r="FM25" s="68">
        <v>15718</v>
      </c>
      <c r="FN25" s="69">
        <v>16819</v>
      </c>
      <c r="FO25" s="69">
        <v>12956</v>
      </c>
      <c r="FP25" s="69">
        <v>13820</v>
      </c>
      <c r="FQ25" s="69">
        <v>15585</v>
      </c>
      <c r="FR25" s="69">
        <v>12175</v>
      </c>
      <c r="FS25" s="69">
        <v>12545</v>
      </c>
      <c r="FT25" s="69">
        <v>13561</v>
      </c>
      <c r="FU25" s="69">
        <v>13122</v>
      </c>
      <c r="FV25" s="69">
        <v>9546</v>
      </c>
      <c r="FW25" s="69">
        <v>13689</v>
      </c>
      <c r="FX25" s="69">
        <v>13322</v>
      </c>
      <c r="FY25" s="69">
        <v>14069</v>
      </c>
      <c r="FZ25" s="70">
        <v>14294</v>
      </c>
      <c r="GA25" s="70">
        <v>10414</v>
      </c>
      <c r="GB25" s="70">
        <v>11956</v>
      </c>
      <c r="GC25" s="70">
        <v>12103</v>
      </c>
      <c r="GD25" s="70">
        <v>10584</v>
      </c>
      <c r="GE25" s="70">
        <v>11143</v>
      </c>
      <c r="GF25" s="70">
        <v>11032</v>
      </c>
      <c r="GG25" s="70">
        <v>10360</v>
      </c>
      <c r="GH25" s="70">
        <v>11718</v>
      </c>
      <c r="GI25">
        <v>11708</v>
      </c>
      <c r="GJ25">
        <v>10686</v>
      </c>
      <c r="GK25">
        <v>11449</v>
      </c>
      <c r="GL25">
        <v>11502</v>
      </c>
      <c r="GM25">
        <v>9816</v>
      </c>
      <c r="GN25">
        <v>10124</v>
      </c>
      <c r="GO25">
        <v>10475</v>
      </c>
      <c r="GP25">
        <v>9355</v>
      </c>
      <c r="GQ25">
        <v>9355</v>
      </c>
      <c r="GR25">
        <v>9142</v>
      </c>
      <c r="GS25">
        <v>9430</v>
      </c>
      <c r="GT25">
        <v>10419</v>
      </c>
      <c r="GU25" s="78">
        <v>9693</v>
      </c>
      <c r="GV25" s="78">
        <v>10787</v>
      </c>
      <c r="GW25" s="78">
        <v>10788</v>
      </c>
      <c r="GX25" s="78">
        <v>10233</v>
      </c>
      <c r="GY25" s="78">
        <v>9587</v>
      </c>
      <c r="GZ25" s="78">
        <v>8929</v>
      </c>
      <c r="HA25" s="78">
        <v>10196</v>
      </c>
      <c r="HB25" s="78">
        <v>9062</v>
      </c>
      <c r="HC25" s="78">
        <v>8879</v>
      </c>
      <c r="HD25" s="78">
        <v>7895</v>
      </c>
      <c r="HE25" s="78">
        <v>9301</v>
      </c>
      <c r="HF25" s="78">
        <v>9534</v>
      </c>
      <c r="HG25" s="78">
        <v>8579</v>
      </c>
      <c r="HH25" s="78">
        <v>10669</v>
      </c>
      <c r="HI25" s="78">
        <v>9749</v>
      </c>
      <c r="HJ25" s="78">
        <v>10392</v>
      </c>
      <c r="HK25" s="78">
        <v>9596</v>
      </c>
      <c r="HL25" s="78">
        <v>8466</v>
      </c>
      <c r="HM25" s="78">
        <v>10331</v>
      </c>
      <c r="HN25" s="78">
        <v>8511</v>
      </c>
      <c r="HO25" s="78">
        <v>8403</v>
      </c>
      <c r="HP25" s="78">
        <v>8703</v>
      </c>
      <c r="HQ25" s="78">
        <v>9841</v>
      </c>
      <c r="HR25" s="78">
        <v>9458</v>
      </c>
      <c r="HS25" s="78">
        <v>11014</v>
      </c>
      <c r="HT25" s="78">
        <v>12762</v>
      </c>
      <c r="HU25" s="78">
        <v>11300</v>
      </c>
      <c r="HV25" s="78">
        <v>12721</v>
      </c>
      <c r="HW25" s="78">
        <v>10992</v>
      </c>
      <c r="HX25" s="78">
        <v>10378</v>
      </c>
      <c r="HY25" s="78">
        <v>11448</v>
      </c>
      <c r="HZ25" s="78">
        <v>11221</v>
      </c>
      <c r="IA25" s="78">
        <v>10424</v>
      </c>
      <c r="IB25" s="78">
        <v>11315</v>
      </c>
      <c r="IC25" s="78">
        <v>11518</v>
      </c>
      <c r="ID25" s="78">
        <v>10845</v>
      </c>
      <c r="IE25" s="78">
        <v>12591</v>
      </c>
      <c r="IF25" s="78">
        <v>13355</v>
      </c>
      <c r="IG25" s="78">
        <v>12681</v>
      </c>
      <c r="IH25" s="106">
        <v>13437</v>
      </c>
      <c r="II25" s="106">
        <v>11297</v>
      </c>
      <c r="IJ25" s="106">
        <v>11674</v>
      </c>
      <c r="IK25" s="3">
        <v>12904</v>
      </c>
      <c r="IL25" s="3">
        <v>10782</v>
      </c>
      <c r="IM25" s="3">
        <v>15095</v>
      </c>
      <c r="IN25" s="3">
        <v>31497</v>
      </c>
      <c r="IO25" s="3">
        <v>16573</v>
      </c>
      <c r="IP25" s="3">
        <v>9281</v>
      </c>
      <c r="IQ25" s="3">
        <v>9032</v>
      </c>
      <c r="IR25" s="111">
        <v>10473</v>
      </c>
      <c r="IS25" s="111">
        <v>13651</v>
      </c>
      <c r="IT25" s="111">
        <v>13761</v>
      </c>
      <c r="IU25" s="111">
        <v>12461</v>
      </c>
      <c r="IV25" s="115">
        <v>15866</v>
      </c>
    </row>
    <row r="26" spans="1:256">
      <c r="A26" s="7" t="s">
        <v>41</v>
      </c>
      <c r="B26" s="38">
        <v>835</v>
      </c>
      <c r="C26" s="38">
        <v>787</v>
      </c>
      <c r="D26" s="38">
        <v>803</v>
      </c>
      <c r="E26" s="38">
        <v>973</v>
      </c>
      <c r="F26" s="38">
        <v>751</v>
      </c>
      <c r="G26" s="38">
        <v>762</v>
      </c>
      <c r="H26" s="38">
        <v>710</v>
      </c>
      <c r="I26" s="38">
        <v>792</v>
      </c>
      <c r="J26" s="38">
        <v>915</v>
      </c>
      <c r="K26" s="38">
        <v>810</v>
      </c>
      <c r="L26" s="38">
        <v>953</v>
      </c>
      <c r="M26" s="38">
        <v>898</v>
      </c>
      <c r="N26" s="38">
        <v>832</v>
      </c>
      <c r="O26" s="38">
        <v>791</v>
      </c>
      <c r="P26" s="38">
        <v>780</v>
      </c>
      <c r="Q26" s="37">
        <v>1095</v>
      </c>
      <c r="R26" s="38">
        <v>755</v>
      </c>
      <c r="S26" s="38">
        <v>969</v>
      </c>
      <c r="T26" s="38">
        <v>946</v>
      </c>
      <c r="U26" s="37">
        <v>1072</v>
      </c>
      <c r="V26" s="37">
        <v>1109</v>
      </c>
      <c r="W26" s="37">
        <v>1230</v>
      </c>
      <c r="X26" s="37">
        <v>1279</v>
      </c>
      <c r="Y26" s="37">
        <v>1116</v>
      </c>
      <c r="Z26" s="37">
        <v>1311</v>
      </c>
      <c r="AA26" s="37">
        <v>1183</v>
      </c>
      <c r="AB26" s="37">
        <v>1097</v>
      </c>
      <c r="AC26" s="37">
        <v>1421</v>
      </c>
      <c r="AD26" s="38">
        <v>982</v>
      </c>
      <c r="AE26" s="37">
        <v>1031</v>
      </c>
      <c r="AF26" s="37">
        <v>1196</v>
      </c>
      <c r="AG26" s="37">
        <v>1157</v>
      </c>
      <c r="AH26" s="37">
        <v>1137</v>
      </c>
      <c r="AI26" s="37">
        <v>1406</v>
      </c>
      <c r="AJ26" s="37">
        <v>1481</v>
      </c>
      <c r="AK26" s="37">
        <v>1311</v>
      </c>
      <c r="AL26" s="37">
        <v>1432</v>
      </c>
      <c r="AM26" s="37">
        <v>1212</v>
      </c>
      <c r="AN26" s="37">
        <v>1323</v>
      </c>
      <c r="AO26" s="37">
        <v>1556</v>
      </c>
      <c r="AP26" s="37">
        <v>1073</v>
      </c>
      <c r="AQ26" s="37">
        <v>1152</v>
      </c>
      <c r="AR26" s="37">
        <v>1329</v>
      </c>
      <c r="AS26" s="37">
        <v>1261</v>
      </c>
      <c r="AT26" s="37">
        <v>1500</v>
      </c>
      <c r="AU26" s="37">
        <v>1383</v>
      </c>
      <c r="AV26" s="37">
        <v>1221</v>
      </c>
      <c r="AW26" s="37">
        <v>1355</v>
      </c>
      <c r="AX26" s="37">
        <v>1335</v>
      </c>
      <c r="AY26" s="37">
        <v>1011</v>
      </c>
      <c r="AZ26" s="37">
        <v>1208</v>
      </c>
      <c r="BA26" s="37">
        <v>1318</v>
      </c>
      <c r="BB26" s="37">
        <v>1071</v>
      </c>
      <c r="BC26" s="37">
        <v>1245</v>
      </c>
      <c r="BD26" s="37">
        <v>1201</v>
      </c>
      <c r="BE26" s="37">
        <v>1112</v>
      </c>
      <c r="BF26" s="37">
        <v>1393</v>
      </c>
      <c r="BG26" s="37">
        <v>2471</v>
      </c>
      <c r="BH26" s="37">
        <v>2643</v>
      </c>
      <c r="BI26" s="37">
        <v>2595</v>
      </c>
      <c r="BJ26" s="37">
        <v>2358</v>
      </c>
      <c r="BK26" s="37">
        <v>2449</v>
      </c>
      <c r="BL26" s="37">
        <v>2289</v>
      </c>
      <c r="BM26" s="37">
        <v>2556</v>
      </c>
      <c r="BN26" s="37">
        <v>1927</v>
      </c>
      <c r="BO26" s="37">
        <v>2481</v>
      </c>
      <c r="BP26" s="37">
        <v>2340</v>
      </c>
      <c r="BQ26" s="37">
        <v>2478</v>
      </c>
      <c r="BR26" s="37">
        <v>2983</v>
      </c>
      <c r="BS26" s="37">
        <v>2841</v>
      </c>
      <c r="BT26" s="37">
        <v>3167</v>
      </c>
      <c r="BU26" s="37">
        <v>3212</v>
      </c>
      <c r="BV26" s="37">
        <v>2785</v>
      </c>
      <c r="BW26" s="37">
        <v>2189</v>
      </c>
      <c r="BX26" s="37">
        <v>2765</v>
      </c>
      <c r="BY26" s="37">
        <v>2463</v>
      </c>
      <c r="BZ26" s="37">
        <v>2844</v>
      </c>
      <c r="CA26" s="37">
        <v>3121</v>
      </c>
      <c r="CB26" s="37">
        <v>3059</v>
      </c>
      <c r="CC26" s="37">
        <v>3285</v>
      </c>
      <c r="CD26" s="37">
        <v>3007</v>
      </c>
      <c r="CE26" s="37">
        <v>2907</v>
      </c>
      <c r="CF26" s="37">
        <v>2697</v>
      </c>
      <c r="CG26" s="37">
        <v>2574</v>
      </c>
      <c r="CH26" s="37">
        <v>2907</v>
      </c>
      <c r="CI26" s="37">
        <v>2697</v>
      </c>
      <c r="CJ26" s="37">
        <v>2574</v>
      </c>
      <c r="CK26" s="37">
        <v>3020</v>
      </c>
      <c r="CL26" s="37">
        <v>2276</v>
      </c>
      <c r="CM26" s="37">
        <v>2743</v>
      </c>
      <c r="CN26" s="37">
        <v>2887</v>
      </c>
      <c r="CO26" s="37">
        <v>3088</v>
      </c>
      <c r="CP26" s="37">
        <v>3154</v>
      </c>
      <c r="CQ26" s="37">
        <v>3236</v>
      </c>
      <c r="CR26" s="37">
        <v>3472</v>
      </c>
      <c r="CS26" s="37">
        <v>2907</v>
      </c>
      <c r="CT26" s="37">
        <v>3243</v>
      </c>
      <c r="CU26" s="37">
        <v>2936</v>
      </c>
      <c r="CV26" s="37">
        <v>2640</v>
      </c>
      <c r="CW26" s="37">
        <v>3372</v>
      </c>
      <c r="CX26" s="37">
        <v>2509</v>
      </c>
      <c r="CY26" s="37">
        <v>2825</v>
      </c>
      <c r="CZ26" s="37">
        <v>3230</v>
      </c>
      <c r="DA26" s="37">
        <v>2730</v>
      </c>
      <c r="DB26" s="37">
        <v>3248</v>
      </c>
      <c r="DC26" s="37">
        <v>3360</v>
      </c>
      <c r="DD26" s="37">
        <v>3171</v>
      </c>
      <c r="DE26" s="37">
        <v>3342</v>
      </c>
      <c r="DF26" s="37">
        <v>3340</v>
      </c>
      <c r="DG26" s="37">
        <v>2954</v>
      </c>
      <c r="DH26" s="37">
        <v>3344</v>
      </c>
      <c r="DI26" s="37">
        <v>3609</v>
      </c>
      <c r="DJ26" s="37">
        <v>2687</v>
      </c>
      <c r="DK26" s="37">
        <v>3371</v>
      </c>
      <c r="DL26" s="37">
        <v>3432</v>
      </c>
      <c r="DM26" s="37">
        <v>3134</v>
      </c>
      <c r="DN26" s="37">
        <v>3788</v>
      </c>
      <c r="DO26" s="37">
        <v>3785</v>
      </c>
      <c r="DP26" s="37">
        <v>3565</v>
      </c>
      <c r="DQ26" s="66">
        <v>3653</v>
      </c>
      <c r="DR26" s="70">
        <v>3595</v>
      </c>
      <c r="DS26" s="70">
        <v>3235</v>
      </c>
      <c r="DT26" s="70">
        <v>3341</v>
      </c>
      <c r="DU26" s="70">
        <v>3247</v>
      </c>
      <c r="DV26" s="70">
        <v>2553</v>
      </c>
      <c r="DW26" s="70">
        <v>3187</v>
      </c>
      <c r="DX26" s="70">
        <v>3033</v>
      </c>
      <c r="DY26" s="67">
        <v>2868</v>
      </c>
      <c r="DZ26" s="67">
        <v>3645</v>
      </c>
      <c r="EA26" s="67">
        <v>3451</v>
      </c>
      <c r="EB26" s="67">
        <v>3519</v>
      </c>
      <c r="EC26" s="67">
        <v>3426</v>
      </c>
      <c r="ED26" s="70">
        <v>2989</v>
      </c>
      <c r="EE26" s="70">
        <v>3153</v>
      </c>
      <c r="EF26" s="70">
        <v>2974</v>
      </c>
      <c r="EG26" s="70">
        <v>3261</v>
      </c>
      <c r="EH26" s="70">
        <v>2393</v>
      </c>
      <c r="EI26" s="70">
        <v>3174</v>
      </c>
      <c r="EJ26" s="70">
        <v>3015</v>
      </c>
      <c r="EK26" s="67">
        <v>3195</v>
      </c>
      <c r="EL26" s="67">
        <v>3354</v>
      </c>
      <c r="EM26" s="67">
        <v>2781</v>
      </c>
      <c r="EN26" s="67">
        <v>3950</v>
      </c>
      <c r="EO26" s="67">
        <v>3530</v>
      </c>
      <c r="EP26" s="71">
        <v>3000</v>
      </c>
      <c r="EQ26" s="71">
        <v>2931</v>
      </c>
      <c r="ER26" s="71">
        <v>2819</v>
      </c>
      <c r="ES26" s="71">
        <v>3093</v>
      </c>
      <c r="ET26" s="71">
        <v>2312</v>
      </c>
      <c r="EU26" s="71">
        <v>2855</v>
      </c>
      <c r="EV26" s="71">
        <v>2974</v>
      </c>
      <c r="EW26" s="68">
        <v>3119</v>
      </c>
      <c r="EX26" s="68">
        <v>3421</v>
      </c>
      <c r="EY26" s="68">
        <v>3751</v>
      </c>
      <c r="EZ26" s="68">
        <v>3966</v>
      </c>
      <c r="FA26" s="68">
        <v>3253</v>
      </c>
      <c r="FB26" s="71">
        <v>3458</v>
      </c>
      <c r="FC26" s="71">
        <v>3271</v>
      </c>
      <c r="FD26" s="71">
        <v>2928</v>
      </c>
      <c r="FE26" s="71">
        <v>3763</v>
      </c>
      <c r="FF26" s="71">
        <v>2588</v>
      </c>
      <c r="FG26" s="71">
        <v>2960</v>
      </c>
      <c r="FH26" s="71">
        <v>3303</v>
      </c>
      <c r="FI26" s="68">
        <v>3268</v>
      </c>
      <c r="FJ26" s="68">
        <v>3305</v>
      </c>
      <c r="FK26" s="68">
        <v>3824</v>
      </c>
      <c r="FL26" s="68">
        <v>3760</v>
      </c>
      <c r="FM26" s="68">
        <v>3524</v>
      </c>
      <c r="FN26" s="69">
        <v>3411</v>
      </c>
      <c r="FO26" s="69">
        <v>3004</v>
      </c>
      <c r="FP26" s="69">
        <v>3110</v>
      </c>
      <c r="FQ26" s="69">
        <v>3395</v>
      </c>
      <c r="FR26" s="69">
        <v>2553</v>
      </c>
      <c r="FS26" s="69">
        <v>3066</v>
      </c>
      <c r="FT26" s="69">
        <v>3356</v>
      </c>
      <c r="FU26" s="69">
        <v>3130</v>
      </c>
      <c r="FV26" s="69">
        <v>3569</v>
      </c>
      <c r="FW26" s="69">
        <v>3779</v>
      </c>
      <c r="FX26" s="69">
        <v>3448</v>
      </c>
      <c r="FY26" s="69">
        <v>3547</v>
      </c>
      <c r="FZ26" s="70">
        <v>3275</v>
      </c>
      <c r="GA26" s="70">
        <v>2704</v>
      </c>
      <c r="GB26" s="70">
        <v>3088</v>
      </c>
      <c r="GC26" s="70">
        <v>3244</v>
      </c>
      <c r="GD26" s="70">
        <v>2414</v>
      </c>
      <c r="GE26" s="70">
        <v>2983</v>
      </c>
      <c r="GF26" s="70">
        <v>2945</v>
      </c>
      <c r="GG26" s="70">
        <v>3053</v>
      </c>
      <c r="GH26" s="70">
        <v>3544</v>
      </c>
      <c r="GI26">
        <v>3665</v>
      </c>
      <c r="GJ26">
        <v>3527</v>
      </c>
      <c r="GK26">
        <v>3460</v>
      </c>
      <c r="GL26">
        <v>3369</v>
      </c>
      <c r="GM26">
        <v>2828</v>
      </c>
      <c r="GN26">
        <v>2992</v>
      </c>
      <c r="GO26">
        <v>3168</v>
      </c>
      <c r="GP26">
        <v>2386</v>
      </c>
      <c r="GQ26">
        <v>2918</v>
      </c>
      <c r="GR26">
        <v>2928</v>
      </c>
      <c r="GS26">
        <v>3008</v>
      </c>
      <c r="GT26">
        <v>3506</v>
      </c>
      <c r="GU26" s="78">
        <v>3277</v>
      </c>
      <c r="GV26" s="78">
        <v>3827</v>
      </c>
      <c r="GW26" s="78">
        <v>3231</v>
      </c>
      <c r="GX26" s="78">
        <v>3080</v>
      </c>
      <c r="GY26" s="78">
        <v>2811</v>
      </c>
      <c r="GZ26" s="78">
        <v>2792</v>
      </c>
      <c r="HA26" s="78">
        <v>3051</v>
      </c>
      <c r="HB26" s="78">
        <v>2439</v>
      </c>
      <c r="HC26" s="78">
        <v>2715</v>
      </c>
      <c r="HD26" s="78">
        <v>2622</v>
      </c>
      <c r="HE26" s="78">
        <v>2943</v>
      </c>
      <c r="HF26" s="78">
        <v>3326</v>
      </c>
      <c r="HG26" s="78">
        <v>3144</v>
      </c>
      <c r="HH26" s="78">
        <v>3664</v>
      </c>
      <c r="HI26" s="78">
        <v>3109</v>
      </c>
      <c r="HJ26" s="78">
        <v>3112</v>
      </c>
      <c r="HK26" s="78">
        <v>2994</v>
      </c>
      <c r="HL26" s="78">
        <v>2553</v>
      </c>
      <c r="HM26" s="78">
        <v>3097</v>
      </c>
      <c r="HN26" s="78">
        <v>2320</v>
      </c>
      <c r="HO26" s="78">
        <v>2371</v>
      </c>
      <c r="HP26" s="78">
        <v>2566</v>
      </c>
      <c r="HQ26" s="78">
        <v>2860</v>
      </c>
      <c r="HR26" s="78">
        <v>2913</v>
      </c>
      <c r="HS26" s="78">
        <v>3168</v>
      </c>
      <c r="HT26" s="78">
        <v>3167</v>
      </c>
      <c r="HU26" s="78">
        <v>2658</v>
      </c>
      <c r="HV26" s="78">
        <v>3016</v>
      </c>
      <c r="HW26" s="78">
        <v>2629</v>
      </c>
      <c r="HX26" s="78">
        <v>2298</v>
      </c>
      <c r="HY26" s="78">
        <v>2621</v>
      </c>
      <c r="HZ26" s="78">
        <v>2073</v>
      </c>
      <c r="IA26" s="78">
        <v>2339</v>
      </c>
      <c r="IB26" s="78">
        <v>2692</v>
      </c>
      <c r="IC26" s="78">
        <v>2751</v>
      </c>
      <c r="ID26" s="78">
        <v>2687</v>
      </c>
      <c r="IE26" s="78">
        <v>3236</v>
      </c>
      <c r="IF26" s="78">
        <v>2975</v>
      </c>
      <c r="IG26" s="78">
        <v>2815</v>
      </c>
      <c r="IH26" s="106">
        <v>2772</v>
      </c>
      <c r="II26" s="106">
        <v>2352</v>
      </c>
      <c r="IJ26" s="106">
        <v>2507</v>
      </c>
      <c r="IK26" s="3">
        <v>2884</v>
      </c>
      <c r="IL26" s="3">
        <v>1792</v>
      </c>
      <c r="IM26" s="3">
        <v>2157</v>
      </c>
      <c r="IN26" s="3">
        <v>2476</v>
      </c>
      <c r="IO26" s="3">
        <v>1257</v>
      </c>
      <c r="IP26" s="3">
        <v>1694</v>
      </c>
      <c r="IQ26" s="3">
        <v>1745</v>
      </c>
      <c r="IR26" s="111">
        <v>2557</v>
      </c>
      <c r="IS26" s="111">
        <v>1980</v>
      </c>
      <c r="IT26" s="111">
        <v>2267</v>
      </c>
      <c r="IU26" s="111">
        <v>2218</v>
      </c>
      <c r="IV26" s="115">
        <v>2153</v>
      </c>
    </row>
    <row r="27" spans="1:256">
      <c r="A27" s="7" t="s">
        <v>42</v>
      </c>
      <c r="B27" s="37">
        <v>1289</v>
      </c>
      <c r="C27" s="37">
        <v>1226</v>
      </c>
      <c r="D27" s="37">
        <v>1120</v>
      </c>
      <c r="E27" s="37">
        <v>1005</v>
      </c>
      <c r="F27" s="37">
        <v>1115</v>
      </c>
      <c r="G27" s="37">
        <v>1154</v>
      </c>
      <c r="H27" s="37">
        <v>1090</v>
      </c>
      <c r="I27" s="37">
        <v>1213</v>
      </c>
      <c r="J27" s="37">
        <v>1341</v>
      </c>
      <c r="K27" s="37">
        <v>1150</v>
      </c>
      <c r="L27" s="37">
        <v>1499</v>
      </c>
      <c r="M27" s="37">
        <v>1380</v>
      </c>
      <c r="N27" s="37">
        <v>1215</v>
      </c>
      <c r="O27" s="37">
        <v>1254</v>
      </c>
      <c r="P27" s="37">
        <v>1105</v>
      </c>
      <c r="Q27" s="37">
        <v>1034</v>
      </c>
      <c r="R27" s="37">
        <v>1203</v>
      </c>
      <c r="S27" s="37">
        <v>1273</v>
      </c>
      <c r="T27" s="37">
        <v>1311</v>
      </c>
      <c r="U27" s="37">
        <v>1434</v>
      </c>
      <c r="V27" s="37">
        <v>1454</v>
      </c>
      <c r="W27" s="37">
        <v>1362</v>
      </c>
      <c r="X27" s="37">
        <v>1708</v>
      </c>
      <c r="Y27" s="37">
        <v>1486</v>
      </c>
      <c r="Z27" s="37">
        <v>1653</v>
      </c>
      <c r="AA27" s="37">
        <v>1334</v>
      </c>
      <c r="AB27" s="37">
        <v>1233</v>
      </c>
      <c r="AC27" s="37">
        <v>1407</v>
      </c>
      <c r="AD27" s="37">
        <v>1206</v>
      </c>
      <c r="AE27" s="37">
        <v>1132</v>
      </c>
      <c r="AF27" s="37">
        <v>1274</v>
      </c>
      <c r="AG27" s="37">
        <v>1497</v>
      </c>
      <c r="AH27" s="37">
        <v>1471</v>
      </c>
      <c r="AI27" s="37">
        <v>1734</v>
      </c>
      <c r="AJ27" s="37">
        <v>2089</v>
      </c>
      <c r="AK27" s="37">
        <v>2008</v>
      </c>
      <c r="AL27" s="37">
        <v>1653</v>
      </c>
      <c r="AM27" s="37">
        <v>1752</v>
      </c>
      <c r="AN27" s="37">
        <v>1576</v>
      </c>
      <c r="AO27" s="37">
        <v>1575</v>
      </c>
      <c r="AP27" s="37">
        <v>1415</v>
      </c>
      <c r="AQ27" s="37">
        <v>1371</v>
      </c>
      <c r="AR27" s="37">
        <v>1585</v>
      </c>
      <c r="AS27" s="37">
        <v>1664</v>
      </c>
      <c r="AT27" s="37">
        <v>1657</v>
      </c>
      <c r="AU27" s="37">
        <v>1847</v>
      </c>
      <c r="AV27" s="37">
        <v>1846</v>
      </c>
      <c r="AW27" s="37">
        <v>1953</v>
      </c>
      <c r="AX27" s="37">
        <v>1926</v>
      </c>
      <c r="AY27" s="37">
        <v>1391</v>
      </c>
      <c r="AZ27" s="37">
        <v>1663</v>
      </c>
      <c r="BA27" s="37">
        <v>1398</v>
      </c>
      <c r="BB27" s="37">
        <v>1396</v>
      </c>
      <c r="BC27" s="37">
        <v>1577</v>
      </c>
      <c r="BD27" s="37">
        <v>1591</v>
      </c>
      <c r="BE27" s="37">
        <v>1664</v>
      </c>
      <c r="BF27" s="37">
        <v>1792</v>
      </c>
      <c r="BG27" s="37">
        <v>1792</v>
      </c>
      <c r="BH27" s="37">
        <v>1931</v>
      </c>
      <c r="BI27" s="37">
        <v>1976</v>
      </c>
      <c r="BJ27" s="37">
        <v>1786</v>
      </c>
      <c r="BK27" s="37">
        <v>1671</v>
      </c>
      <c r="BL27" s="37">
        <v>1638</v>
      </c>
      <c r="BM27" s="37">
        <v>1397</v>
      </c>
      <c r="BN27" s="37">
        <v>1300</v>
      </c>
      <c r="BO27" s="37">
        <v>1474</v>
      </c>
      <c r="BP27" s="37">
        <v>1434</v>
      </c>
      <c r="BQ27" s="37">
        <v>1583</v>
      </c>
      <c r="BR27" s="37">
        <v>1760</v>
      </c>
      <c r="BS27" s="37">
        <v>1602</v>
      </c>
      <c r="BT27" s="37">
        <v>1803</v>
      </c>
      <c r="BU27" s="37">
        <v>1742</v>
      </c>
      <c r="BV27" s="37">
        <v>1397</v>
      </c>
      <c r="BW27" s="37">
        <v>1151</v>
      </c>
      <c r="BX27" s="37">
        <v>1489</v>
      </c>
      <c r="BY27" s="37">
        <v>1412</v>
      </c>
      <c r="BZ27" s="37">
        <v>1666</v>
      </c>
      <c r="CA27" s="37">
        <v>1679</v>
      </c>
      <c r="CB27" s="37">
        <v>1575</v>
      </c>
      <c r="CC27" s="37">
        <v>2095</v>
      </c>
      <c r="CD27" s="37">
        <v>1790</v>
      </c>
      <c r="CE27" s="37">
        <v>1448</v>
      </c>
      <c r="CF27" s="37">
        <v>1222</v>
      </c>
      <c r="CG27" s="37">
        <v>1029</v>
      </c>
      <c r="CH27" s="37">
        <v>1448</v>
      </c>
      <c r="CI27" s="37">
        <v>1222</v>
      </c>
      <c r="CJ27" s="37">
        <v>1029</v>
      </c>
      <c r="CK27" s="37">
        <v>1029</v>
      </c>
      <c r="CL27" s="37">
        <v>1128</v>
      </c>
      <c r="CM27" s="37">
        <v>1209</v>
      </c>
      <c r="CN27" s="37">
        <v>1138</v>
      </c>
      <c r="CO27" s="37">
        <v>1262</v>
      </c>
      <c r="CP27" s="37">
        <v>1246</v>
      </c>
      <c r="CQ27" s="37">
        <v>1448</v>
      </c>
      <c r="CR27" s="37">
        <v>1620</v>
      </c>
      <c r="CS27" s="37">
        <v>1335</v>
      </c>
      <c r="CT27" s="37">
        <v>1484</v>
      </c>
      <c r="CU27" s="37">
        <v>1169</v>
      </c>
      <c r="CV27" s="37">
        <v>1061</v>
      </c>
      <c r="CW27" s="37">
        <v>1173</v>
      </c>
      <c r="CX27" s="37">
        <v>1005</v>
      </c>
      <c r="CY27" s="37">
        <v>1188</v>
      </c>
      <c r="CZ27" s="37">
        <v>1321</v>
      </c>
      <c r="DA27" s="37">
        <v>1267</v>
      </c>
      <c r="DB27" s="37">
        <v>1349</v>
      </c>
      <c r="DC27" s="37">
        <v>1512</v>
      </c>
      <c r="DD27" s="37">
        <v>1722</v>
      </c>
      <c r="DE27" s="37">
        <v>1735</v>
      </c>
      <c r="DF27" s="37">
        <v>1671</v>
      </c>
      <c r="DG27" s="37">
        <v>1346</v>
      </c>
      <c r="DH27" s="37">
        <v>1363</v>
      </c>
      <c r="DI27" s="37">
        <v>1173</v>
      </c>
      <c r="DJ27" s="37">
        <v>1085</v>
      </c>
      <c r="DK27" s="37">
        <v>1292</v>
      </c>
      <c r="DL27" s="37">
        <v>1408</v>
      </c>
      <c r="DM27" s="37">
        <v>1367</v>
      </c>
      <c r="DN27" s="37">
        <v>1595</v>
      </c>
      <c r="DO27" s="37">
        <v>1726</v>
      </c>
      <c r="DP27" s="37">
        <v>1754</v>
      </c>
      <c r="DQ27" s="66">
        <v>1912</v>
      </c>
      <c r="DR27" s="70">
        <v>1650</v>
      </c>
      <c r="DS27" s="70">
        <v>1328</v>
      </c>
      <c r="DT27" s="70">
        <v>1284</v>
      </c>
      <c r="DU27" s="70">
        <v>1153</v>
      </c>
      <c r="DV27" s="70">
        <v>1085</v>
      </c>
      <c r="DW27" s="70">
        <v>1373</v>
      </c>
      <c r="DX27" s="70">
        <v>1408</v>
      </c>
      <c r="DY27" s="67">
        <v>1310</v>
      </c>
      <c r="DZ27" s="67">
        <v>1588</v>
      </c>
      <c r="EA27" s="67">
        <v>1645</v>
      </c>
      <c r="EB27" s="67">
        <v>1811</v>
      </c>
      <c r="EC27" s="67">
        <v>1810</v>
      </c>
      <c r="ED27" s="70">
        <v>1483</v>
      </c>
      <c r="EE27" s="70">
        <v>1387</v>
      </c>
      <c r="EF27" s="70">
        <v>1267</v>
      </c>
      <c r="EG27" s="70">
        <v>1164</v>
      </c>
      <c r="EH27" s="70">
        <v>991</v>
      </c>
      <c r="EI27" s="70">
        <v>1327</v>
      </c>
      <c r="EJ27" s="70">
        <v>1240</v>
      </c>
      <c r="EK27" s="67">
        <v>1415</v>
      </c>
      <c r="EL27" s="67">
        <v>1555</v>
      </c>
      <c r="EM27" s="67">
        <v>1486</v>
      </c>
      <c r="EN27" s="67">
        <v>1933</v>
      </c>
      <c r="EO27" s="67">
        <v>1696</v>
      </c>
      <c r="EP27" s="71">
        <v>1503</v>
      </c>
      <c r="EQ27" s="71">
        <v>1394</v>
      </c>
      <c r="ER27" s="71">
        <v>1125</v>
      </c>
      <c r="ES27" s="71">
        <v>1200</v>
      </c>
      <c r="ET27" s="71">
        <v>1001</v>
      </c>
      <c r="EU27" s="71">
        <v>1131</v>
      </c>
      <c r="EV27" s="71">
        <v>1213</v>
      </c>
      <c r="EW27" s="68">
        <v>1412</v>
      </c>
      <c r="EX27" s="68">
        <v>1327</v>
      </c>
      <c r="EY27" s="68">
        <v>1404</v>
      </c>
      <c r="EZ27" s="68">
        <v>1651</v>
      </c>
      <c r="FA27" s="68">
        <v>1400</v>
      </c>
      <c r="FB27" s="71">
        <v>1505</v>
      </c>
      <c r="FC27" s="71">
        <v>1176</v>
      </c>
      <c r="FD27" s="71">
        <v>1002</v>
      </c>
      <c r="FE27" s="71">
        <v>1176</v>
      </c>
      <c r="FF27" s="71">
        <v>964</v>
      </c>
      <c r="FG27" s="71">
        <v>961</v>
      </c>
      <c r="FH27" s="71">
        <v>1078</v>
      </c>
      <c r="FI27" s="68">
        <v>1253</v>
      </c>
      <c r="FJ27" s="68">
        <v>1255</v>
      </c>
      <c r="FK27" s="68">
        <v>1398</v>
      </c>
      <c r="FL27" s="68">
        <v>1538</v>
      </c>
      <c r="FM27" s="68">
        <v>1423</v>
      </c>
      <c r="FN27" s="69">
        <v>1348</v>
      </c>
      <c r="FO27" s="69">
        <v>1013</v>
      </c>
      <c r="FP27" s="69">
        <v>967</v>
      </c>
      <c r="FQ27" s="69">
        <v>1019</v>
      </c>
      <c r="FR27" s="69">
        <v>914</v>
      </c>
      <c r="FS27" s="69">
        <v>915</v>
      </c>
      <c r="FT27" s="69">
        <v>1168</v>
      </c>
      <c r="FU27" s="69">
        <v>1172</v>
      </c>
      <c r="FV27" s="69">
        <v>1108</v>
      </c>
      <c r="FW27" s="69">
        <v>1388</v>
      </c>
      <c r="FX27" s="69">
        <v>1312</v>
      </c>
      <c r="FY27" s="69">
        <v>1275</v>
      </c>
      <c r="FZ27" s="70">
        <v>1236</v>
      </c>
      <c r="GA27" s="70">
        <v>893</v>
      </c>
      <c r="GB27" s="70">
        <v>948</v>
      </c>
      <c r="GC27" s="70">
        <v>883</v>
      </c>
      <c r="GD27" s="70">
        <v>710</v>
      </c>
      <c r="GE27" s="70">
        <v>879</v>
      </c>
      <c r="GF27" s="70">
        <v>1047</v>
      </c>
      <c r="GG27" s="70">
        <v>1027</v>
      </c>
      <c r="GH27" s="70">
        <v>1165</v>
      </c>
      <c r="GI27">
        <v>1178</v>
      </c>
      <c r="GJ27">
        <v>1174</v>
      </c>
      <c r="GK27">
        <v>1176</v>
      </c>
      <c r="GL27">
        <v>1021</v>
      </c>
      <c r="GM27">
        <v>833</v>
      </c>
      <c r="GN27">
        <v>792</v>
      </c>
      <c r="GO27">
        <v>678</v>
      </c>
      <c r="GP27">
        <v>615</v>
      </c>
      <c r="GQ27">
        <v>813</v>
      </c>
      <c r="GR27">
        <v>804</v>
      </c>
      <c r="GS27">
        <v>913</v>
      </c>
      <c r="GT27">
        <v>1090</v>
      </c>
      <c r="GU27" s="78">
        <v>1019</v>
      </c>
      <c r="GV27" s="78">
        <v>1342</v>
      </c>
      <c r="GW27" s="78">
        <v>1180</v>
      </c>
      <c r="GX27">
        <v>978</v>
      </c>
      <c r="GY27">
        <v>950</v>
      </c>
      <c r="GZ27">
        <v>839</v>
      </c>
      <c r="HA27">
        <v>870</v>
      </c>
      <c r="HB27">
        <v>763</v>
      </c>
      <c r="HC27">
        <v>824</v>
      </c>
      <c r="HD27">
        <v>819</v>
      </c>
      <c r="HE27" s="78">
        <v>1192</v>
      </c>
      <c r="HF27" s="78">
        <v>1303</v>
      </c>
      <c r="HG27" s="78">
        <v>1124</v>
      </c>
      <c r="HH27" s="78">
        <v>1537</v>
      </c>
      <c r="HI27" s="78">
        <v>1246</v>
      </c>
      <c r="HJ27" s="78">
        <v>1241</v>
      </c>
      <c r="HK27" s="78">
        <v>1002</v>
      </c>
      <c r="HL27">
        <v>949</v>
      </c>
      <c r="HM27" s="78">
        <v>1048</v>
      </c>
      <c r="HN27">
        <v>905</v>
      </c>
      <c r="HO27" s="78">
        <v>1003</v>
      </c>
      <c r="HP27" s="78">
        <v>1096</v>
      </c>
      <c r="HQ27" s="78">
        <v>1297</v>
      </c>
      <c r="HR27" s="78">
        <v>1173</v>
      </c>
      <c r="HS27" s="78">
        <v>1108</v>
      </c>
      <c r="HT27" s="78">
        <v>1319</v>
      </c>
      <c r="HU27" s="78">
        <v>1121</v>
      </c>
      <c r="HV27" s="78">
        <v>1474</v>
      </c>
      <c r="HW27" s="78">
        <v>1055</v>
      </c>
      <c r="HX27" s="78">
        <v>923</v>
      </c>
      <c r="HY27" s="78">
        <v>983</v>
      </c>
      <c r="HZ27" s="78">
        <v>678</v>
      </c>
      <c r="IA27" s="78">
        <v>805</v>
      </c>
      <c r="IB27" s="78">
        <v>966</v>
      </c>
      <c r="IC27" s="78">
        <v>1094</v>
      </c>
      <c r="ID27" s="78">
        <v>997</v>
      </c>
      <c r="IE27" s="78">
        <v>1084</v>
      </c>
      <c r="IF27" s="78">
        <v>1254</v>
      </c>
      <c r="IG27" s="78">
        <v>1157</v>
      </c>
      <c r="IH27" s="106">
        <v>1215</v>
      </c>
      <c r="II27" s="106">
        <v>935</v>
      </c>
      <c r="IJ27" s="106">
        <v>868</v>
      </c>
      <c r="IK27" s="3">
        <v>964</v>
      </c>
      <c r="IL27" s="3">
        <v>764</v>
      </c>
      <c r="IM27" s="3">
        <v>1078</v>
      </c>
      <c r="IN27" s="3">
        <v>1821</v>
      </c>
      <c r="IO27" s="3">
        <v>1090</v>
      </c>
      <c r="IP27" s="3">
        <v>984</v>
      </c>
      <c r="IQ27" s="3">
        <v>1162</v>
      </c>
      <c r="IR27" s="111">
        <v>1457</v>
      </c>
      <c r="IS27" s="111">
        <v>1497</v>
      </c>
      <c r="IT27" s="111">
        <v>1488</v>
      </c>
      <c r="IU27" s="111">
        <v>1367</v>
      </c>
      <c r="IV27" s="115">
        <v>1492</v>
      </c>
    </row>
    <row r="28" spans="1:256">
      <c r="A28" s="7" t="s">
        <v>45</v>
      </c>
      <c r="B28" s="37">
        <v>1475</v>
      </c>
      <c r="C28" s="37">
        <v>1481</v>
      </c>
      <c r="D28" s="37">
        <v>1337</v>
      </c>
      <c r="E28" s="37">
        <v>1296</v>
      </c>
      <c r="F28" s="37">
        <v>1298</v>
      </c>
      <c r="G28" s="37">
        <v>1351</v>
      </c>
      <c r="H28" s="37">
        <v>1214</v>
      </c>
      <c r="I28" s="37">
        <v>1414</v>
      </c>
      <c r="J28" s="37">
        <v>1445</v>
      </c>
      <c r="K28" s="37">
        <v>1370</v>
      </c>
      <c r="L28" s="37">
        <v>1672</v>
      </c>
      <c r="M28" s="37">
        <v>1525</v>
      </c>
      <c r="N28" s="37">
        <v>1407</v>
      </c>
      <c r="O28" s="37">
        <v>1421</v>
      </c>
      <c r="P28" s="37">
        <v>1284</v>
      </c>
      <c r="Q28" s="37">
        <v>1386</v>
      </c>
      <c r="R28" s="37">
        <v>1197</v>
      </c>
      <c r="S28" s="37">
        <v>1285</v>
      </c>
      <c r="T28" s="37">
        <v>1271</v>
      </c>
      <c r="U28" s="37">
        <v>1304</v>
      </c>
      <c r="V28" s="37">
        <v>1295</v>
      </c>
      <c r="W28" s="37">
        <v>1462</v>
      </c>
      <c r="X28" s="37">
        <v>1604</v>
      </c>
      <c r="Y28" s="37">
        <v>1439</v>
      </c>
      <c r="Z28" s="37">
        <v>1683</v>
      </c>
      <c r="AA28" s="37">
        <v>1521</v>
      </c>
      <c r="AB28" s="37">
        <v>1336</v>
      </c>
      <c r="AC28" s="37">
        <v>1657</v>
      </c>
      <c r="AD28" s="37">
        <v>1797</v>
      </c>
      <c r="AE28" s="37">
        <v>1448</v>
      </c>
      <c r="AF28" s="37">
        <v>1551</v>
      </c>
      <c r="AG28" s="37">
        <v>1560</v>
      </c>
      <c r="AH28" s="37">
        <v>1573</v>
      </c>
      <c r="AI28" s="37">
        <v>1771</v>
      </c>
      <c r="AJ28" s="37">
        <v>1853</v>
      </c>
      <c r="AK28" s="37">
        <v>1863</v>
      </c>
      <c r="AL28" s="37">
        <v>1924</v>
      </c>
      <c r="AM28" s="37">
        <v>1506</v>
      </c>
      <c r="AN28" s="37">
        <v>1654</v>
      </c>
      <c r="AO28" s="37">
        <v>1754</v>
      </c>
      <c r="AP28" s="37">
        <v>1420</v>
      </c>
      <c r="AQ28" s="37">
        <v>1439</v>
      </c>
      <c r="AR28" s="37">
        <v>1696</v>
      </c>
      <c r="AS28" s="37">
        <v>1564</v>
      </c>
      <c r="AT28" s="37">
        <v>1590</v>
      </c>
      <c r="AU28" s="37">
        <v>1763</v>
      </c>
      <c r="AV28" s="37">
        <v>1721</v>
      </c>
      <c r="AW28" s="37">
        <v>1758</v>
      </c>
      <c r="AX28" s="37">
        <v>1811</v>
      </c>
      <c r="AY28" s="37">
        <v>1387</v>
      </c>
      <c r="AZ28" s="37">
        <v>1633</v>
      </c>
      <c r="BA28" s="37">
        <v>1532</v>
      </c>
      <c r="BB28" s="37">
        <v>1345</v>
      </c>
      <c r="BC28" s="37">
        <v>1575</v>
      </c>
      <c r="BD28" s="37">
        <v>1575</v>
      </c>
      <c r="BE28" s="37">
        <v>1359</v>
      </c>
      <c r="BF28" s="37">
        <v>1571</v>
      </c>
      <c r="BG28" s="37">
        <v>1720</v>
      </c>
      <c r="BH28" s="37">
        <v>1870</v>
      </c>
      <c r="BI28" s="37">
        <v>1964</v>
      </c>
      <c r="BJ28" s="37">
        <v>1671</v>
      </c>
      <c r="BK28" s="37">
        <v>1576</v>
      </c>
      <c r="BL28" s="37">
        <v>1751</v>
      </c>
      <c r="BM28" s="37">
        <v>1513</v>
      </c>
      <c r="BN28" s="37">
        <v>1594</v>
      </c>
      <c r="BO28" s="37">
        <v>2018</v>
      </c>
      <c r="BP28" s="37">
        <v>2182</v>
      </c>
      <c r="BQ28" s="37">
        <v>2367</v>
      </c>
      <c r="BR28" s="37">
        <v>2751</v>
      </c>
      <c r="BS28" s="37">
        <v>2491</v>
      </c>
      <c r="BT28" s="37">
        <v>2681</v>
      </c>
      <c r="BU28" s="37">
        <v>2859</v>
      </c>
      <c r="BV28" s="38" t="s">
        <v>309</v>
      </c>
      <c r="BW28" s="38" t="s">
        <v>309</v>
      </c>
      <c r="BX28" s="38" t="s">
        <v>309</v>
      </c>
      <c r="BY28" s="37">
        <v>2040</v>
      </c>
      <c r="BZ28" s="37">
        <v>2222</v>
      </c>
      <c r="CA28" s="37">
        <v>2464</v>
      </c>
      <c r="CB28" s="37">
        <v>2232</v>
      </c>
      <c r="CC28" s="37">
        <v>2953</v>
      </c>
      <c r="CD28" s="37">
        <v>2698</v>
      </c>
      <c r="CE28" s="37">
        <v>1591</v>
      </c>
      <c r="CF28" s="37">
        <v>1458</v>
      </c>
      <c r="CG28" s="37">
        <v>1458</v>
      </c>
      <c r="CH28" s="37">
        <v>1591</v>
      </c>
      <c r="CI28" s="37">
        <v>1458</v>
      </c>
      <c r="CJ28" s="37">
        <v>1458</v>
      </c>
      <c r="CK28" s="37">
        <v>1507</v>
      </c>
      <c r="CL28" s="37">
        <v>1244</v>
      </c>
      <c r="CM28" s="37">
        <v>1418</v>
      </c>
      <c r="CN28" s="37">
        <v>1477</v>
      </c>
      <c r="CO28" s="37">
        <v>1633</v>
      </c>
      <c r="CP28" s="37">
        <v>1638</v>
      </c>
      <c r="CQ28" s="37">
        <v>1629</v>
      </c>
      <c r="CR28" s="37">
        <v>1957</v>
      </c>
      <c r="CS28" s="37">
        <v>1756</v>
      </c>
      <c r="CT28" s="37">
        <v>1845</v>
      </c>
      <c r="CU28" s="37">
        <v>1743</v>
      </c>
      <c r="CV28" s="37">
        <v>1536</v>
      </c>
      <c r="CW28" s="37">
        <v>1822</v>
      </c>
      <c r="CX28" s="37">
        <v>2063</v>
      </c>
      <c r="CY28" s="37">
        <v>1918</v>
      </c>
      <c r="CZ28" s="37">
        <v>2180</v>
      </c>
      <c r="DA28" s="37">
        <v>2081</v>
      </c>
      <c r="DB28" s="37">
        <v>2051</v>
      </c>
      <c r="DC28" s="37">
        <v>2434</v>
      </c>
      <c r="DD28" s="37">
        <v>2544</v>
      </c>
      <c r="DE28" s="37">
        <v>2481</v>
      </c>
      <c r="DF28" s="37">
        <v>2716</v>
      </c>
      <c r="DG28" s="37">
        <v>2119</v>
      </c>
      <c r="DH28" s="37">
        <v>2432</v>
      </c>
      <c r="DI28" s="37">
        <v>2334</v>
      </c>
      <c r="DJ28" s="37">
        <v>2054</v>
      </c>
      <c r="DK28" s="37">
        <v>2285</v>
      </c>
      <c r="DL28" s="37">
        <v>2310</v>
      </c>
      <c r="DM28" s="37">
        <v>2107</v>
      </c>
      <c r="DN28" s="37">
        <v>2419</v>
      </c>
      <c r="DO28" s="37">
        <v>2629</v>
      </c>
      <c r="DP28" s="37">
        <v>2525</v>
      </c>
      <c r="DQ28" s="66">
        <v>2473</v>
      </c>
      <c r="DR28" s="70">
        <v>2319</v>
      </c>
      <c r="DS28" s="70">
        <v>1913</v>
      </c>
      <c r="DT28" s="70">
        <v>2193</v>
      </c>
      <c r="DU28" s="70">
        <v>1747</v>
      </c>
      <c r="DV28" s="70">
        <v>1670</v>
      </c>
      <c r="DW28" s="70">
        <v>1825</v>
      </c>
      <c r="DX28" s="70">
        <v>1913</v>
      </c>
      <c r="DY28" s="67">
        <v>1733</v>
      </c>
      <c r="DZ28" s="67">
        <v>2140</v>
      </c>
      <c r="EA28" s="67">
        <v>2377</v>
      </c>
      <c r="EB28" s="67">
        <v>2468</v>
      </c>
      <c r="EC28" s="67">
        <v>2042</v>
      </c>
      <c r="ED28" s="70">
        <v>1545</v>
      </c>
      <c r="EE28" s="70">
        <v>1440</v>
      </c>
      <c r="EF28" s="70">
        <v>1472</v>
      </c>
      <c r="EG28" s="70">
        <v>1304</v>
      </c>
      <c r="EH28" s="70">
        <v>1036</v>
      </c>
      <c r="EI28" s="70">
        <v>1287</v>
      </c>
      <c r="EJ28" s="70">
        <v>1322</v>
      </c>
      <c r="EK28" s="67">
        <v>1382</v>
      </c>
      <c r="EL28" s="67">
        <v>1606</v>
      </c>
      <c r="EM28" s="67">
        <v>1556</v>
      </c>
      <c r="EN28" s="67">
        <v>1723</v>
      </c>
      <c r="EO28" s="67">
        <v>1606</v>
      </c>
      <c r="EP28" s="71">
        <v>1366</v>
      </c>
      <c r="EQ28" s="71">
        <v>1382</v>
      </c>
      <c r="ER28" s="71">
        <v>1310</v>
      </c>
      <c r="ES28" s="71">
        <v>1204</v>
      </c>
      <c r="ET28" s="71">
        <v>1131</v>
      </c>
      <c r="EU28" s="71">
        <v>1153</v>
      </c>
      <c r="EV28" s="71">
        <v>1177</v>
      </c>
      <c r="EW28" s="68">
        <v>1309</v>
      </c>
      <c r="EX28" s="68">
        <v>1325</v>
      </c>
      <c r="EY28" s="68">
        <v>1509</v>
      </c>
      <c r="EZ28" s="68">
        <v>1692</v>
      </c>
      <c r="FA28" s="68">
        <v>1456</v>
      </c>
      <c r="FB28" s="71">
        <v>1598</v>
      </c>
      <c r="FC28" s="71">
        <v>1454</v>
      </c>
      <c r="FD28" s="71">
        <v>1298</v>
      </c>
      <c r="FE28" s="71">
        <v>1329</v>
      </c>
      <c r="FF28" s="71">
        <v>1118</v>
      </c>
      <c r="FG28" s="71">
        <v>1022</v>
      </c>
      <c r="FH28" s="71">
        <v>1162</v>
      </c>
      <c r="FI28" s="68">
        <v>1329</v>
      </c>
      <c r="FJ28" s="68">
        <v>1287</v>
      </c>
      <c r="FK28" s="68">
        <v>1471</v>
      </c>
      <c r="FL28" s="68">
        <v>1468</v>
      </c>
      <c r="FM28" s="68">
        <v>1358</v>
      </c>
      <c r="FN28" s="69">
        <v>1342</v>
      </c>
      <c r="FO28" s="69">
        <v>1122</v>
      </c>
      <c r="FP28" s="69">
        <v>1205</v>
      </c>
      <c r="FQ28" s="69">
        <v>1186</v>
      </c>
      <c r="FR28" s="69">
        <v>1138</v>
      </c>
      <c r="FS28" s="69">
        <v>958</v>
      </c>
      <c r="FT28" s="69">
        <v>1196</v>
      </c>
      <c r="FU28" s="69">
        <v>1135</v>
      </c>
      <c r="FV28" s="69">
        <v>1143</v>
      </c>
      <c r="FW28" s="69">
        <v>1261</v>
      </c>
      <c r="FX28" s="69">
        <v>1292</v>
      </c>
      <c r="FY28" s="69">
        <v>1069</v>
      </c>
      <c r="FZ28" s="70">
        <v>755</v>
      </c>
      <c r="GA28" s="70">
        <v>931</v>
      </c>
      <c r="GB28" s="70">
        <v>1026</v>
      </c>
      <c r="GC28" s="70">
        <v>811</v>
      </c>
      <c r="GD28" s="70">
        <v>712</v>
      </c>
      <c r="GE28" s="70">
        <v>818</v>
      </c>
      <c r="GF28" s="70">
        <v>699</v>
      </c>
      <c r="GG28" s="70">
        <v>717</v>
      </c>
      <c r="GH28" s="70">
        <v>873</v>
      </c>
      <c r="GI28">
        <v>920</v>
      </c>
      <c r="GJ28">
        <v>860</v>
      </c>
      <c r="GK28">
        <v>797</v>
      </c>
      <c r="GL28">
        <v>794</v>
      </c>
      <c r="GM28">
        <v>763</v>
      </c>
      <c r="GN28">
        <v>884</v>
      </c>
      <c r="GO28">
        <v>775</v>
      </c>
      <c r="GP28">
        <v>865</v>
      </c>
      <c r="GQ28">
        <v>925</v>
      </c>
      <c r="GR28">
        <v>975</v>
      </c>
      <c r="GS28">
        <v>979</v>
      </c>
      <c r="GT28">
        <v>1044</v>
      </c>
      <c r="GU28" s="78">
        <v>1140</v>
      </c>
      <c r="GV28" s="78">
        <v>1284</v>
      </c>
      <c r="GW28" s="78">
        <v>1265</v>
      </c>
      <c r="GX28" s="78">
        <v>1088</v>
      </c>
      <c r="GY28" s="78">
        <v>1149</v>
      </c>
      <c r="GZ28" s="78">
        <v>1188</v>
      </c>
      <c r="HA28" s="78">
        <v>1030</v>
      </c>
      <c r="HB28" s="78">
        <v>1034</v>
      </c>
      <c r="HC28">
        <v>939</v>
      </c>
      <c r="HD28">
        <v>918</v>
      </c>
      <c r="HE28" s="78">
        <v>1248</v>
      </c>
      <c r="HF28" s="78">
        <v>1700</v>
      </c>
      <c r="HG28" s="78">
        <v>1678</v>
      </c>
      <c r="HH28" s="78">
        <v>2089</v>
      </c>
      <c r="HI28" s="78">
        <v>1975</v>
      </c>
      <c r="HJ28" s="78">
        <v>1858</v>
      </c>
      <c r="HK28" s="78">
        <v>1780</v>
      </c>
      <c r="HL28" s="78">
        <v>1679</v>
      </c>
      <c r="HM28" s="78">
        <v>1682</v>
      </c>
      <c r="HN28" s="78">
        <v>1478</v>
      </c>
      <c r="HO28" s="78">
        <v>1441</v>
      </c>
      <c r="HP28" s="78">
        <v>1363</v>
      </c>
      <c r="HQ28" s="78">
        <v>1615</v>
      </c>
      <c r="HR28" s="78">
        <v>1639</v>
      </c>
      <c r="HS28" s="78">
        <v>1908</v>
      </c>
      <c r="HT28" s="78">
        <v>2176</v>
      </c>
      <c r="HU28" s="78">
        <v>1819</v>
      </c>
      <c r="HV28" s="78">
        <v>2056</v>
      </c>
      <c r="HW28" s="78">
        <v>1768</v>
      </c>
      <c r="HX28" s="78">
        <v>1659</v>
      </c>
      <c r="HY28" s="78">
        <v>1655</v>
      </c>
      <c r="HZ28" s="78">
        <v>1349</v>
      </c>
      <c r="IA28" s="78">
        <v>1356</v>
      </c>
      <c r="IB28" s="78">
        <v>1429</v>
      </c>
      <c r="IC28" s="78">
        <v>1759</v>
      </c>
      <c r="ID28" s="78">
        <v>1525</v>
      </c>
      <c r="IE28" s="78">
        <v>1917</v>
      </c>
      <c r="IF28" s="78">
        <v>2013</v>
      </c>
      <c r="IG28" s="78">
        <v>1918</v>
      </c>
      <c r="IH28" s="106">
        <v>1890</v>
      </c>
      <c r="II28" s="106">
        <v>1682</v>
      </c>
      <c r="IJ28" s="106">
        <v>1685</v>
      </c>
      <c r="IK28" s="3">
        <v>1624</v>
      </c>
      <c r="IL28" s="3">
        <v>1544</v>
      </c>
      <c r="IM28" s="3">
        <v>1633</v>
      </c>
      <c r="IN28" s="3">
        <v>3071</v>
      </c>
      <c r="IO28" s="3">
        <v>2093</v>
      </c>
      <c r="IP28" s="3">
        <v>1648</v>
      </c>
      <c r="IQ28" s="3">
        <v>1817</v>
      </c>
      <c r="IR28" s="111">
        <v>2016</v>
      </c>
      <c r="IS28" s="111">
        <v>2379</v>
      </c>
      <c r="IT28" s="111">
        <v>2392</v>
      </c>
      <c r="IU28" s="111">
        <v>1948</v>
      </c>
      <c r="IV28" s="115">
        <v>2504</v>
      </c>
    </row>
    <row r="29" spans="1:256">
      <c r="A29" s="7" t="s">
        <v>46</v>
      </c>
      <c r="B29" s="38">
        <v>202</v>
      </c>
      <c r="C29" s="38">
        <v>158</v>
      </c>
      <c r="D29" s="38">
        <v>192</v>
      </c>
      <c r="E29" s="38">
        <v>226</v>
      </c>
      <c r="F29" s="38">
        <v>146</v>
      </c>
      <c r="G29" s="38">
        <v>209</v>
      </c>
      <c r="H29" s="38">
        <v>176</v>
      </c>
      <c r="I29" s="38">
        <v>210</v>
      </c>
      <c r="J29" s="38">
        <v>210</v>
      </c>
      <c r="K29" s="38">
        <v>189</v>
      </c>
      <c r="L29" s="38">
        <v>248</v>
      </c>
      <c r="M29" s="38">
        <v>190</v>
      </c>
      <c r="N29" s="38">
        <v>196</v>
      </c>
      <c r="O29" s="38">
        <v>154</v>
      </c>
      <c r="P29" s="38">
        <v>142</v>
      </c>
      <c r="Q29" s="38">
        <v>232</v>
      </c>
      <c r="R29" s="38">
        <v>163</v>
      </c>
      <c r="S29" s="38">
        <v>216</v>
      </c>
      <c r="T29" s="38">
        <v>184</v>
      </c>
      <c r="U29" s="38">
        <v>200</v>
      </c>
      <c r="V29" s="38">
        <v>209</v>
      </c>
      <c r="W29" s="38">
        <v>227</v>
      </c>
      <c r="X29" s="38">
        <v>251</v>
      </c>
      <c r="Y29" s="38">
        <v>191</v>
      </c>
      <c r="Z29" s="38">
        <v>271</v>
      </c>
      <c r="AA29" s="38">
        <v>223</v>
      </c>
      <c r="AB29" s="38">
        <v>182</v>
      </c>
      <c r="AC29" s="38">
        <v>240</v>
      </c>
      <c r="AD29" s="38">
        <v>168</v>
      </c>
      <c r="AE29" s="38">
        <v>189</v>
      </c>
      <c r="AF29" s="38">
        <v>192</v>
      </c>
      <c r="AG29" s="38">
        <v>177</v>
      </c>
      <c r="AH29" s="38">
        <v>208</v>
      </c>
      <c r="AI29" s="38">
        <v>237</v>
      </c>
      <c r="AJ29" s="38">
        <v>219</v>
      </c>
      <c r="AK29" s="38">
        <v>199</v>
      </c>
      <c r="AL29" s="38">
        <v>248</v>
      </c>
      <c r="AM29" s="38">
        <v>191</v>
      </c>
      <c r="AN29" s="38">
        <v>144</v>
      </c>
      <c r="AO29" s="38">
        <v>266</v>
      </c>
      <c r="AP29" s="38">
        <v>171</v>
      </c>
      <c r="AQ29" s="38">
        <v>203</v>
      </c>
      <c r="AR29" s="38">
        <v>209</v>
      </c>
      <c r="AS29" s="38">
        <v>203</v>
      </c>
      <c r="AT29" s="38">
        <v>217</v>
      </c>
      <c r="AU29" s="38">
        <v>237</v>
      </c>
      <c r="AV29" s="38">
        <v>224</v>
      </c>
      <c r="AW29" s="38">
        <v>236</v>
      </c>
      <c r="AX29" s="38">
        <v>265</v>
      </c>
      <c r="AY29" s="38">
        <v>171</v>
      </c>
      <c r="AZ29" s="38">
        <v>222</v>
      </c>
      <c r="BA29" s="38">
        <v>226</v>
      </c>
      <c r="BB29" s="38">
        <v>168</v>
      </c>
      <c r="BC29" s="38">
        <v>244</v>
      </c>
      <c r="BD29" s="38">
        <v>254</v>
      </c>
      <c r="BE29" s="38">
        <v>211</v>
      </c>
      <c r="BF29" s="38">
        <v>339</v>
      </c>
      <c r="BG29" s="38">
        <v>262</v>
      </c>
      <c r="BH29" s="38">
        <v>270</v>
      </c>
      <c r="BI29" s="38">
        <v>284</v>
      </c>
      <c r="BJ29" s="38">
        <v>278</v>
      </c>
      <c r="BK29" s="38">
        <v>218</v>
      </c>
      <c r="BL29" s="38">
        <v>222</v>
      </c>
      <c r="BM29" s="38">
        <v>279</v>
      </c>
      <c r="BN29" s="38">
        <v>162</v>
      </c>
      <c r="BO29" s="38">
        <v>258</v>
      </c>
      <c r="BP29" s="38">
        <v>217</v>
      </c>
      <c r="BQ29" s="38">
        <v>215</v>
      </c>
      <c r="BR29" s="38">
        <v>237</v>
      </c>
      <c r="BS29" s="38">
        <v>217</v>
      </c>
      <c r="BT29" s="38">
        <v>252</v>
      </c>
      <c r="BU29" s="38">
        <v>254</v>
      </c>
      <c r="BV29" s="38">
        <v>216</v>
      </c>
      <c r="BW29" s="38">
        <v>176</v>
      </c>
      <c r="BX29" s="38">
        <v>228</v>
      </c>
      <c r="BY29" s="38">
        <v>198</v>
      </c>
      <c r="BZ29" s="38">
        <v>209</v>
      </c>
      <c r="CA29" s="38">
        <v>254</v>
      </c>
      <c r="CB29" s="38">
        <v>225</v>
      </c>
      <c r="CC29" s="38">
        <v>309</v>
      </c>
      <c r="CD29" s="38">
        <v>270</v>
      </c>
      <c r="CE29" s="38">
        <v>275</v>
      </c>
      <c r="CF29" s="38">
        <v>291</v>
      </c>
      <c r="CG29" s="38">
        <v>271</v>
      </c>
      <c r="CH29" s="38">
        <v>275</v>
      </c>
      <c r="CI29" s="38">
        <v>291</v>
      </c>
      <c r="CJ29" s="38">
        <v>271</v>
      </c>
      <c r="CK29" s="38">
        <v>290</v>
      </c>
      <c r="CL29" s="38">
        <v>209</v>
      </c>
      <c r="CM29" s="38">
        <v>265</v>
      </c>
      <c r="CN29" s="38">
        <v>250</v>
      </c>
      <c r="CO29" s="38">
        <v>275</v>
      </c>
      <c r="CP29" s="38">
        <v>273</v>
      </c>
      <c r="CQ29" s="38">
        <v>249</v>
      </c>
      <c r="CR29" s="38">
        <v>355</v>
      </c>
      <c r="CS29" s="38">
        <v>242</v>
      </c>
      <c r="CT29" s="38">
        <v>295</v>
      </c>
      <c r="CU29" s="38">
        <v>299</v>
      </c>
      <c r="CV29" s="38">
        <v>236</v>
      </c>
      <c r="CW29" s="38">
        <v>271</v>
      </c>
      <c r="CX29" s="38">
        <v>212</v>
      </c>
      <c r="CY29" s="38">
        <v>266</v>
      </c>
      <c r="CZ29" s="38">
        <v>272</v>
      </c>
      <c r="DA29" s="38">
        <v>233</v>
      </c>
      <c r="DB29" s="38">
        <v>273</v>
      </c>
      <c r="DC29" s="38">
        <v>313</v>
      </c>
      <c r="DD29" s="38">
        <v>325</v>
      </c>
      <c r="DE29" s="38">
        <v>341</v>
      </c>
      <c r="DF29" s="38">
        <v>360</v>
      </c>
      <c r="DG29" s="38">
        <v>291</v>
      </c>
      <c r="DH29" s="38">
        <v>356</v>
      </c>
      <c r="DI29" s="38">
        <v>362</v>
      </c>
      <c r="DJ29" s="38">
        <v>290</v>
      </c>
      <c r="DK29" s="38">
        <v>328</v>
      </c>
      <c r="DL29" s="38">
        <v>344</v>
      </c>
      <c r="DM29" s="38">
        <v>335</v>
      </c>
      <c r="DN29" s="38">
        <v>381</v>
      </c>
      <c r="DO29" s="38">
        <v>405</v>
      </c>
      <c r="DP29" s="38">
        <v>399</v>
      </c>
      <c r="DQ29" s="65">
        <v>416</v>
      </c>
      <c r="DR29" s="70">
        <v>327</v>
      </c>
      <c r="DS29" s="70">
        <v>303</v>
      </c>
      <c r="DT29" s="70">
        <v>299</v>
      </c>
      <c r="DU29" s="70">
        <v>296</v>
      </c>
      <c r="DV29" s="70">
        <v>244</v>
      </c>
      <c r="DW29" s="70">
        <v>308</v>
      </c>
      <c r="DX29" s="70">
        <v>294</v>
      </c>
      <c r="DY29" s="67">
        <v>236</v>
      </c>
      <c r="DZ29" s="67">
        <v>339</v>
      </c>
      <c r="EA29" s="67">
        <v>339</v>
      </c>
      <c r="EB29" s="67">
        <v>353</v>
      </c>
      <c r="EC29" s="67">
        <v>337</v>
      </c>
      <c r="ED29" s="70">
        <v>295</v>
      </c>
      <c r="EE29" s="70">
        <v>278</v>
      </c>
      <c r="EF29" s="70">
        <v>301</v>
      </c>
      <c r="EG29" s="70">
        <v>281</v>
      </c>
      <c r="EH29" s="70">
        <v>237</v>
      </c>
      <c r="EI29" s="70">
        <v>308</v>
      </c>
      <c r="EJ29" s="70">
        <v>337</v>
      </c>
      <c r="EK29" s="67">
        <v>284</v>
      </c>
      <c r="EL29" s="67">
        <v>387</v>
      </c>
      <c r="EM29" s="67">
        <v>317</v>
      </c>
      <c r="EN29" s="67">
        <v>371</v>
      </c>
      <c r="EO29" s="67">
        <v>360</v>
      </c>
      <c r="EP29" s="71">
        <v>275</v>
      </c>
      <c r="EQ29" s="71">
        <v>290</v>
      </c>
      <c r="ER29" s="71">
        <v>332</v>
      </c>
      <c r="ES29" s="71">
        <v>332</v>
      </c>
      <c r="ET29" s="71">
        <v>237</v>
      </c>
      <c r="EU29" s="71">
        <v>297</v>
      </c>
      <c r="EV29" s="71">
        <v>287</v>
      </c>
      <c r="EW29" s="68">
        <v>283</v>
      </c>
      <c r="EX29" s="68">
        <v>256</v>
      </c>
      <c r="EY29" s="68">
        <v>288</v>
      </c>
      <c r="EZ29" s="68">
        <v>355</v>
      </c>
      <c r="FA29" s="68">
        <v>241</v>
      </c>
      <c r="FB29" s="71">
        <v>339</v>
      </c>
      <c r="FC29" s="71">
        <v>219</v>
      </c>
      <c r="FD29" s="71">
        <v>449</v>
      </c>
      <c r="FE29" s="71">
        <v>487</v>
      </c>
      <c r="FF29" s="71">
        <v>367</v>
      </c>
      <c r="FG29" s="71">
        <v>408</v>
      </c>
      <c r="FH29" s="71">
        <v>444</v>
      </c>
      <c r="FI29" s="68">
        <v>476</v>
      </c>
      <c r="FJ29" s="68">
        <v>459</v>
      </c>
      <c r="FK29" s="68">
        <v>508</v>
      </c>
      <c r="FL29" s="68">
        <v>515</v>
      </c>
      <c r="FM29" s="68">
        <v>490</v>
      </c>
      <c r="FN29" s="69">
        <v>538</v>
      </c>
      <c r="FO29" s="69">
        <v>471</v>
      </c>
      <c r="FP29" s="69">
        <v>514</v>
      </c>
      <c r="FQ29" s="69">
        <v>458</v>
      </c>
      <c r="FR29" s="69">
        <v>432</v>
      </c>
      <c r="FS29" s="69">
        <v>423</v>
      </c>
      <c r="FT29" s="69">
        <v>387</v>
      </c>
      <c r="FU29" s="69">
        <v>457</v>
      </c>
      <c r="FV29" s="69">
        <v>436</v>
      </c>
      <c r="FW29" s="69">
        <v>496</v>
      </c>
      <c r="FX29" s="69">
        <v>441</v>
      </c>
      <c r="FY29" s="69">
        <v>523</v>
      </c>
      <c r="FZ29" s="70">
        <v>535</v>
      </c>
      <c r="GA29" s="70">
        <v>459</v>
      </c>
      <c r="GB29" s="70">
        <v>570</v>
      </c>
      <c r="GC29" s="70">
        <v>537</v>
      </c>
      <c r="GD29" s="70">
        <v>400</v>
      </c>
      <c r="GE29" s="70">
        <v>436</v>
      </c>
      <c r="GF29" s="70">
        <v>446</v>
      </c>
      <c r="GG29" s="70">
        <v>389</v>
      </c>
      <c r="GH29" s="70">
        <v>445</v>
      </c>
      <c r="GI29">
        <v>466</v>
      </c>
      <c r="GJ29">
        <v>433</v>
      </c>
      <c r="GK29">
        <v>502</v>
      </c>
      <c r="GL29">
        <v>496</v>
      </c>
      <c r="GM29">
        <v>444</v>
      </c>
      <c r="GN29">
        <v>536</v>
      </c>
      <c r="GO29">
        <v>523</v>
      </c>
      <c r="GP29">
        <v>568</v>
      </c>
      <c r="GQ29">
        <v>550</v>
      </c>
      <c r="GR29">
        <v>511</v>
      </c>
      <c r="GS29">
        <v>505</v>
      </c>
      <c r="GT29">
        <v>547</v>
      </c>
      <c r="GU29">
        <v>514</v>
      </c>
      <c r="GV29">
        <v>613</v>
      </c>
      <c r="GW29">
        <v>501</v>
      </c>
      <c r="GX29">
        <v>559</v>
      </c>
      <c r="GY29">
        <v>533</v>
      </c>
      <c r="GZ29">
        <v>476</v>
      </c>
      <c r="HA29">
        <v>511</v>
      </c>
      <c r="HB29">
        <v>385</v>
      </c>
      <c r="HC29">
        <v>404</v>
      </c>
      <c r="HD29">
        <v>332</v>
      </c>
      <c r="HE29">
        <v>397</v>
      </c>
      <c r="HF29">
        <v>427</v>
      </c>
      <c r="HG29">
        <v>437</v>
      </c>
      <c r="HH29">
        <v>432</v>
      </c>
      <c r="HI29">
        <v>420</v>
      </c>
      <c r="HJ29">
        <v>445</v>
      </c>
      <c r="HK29">
        <v>457</v>
      </c>
      <c r="HL29">
        <v>414</v>
      </c>
      <c r="HM29">
        <v>646</v>
      </c>
      <c r="HN29">
        <v>552</v>
      </c>
      <c r="HO29">
        <v>512</v>
      </c>
      <c r="HP29">
        <v>468</v>
      </c>
      <c r="HQ29">
        <v>499</v>
      </c>
      <c r="HR29">
        <v>447</v>
      </c>
      <c r="HS29">
        <v>497</v>
      </c>
      <c r="HT29">
        <v>544</v>
      </c>
      <c r="HU29">
        <v>512</v>
      </c>
      <c r="HV29">
        <v>602</v>
      </c>
      <c r="HW29">
        <v>499</v>
      </c>
      <c r="HX29">
        <v>472</v>
      </c>
      <c r="HY29">
        <v>555</v>
      </c>
      <c r="HZ29">
        <v>463</v>
      </c>
      <c r="IA29">
        <v>376</v>
      </c>
      <c r="IB29">
        <v>418</v>
      </c>
      <c r="IC29">
        <v>436</v>
      </c>
      <c r="ID29">
        <v>426</v>
      </c>
      <c r="IE29">
        <v>510</v>
      </c>
      <c r="IF29">
        <v>479</v>
      </c>
      <c r="IG29">
        <v>460</v>
      </c>
      <c r="IH29" s="106">
        <v>456</v>
      </c>
      <c r="II29" s="106">
        <v>413</v>
      </c>
      <c r="IJ29" s="106">
        <v>508</v>
      </c>
      <c r="IK29" s="3">
        <v>482</v>
      </c>
      <c r="IL29" s="3">
        <v>391</v>
      </c>
      <c r="IM29" s="3">
        <v>438</v>
      </c>
      <c r="IN29" s="3">
        <v>689</v>
      </c>
      <c r="IO29" s="3">
        <v>577</v>
      </c>
      <c r="IP29" s="3">
        <v>527</v>
      </c>
      <c r="IQ29" s="3">
        <v>459</v>
      </c>
      <c r="IR29" s="111">
        <v>514</v>
      </c>
      <c r="IS29" s="111">
        <v>592</v>
      </c>
      <c r="IT29" s="111">
        <v>574</v>
      </c>
      <c r="IU29" s="111">
        <v>564</v>
      </c>
      <c r="IV29" s="115">
        <v>659</v>
      </c>
    </row>
    <row r="30" spans="1:256">
      <c r="A30" s="7" t="s">
        <v>47</v>
      </c>
      <c r="B30" s="38">
        <v>763</v>
      </c>
      <c r="C30" s="38">
        <v>904</v>
      </c>
      <c r="D30" s="38">
        <v>620</v>
      </c>
      <c r="E30" s="38">
        <v>513</v>
      </c>
      <c r="F30" s="38">
        <v>642</v>
      </c>
      <c r="G30" s="38">
        <v>736</v>
      </c>
      <c r="H30" s="38">
        <v>748</v>
      </c>
      <c r="I30" s="38">
        <v>625</v>
      </c>
      <c r="J30" s="38">
        <v>605</v>
      </c>
      <c r="K30" s="38">
        <v>659</v>
      </c>
      <c r="L30" s="38">
        <v>644</v>
      </c>
      <c r="M30" s="38">
        <v>930</v>
      </c>
      <c r="N30" s="37">
        <v>699</v>
      </c>
      <c r="O30" s="38">
        <v>981</v>
      </c>
      <c r="P30" s="38">
        <v>612</v>
      </c>
      <c r="Q30" s="38">
        <v>782</v>
      </c>
      <c r="R30" s="38">
        <v>620</v>
      </c>
      <c r="S30" s="38">
        <v>622</v>
      </c>
      <c r="T30" s="38">
        <v>710</v>
      </c>
      <c r="U30" s="38">
        <v>736</v>
      </c>
      <c r="V30" s="38">
        <v>717</v>
      </c>
      <c r="W30" s="38">
        <v>940</v>
      </c>
      <c r="X30" s="38">
        <v>988</v>
      </c>
      <c r="Y30" s="38">
        <v>779</v>
      </c>
      <c r="Z30" s="38">
        <v>839</v>
      </c>
      <c r="AA30" s="38">
        <v>695</v>
      </c>
      <c r="AB30" s="38">
        <v>570</v>
      </c>
      <c r="AC30" s="38">
        <v>904</v>
      </c>
      <c r="AD30" s="38">
        <v>705</v>
      </c>
      <c r="AE30" s="38">
        <v>651</v>
      </c>
      <c r="AF30" s="38">
        <v>873</v>
      </c>
      <c r="AG30" s="38">
        <v>801</v>
      </c>
      <c r="AH30" s="38">
        <v>623</v>
      </c>
      <c r="AI30" s="38">
        <v>867</v>
      </c>
      <c r="AJ30" s="38">
        <v>846</v>
      </c>
      <c r="AK30" s="38">
        <v>664</v>
      </c>
      <c r="AL30" s="38">
        <v>804</v>
      </c>
      <c r="AM30" s="38">
        <v>703</v>
      </c>
      <c r="AN30" s="38">
        <v>527</v>
      </c>
      <c r="AO30" s="38">
        <v>684</v>
      </c>
      <c r="AP30" s="38">
        <v>614</v>
      </c>
      <c r="AQ30" s="38">
        <v>483</v>
      </c>
      <c r="AR30" s="38">
        <v>583</v>
      </c>
      <c r="AS30" s="38">
        <v>571</v>
      </c>
      <c r="AT30" s="38">
        <v>548</v>
      </c>
      <c r="AU30" s="38">
        <v>673</v>
      </c>
      <c r="AV30" s="38">
        <v>650</v>
      </c>
      <c r="AW30" s="38">
        <v>585</v>
      </c>
      <c r="AX30" s="38">
        <v>673</v>
      </c>
      <c r="AY30" s="38">
        <v>650</v>
      </c>
      <c r="AZ30" s="38">
        <v>585</v>
      </c>
      <c r="BA30" s="38">
        <v>546</v>
      </c>
      <c r="BB30" s="38">
        <v>459</v>
      </c>
      <c r="BC30" s="38">
        <v>502</v>
      </c>
      <c r="BD30" s="38">
        <v>663</v>
      </c>
      <c r="BE30" s="38">
        <v>642</v>
      </c>
      <c r="BF30" s="38">
        <v>587</v>
      </c>
      <c r="BG30" s="38">
        <v>741</v>
      </c>
      <c r="BH30" s="38">
        <v>792</v>
      </c>
      <c r="BI30" s="38">
        <v>607</v>
      </c>
      <c r="BJ30" s="38">
        <v>784</v>
      </c>
      <c r="BK30" s="38">
        <v>669</v>
      </c>
      <c r="BL30" s="38">
        <v>564</v>
      </c>
      <c r="BM30" s="38">
        <v>739</v>
      </c>
      <c r="BN30" s="38">
        <v>566</v>
      </c>
      <c r="BO30" s="38">
        <v>568</v>
      </c>
      <c r="BP30" s="38">
        <v>553</v>
      </c>
      <c r="BQ30" s="38">
        <v>617</v>
      </c>
      <c r="BR30" s="38">
        <v>677</v>
      </c>
      <c r="BS30" s="38">
        <v>644</v>
      </c>
      <c r="BT30" s="38">
        <v>695</v>
      </c>
      <c r="BU30" s="38">
        <v>791</v>
      </c>
      <c r="BV30" s="38">
        <v>659</v>
      </c>
      <c r="BW30" s="38">
        <v>630</v>
      </c>
      <c r="BX30" s="38">
        <v>695</v>
      </c>
      <c r="BY30" s="38">
        <v>596</v>
      </c>
      <c r="BZ30" s="38">
        <v>753</v>
      </c>
      <c r="CA30" s="38">
        <v>740</v>
      </c>
      <c r="CB30" s="38">
        <v>731</v>
      </c>
      <c r="CC30" s="38">
        <v>892</v>
      </c>
      <c r="CD30" s="38">
        <v>843</v>
      </c>
      <c r="CE30" s="38">
        <v>820</v>
      </c>
      <c r="CF30" s="38">
        <v>726</v>
      </c>
      <c r="CG30" s="38">
        <v>655</v>
      </c>
      <c r="CH30" s="38">
        <v>820</v>
      </c>
      <c r="CI30" s="38">
        <v>726</v>
      </c>
      <c r="CJ30" s="38">
        <v>655</v>
      </c>
      <c r="CK30" s="38">
        <v>715</v>
      </c>
      <c r="CL30" s="38">
        <v>623</v>
      </c>
      <c r="CM30" s="38">
        <v>702</v>
      </c>
      <c r="CN30" s="38">
        <v>718</v>
      </c>
      <c r="CO30" s="38">
        <v>860</v>
      </c>
      <c r="CP30" s="38">
        <v>770</v>
      </c>
      <c r="CQ30" s="38">
        <v>839</v>
      </c>
      <c r="CR30" s="38">
        <v>904</v>
      </c>
      <c r="CS30" s="38">
        <v>800</v>
      </c>
      <c r="CT30" s="38">
        <v>954</v>
      </c>
      <c r="CU30" s="38">
        <v>952</v>
      </c>
      <c r="CV30" s="38">
        <v>859</v>
      </c>
      <c r="CW30" s="37">
        <v>1009</v>
      </c>
      <c r="CX30" s="38">
        <v>919</v>
      </c>
      <c r="CY30" s="38">
        <v>978</v>
      </c>
      <c r="CZ30" s="37">
        <v>1025</v>
      </c>
      <c r="DA30" s="38">
        <v>972</v>
      </c>
      <c r="DB30" s="37">
        <v>1003</v>
      </c>
      <c r="DC30" s="37">
        <v>1066</v>
      </c>
      <c r="DD30" s="37">
        <v>1112</v>
      </c>
      <c r="DE30" s="37">
        <v>1099</v>
      </c>
      <c r="DF30" s="37">
        <v>1184</v>
      </c>
      <c r="DG30" s="37">
        <v>1035</v>
      </c>
      <c r="DH30" s="37">
        <v>1252</v>
      </c>
      <c r="DI30" s="37">
        <v>1233</v>
      </c>
      <c r="DJ30" s="37">
        <v>1186</v>
      </c>
      <c r="DK30" s="37">
        <v>1308</v>
      </c>
      <c r="DL30" s="37">
        <v>1411</v>
      </c>
      <c r="DM30" s="37">
        <v>1336</v>
      </c>
      <c r="DN30" s="37">
        <v>1578</v>
      </c>
      <c r="DO30" s="37">
        <v>1504</v>
      </c>
      <c r="DP30" s="37">
        <v>1626</v>
      </c>
      <c r="DQ30" s="66">
        <v>1577</v>
      </c>
      <c r="DR30" s="70">
        <v>1632</v>
      </c>
      <c r="DS30" s="70">
        <v>1509</v>
      </c>
      <c r="DT30" s="70">
        <v>1711</v>
      </c>
      <c r="DU30" s="70">
        <v>1744</v>
      </c>
      <c r="DV30" s="70">
        <v>1686</v>
      </c>
      <c r="DW30" s="70">
        <v>1906</v>
      </c>
      <c r="DX30" s="70">
        <v>1778</v>
      </c>
      <c r="DY30" s="67">
        <v>1693</v>
      </c>
      <c r="DZ30" s="67">
        <v>1845</v>
      </c>
      <c r="EA30" s="67">
        <v>1936</v>
      </c>
      <c r="EB30" s="67">
        <v>2128</v>
      </c>
      <c r="EC30" s="67">
        <v>2013</v>
      </c>
      <c r="ED30" s="70">
        <v>1770</v>
      </c>
      <c r="EE30" s="70">
        <v>1742</v>
      </c>
      <c r="EF30" s="70">
        <v>1909</v>
      </c>
      <c r="EG30" s="70">
        <v>1971</v>
      </c>
      <c r="EH30" s="70">
        <v>1851</v>
      </c>
      <c r="EI30" s="70">
        <v>2046</v>
      </c>
      <c r="EJ30" s="70">
        <v>1995</v>
      </c>
      <c r="EK30" s="67">
        <v>1984</v>
      </c>
      <c r="EL30" s="67">
        <v>2080</v>
      </c>
      <c r="EM30" s="67">
        <v>2077</v>
      </c>
      <c r="EN30" s="67">
        <v>2543</v>
      </c>
      <c r="EO30" s="67">
        <v>2519</v>
      </c>
      <c r="EP30" s="71">
        <v>2140</v>
      </c>
      <c r="EQ30" s="71">
        <v>2054</v>
      </c>
      <c r="ER30" s="71">
        <v>2046</v>
      </c>
      <c r="ES30" s="71">
        <v>2073</v>
      </c>
      <c r="ET30" s="71">
        <v>2208</v>
      </c>
      <c r="EU30" s="71">
        <v>2147</v>
      </c>
      <c r="EV30" s="71">
        <v>2002</v>
      </c>
      <c r="EW30" s="68">
        <v>2142</v>
      </c>
      <c r="EX30" s="68">
        <v>2060</v>
      </c>
      <c r="EY30" s="68">
        <v>2105</v>
      </c>
      <c r="EZ30" s="68">
        <v>2366</v>
      </c>
      <c r="FA30" s="68">
        <v>2156</v>
      </c>
      <c r="FB30" s="71">
        <v>1964</v>
      </c>
      <c r="FC30" s="71">
        <v>1731</v>
      </c>
      <c r="FD30" s="71">
        <v>1851</v>
      </c>
      <c r="FE30" s="71">
        <v>1900</v>
      </c>
      <c r="FF30" s="71">
        <v>1775</v>
      </c>
      <c r="FG30" s="71">
        <v>1639</v>
      </c>
      <c r="FH30" s="71">
        <v>1629</v>
      </c>
      <c r="FI30" s="68">
        <v>1773</v>
      </c>
      <c r="FJ30" s="68">
        <v>1675</v>
      </c>
      <c r="FK30" s="68">
        <v>1924</v>
      </c>
      <c r="FL30" s="68">
        <v>1974</v>
      </c>
      <c r="FM30" s="68">
        <v>2049</v>
      </c>
      <c r="FN30" s="69">
        <v>2247</v>
      </c>
      <c r="FO30" s="69">
        <v>1543</v>
      </c>
      <c r="FP30" s="69">
        <v>1723</v>
      </c>
      <c r="FQ30" s="69">
        <v>1433</v>
      </c>
      <c r="FR30" s="69">
        <v>1410</v>
      </c>
      <c r="FS30" s="69">
        <v>1536</v>
      </c>
      <c r="FT30" s="69">
        <v>1501</v>
      </c>
      <c r="FU30" s="69">
        <v>1562</v>
      </c>
      <c r="FV30" s="69">
        <v>1568</v>
      </c>
      <c r="FW30" s="69">
        <v>2084</v>
      </c>
      <c r="FX30" s="69">
        <v>1965</v>
      </c>
      <c r="FY30" s="69">
        <v>2161</v>
      </c>
      <c r="FZ30" s="70">
        <v>1604</v>
      </c>
      <c r="GA30" s="70">
        <v>1302</v>
      </c>
      <c r="GB30" s="70">
        <v>1598</v>
      </c>
      <c r="GC30" s="70">
        <v>1452</v>
      </c>
      <c r="GD30" s="70">
        <v>1343</v>
      </c>
      <c r="GE30" s="70">
        <v>1288</v>
      </c>
      <c r="GF30" s="70">
        <v>1223</v>
      </c>
      <c r="GG30" s="70">
        <v>1274</v>
      </c>
      <c r="GH30" s="70">
        <v>1434</v>
      </c>
      <c r="GI30">
        <v>1561</v>
      </c>
      <c r="GJ30">
        <v>1503</v>
      </c>
      <c r="GK30">
        <v>1560</v>
      </c>
      <c r="GL30">
        <v>1337</v>
      </c>
      <c r="GM30">
        <v>1001</v>
      </c>
      <c r="GN30">
        <v>1490</v>
      </c>
      <c r="GO30">
        <v>1206</v>
      </c>
      <c r="GP30">
        <v>1223</v>
      </c>
      <c r="GQ30">
        <v>1309</v>
      </c>
      <c r="GR30">
        <v>1191</v>
      </c>
      <c r="GS30">
        <v>1200</v>
      </c>
      <c r="GT30">
        <v>1343</v>
      </c>
      <c r="GU30" s="78">
        <v>1240</v>
      </c>
      <c r="GV30" s="78">
        <v>1487</v>
      </c>
      <c r="GW30" s="78">
        <v>1351</v>
      </c>
      <c r="GX30" s="78">
        <v>1256</v>
      </c>
      <c r="GY30" s="78">
        <v>1129</v>
      </c>
      <c r="GZ30" s="78">
        <v>1169</v>
      </c>
      <c r="HA30" s="78">
        <v>1101</v>
      </c>
      <c r="HB30" s="78">
        <v>1074</v>
      </c>
      <c r="HC30">
        <v>961</v>
      </c>
      <c r="HD30">
        <v>840</v>
      </c>
      <c r="HE30" s="78">
        <v>1105</v>
      </c>
      <c r="HF30" s="78">
        <v>1134</v>
      </c>
      <c r="HG30" s="78">
        <v>1140</v>
      </c>
      <c r="HH30" s="78">
        <v>1259</v>
      </c>
      <c r="HI30" s="78">
        <v>1182</v>
      </c>
      <c r="HJ30" s="78">
        <v>1139</v>
      </c>
      <c r="HK30" s="78">
        <v>1103</v>
      </c>
      <c r="HL30" s="78">
        <v>1059</v>
      </c>
      <c r="HM30" s="78">
        <v>1063</v>
      </c>
      <c r="HN30">
        <v>963</v>
      </c>
      <c r="HO30">
        <v>851</v>
      </c>
      <c r="HP30">
        <v>934</v>
      </c>
      <c r="HQ30" s="78">
        <v>1002</v>
      </c>
      <c r="HR30">
        <v>978</v>
      </c>
      <c r="HS30">
        <v>984</v>
      </c>
      <c r="HT30" s="78">
        <v>1122</v>
      </c>
      <c r="HU30" s="78">
        <v>1037</v>
      </c>
      <c r="HV30" s="78">
        <v>1044</v>
      </c>
      <c r="HW30" s="78">
        <v>962</v>
      </c>
      <c r="HX30" s="78">
        <v>885</v>
      </c>
      <c r="HY30" s="78">
        <v>991</v>
      </c>
      <c r="HZ30" s="78">
        <v>726</v>
      </c>
      <c r="IA30" s="78">
        <v>796</v>
      </c>
      <c r="IB30" s="78">
        <v>894</v>
      </c>
      <c r="IC30" s="78">
        <v>980</v>
      </c>
      <c r="ID30" s="78">
        <v>931</v>
      </c>
      <c r="IE30" s="78">
        <v>1046</v>
      </c>
      <c r="IF30" s="78">
        <v>1085</v>
      </c>
      <c r="IG30" s="78">
        <v>991</v>
      </c>
      <c r="IH30" s="106">
        <v>881</v>
      </c>
      <c r="II30" s="106">
        <v>834</v>
      </c>
      <c r="IJ30" s="106">
        <v>897</v>
      </c>
      <c r="IK30" s="3">
        <v>925</v>
      </c>
      <c r="IL30" s="3">
        <v>772</v>
      </c>
      <c r="IM30" s="3">
        <v>897</v>
      </c>
      <c r="IN30" s="3">
        <v>1078</v>
      </c>
      <c r="IO30" s="3">
        <v>770</v>
      </c>
      <c r="IP30" s="3">
        <v>692</v>
      </c>
      <c r="IQ30" s="3">
        <v>892</v>
      </c>
      <c r="IR30" s="111">
        <v>1083</v>
      </c>
      <c r="IS30" s="111">
        <v>1286</v>
      </c>
      <c r="IT30" s="111">
        <v>1164</v>
      </c>
      <c r="IU30" s="111">
        <v>970</v>
      </c>
      <c r="IV30" s="115">
        <v>1128</v>
      </c>
    </row>
    <row r="31" spans="1:256">
      <c r="A31" s="7" t="s">
        <v>49</v>
      </c>
      <c r="B31" s="38">
        <v>794</v>
      </c>
      <c r="C31" s="38">
        <v>756</v>
      </c>
      <c r="D31" s="38">
        <v>815</v>
      </c>
      <c r="E31" s="38">
        <v>805</v>
      </c>
      <c r="F31" s="38">
        <v>861</v>
      </c>
      <c r="G31" s="38">
        <v>930</v>
      </c>
      <c r="H31" s="38">
        <v>759</v>
      </c>
      <c r="I31" s="38">
        <v>830</v>
      </c>
      <c r="J31" s="38">
        <v>868</v>
      </c>
      <c r="K31" s="38">
        <v>824</v>
      </c>
      <c r="L31" s="38">
        <v>923</v>
      </c>
      <c r="M31" s="38">
        <v>721</v>
      </c>
      <c r="N31" s="37">
        <v>824</v>
      </c>
      <c r="O31" s="38">
        <v>968</v>
      </c>
      <c r="P31" s="38">
        <v>790</v>
      </c>
      <c r="Q31" s="37">
        <v>1128</v>
      </c>
      <c r="R31" s="38">
        <v>816</v>
      </c>
      <c r="S31" s="37">
        <v>1010</v>
      </c>
      <c r="T31" s="38">
        <v>956</v>
      </c>
      <c r="U31" s="37">
        <v>1154</v>
      </c>
      <c r="V31" s="37">
        <v>1052</v>
      </c>
      <c r="W31" s="37">
        <v>1224</v>
      </c>
      <c r="X31" s="37">
        <v>1292</v>
      </c>
      <c r="Y31" s="37">
        <v>1257</v>
      </c>
      <c r="Z31" s="37">
        <v>1086</v>
      </c>
      <c r="AA31" s="38">
        <v>752</v>
      </c>
      <c r="AB31" s="38">
        <v>723</v>
      </c>
      <c r="AC31" s="37">
        <v>1109</v>
      </c>
      <c r="AD31" s="38">
        <v>790</v>
      </c>
      <c r="AE31" s="38">
        <v>840</v>
      </c>
      <c r="AF31" s="38">
        <v>724</v>
      </c>
      <c r="AG31" s="38">
        <v>736</v>
      </c>
      <c r="AH31" s="38">
        <v>572</v>
      </c>
      <c r="AI31" s="38">
        <v>906</v>
      </c>
      <c r="AJ31" s="38">
        <v>877</v>
      </c>
      <c r="AK31" s="38">
        <v>943</v>
      </c>
      <c r="AL31" s="37">
        <v>1249</v>
      </c>
      <c r="AM31" s="38">
        <v>980</v>
      </c>
      <c r="AN31" s="37">
        <v>1098</v>
      </c>
      <c r="AO31" s="37">
        <v>1113</v>
      </c>
      <c r="AP31" s="38">
        <v>978</v>
      </c>
      <c r="AQ31" s="37">
        <v>1129</v>
      </c>
      <c r="AR31" s="37">
        <v>1259</v>
      </c>
      <c r="AS31" s="37">
        <v>1120</v>
      </c>
      <c r="AT31" s="37">
        <v>1119</v>
      </c>
      <c r="AU31" s="37">
        <v>1082</v>
      </c>
      <c r="AV31" s="37">
        <v>1081</v>
      </c>
      <c r="AW31" s="37">
        <v>1159</v>
      </c>
      <c r="AX31" s="37">
        <v>1208</v>
      </c>
      <c r="AY31" s="38">
        <v>974</v>
      </c>
      <c r="AZ31" s="37">
        <v>1277</v>
      </c>
      <c r="BA31" s="37">
        <v>1102</v>
      </c>
      <c r="BB31" s="38">
        <v>970</v>
      </c>
      <c r="BC31" s="37">
        <v>1185</v>
      </c>
      <c r="BD31" s="37">
        <v>1185</v>
      </c>
      <c r="BE31" s="37">
        <v>1143</v>
      </c>
      <c r="BF31" s="37">
        <v>1141</v>
      </c>
      <c r="BG31" s="37">
        <v>1034</v>
      </c>
      <c r="BH31" s="37">
        <v>1222</v>
      </c>
      <c r="BI31" s="37">
        <v>1102</v>
      </c>
      <c r="BJ31" s="37">
        <v>1126</v>
      </c>
      <c r="BK31" s="37">
        <v>1108</v>
      </c>
      <c r="BL31" s="37">
        <v>1070</v>
      </c>
      <c r="BM31" s="38">
        <v>990</v>
      </c>
      <c r="BN31" s="38">
        <v>949</v>
      </c>
      <c r="BO31" s="37">
        <v>1071</v>
      </c>
      <c r="BP31" s="38">
        <v>970</v>
      </c>
      <c r="BQ31" s="38">
        <v>999</v>
      </c>
      <c r="BR31" s="37">
        <v>1070</v>
      </c>
      <c r="BS31" s="38">
        <v>971</v>
      </c>
      <c r="BT31" s="38">
        <v>996</v>
      </c>
      <c r="BU31" s="37">
        <v>1039</v>
      </c>
      <c r="BV31" s="37">
        <v>1345</v>
      </c>
      <c r="BW31" s="37">
        <v>1270</v>
      </c>
      <c r="BX31" s="37">
        <v>1496</v>
      </c>
      <c r="BY31" s="37">
        <v>1418</v>
      </c>
      <c r="BZ31" s="37">
        <v>1484</v>
      </c>
      <c r="CA31" s="37">
        <v>1520</v>
      </c>
      <c r="CB31" s="37">
        <v>1416</v>
      </c>
      <c r="CC31" s="37">
        <v>1986</v>
      </c>
      <c r="CD31" s="37">
        <v>1835</v>
      </c>
      <c r="CE31" s="37">
        <v>2015</v>
      </c>
      <c r="CF31" s="37">
        <v>2015</v>
      </c>
      <c r="CG31" s="37">
        <v>1781</v>
      </c>
      <c r="CH31" s="37">
        <v>2015</v>
      </c>
      <c r="CI31" s="37">
        <v>2015</v>
      </c>
      <c r="CJ31" s="37">
        <v>1781</v>
      </c>
      <c r="CK31" s="37">
        <v>1825</v>
      </c>
      <c r="CL31" s="37">
        <v>1778</v>
      </c>
      <c r="CM31" s="37">
        <v>1937</v>
      </c>
      <c r="CN31" s="37">
        <v>1959</v>
      </c>
      <c r="CO31" s="37">
        <v>2163</v>
      </c>
      <c r="CP31" s="37">
        <v>2063</v>
      </c>
      <c r="CQ31" s="37">
        <v>2024</v>
      </c>
      <c r="CR31" s="37">
        <v>1912</v>
      </c>
      <c r="CS31" s="37">
        <v>1748</v>
      </c>
      <c r="CT31" s="37">
        <v>1316</v>
      </c>
      <c r="CU31" s="37">
        <v>1170</v>
      </c>
      <c r="CV31" s="37">
        <v>1313</v>
      </c>
      <c r="CW31" s="37">
        <v>1471</v>
      </c>
      <c r="CX31" s="37">
        <v>1499</v>
      </c>
      <c r="CY31" s="37">
        <v>1479</v>
      </c>
      <c r="CZ31" s="37">
        <v>1793</v>
      </c>
      <c r="DA31" s="37">
        <v>1977</v>
      </c>
      <c r="DB31" s="37">
        <v>1950</v>
      </c>
      <c r="DC31" s="37">
        <v>2101</v>
      </c>
      <c r="DD31" s="37">
        <v>2300</v>
      </c>
      <c r="DE31" s="37">
        <v>2580</v>
      </c>
      <c r="DF31" s="37">
        <v>2952</v>
      </c>
      <c r="DG31" s="37">
        <v>2536</v>
      </c>
      <c r="DH31" s="37">
        <v>2995</v>
      </c>
      <c r="DI31" s="37">
        <v>2702</v>
      </c>
      <c r="DJ31" s="37">
        <v>2453</v>
      </c>
      <c r="DK31" s="37">
        <v>2701</v>
      </c>
      <c r="DL31" s="37">
        <v>2669</v>
      </c>
      <c r="DM31" s="37">
        <v>2639</v>
      </c>
      <c r="DN31" s="37">
        <v>2768</v>
      </c>
      <c r="DO31" s="37">
        <v>2763</v>
      </c>
      <c r="DP31" s="37">
        <v>2697</v>
      </c>
      <c r="DQ31" s="66">
        <v>2839</v>
      </c>
      <c r="DR31" s="70">
        <v>2761</v>
      </c>
      <c r="DS31" s="70">
        <v>2573</v>
      </c>
      <c r="DT31" s="70">
        <v>2825</v>
      </c>
      <c r="DU31" s="70">
        <v>2530</v>
      </c>
      <c r="DV31" s="70">
        <v>2365</v>
      </c>
      <c r="DW31" s="70">
        <v>2670</v>
      </c>
      <c r="DX31" s="70">
        <v>2556</v>
      </c>
      <c r="DY31" s="67">
        <v>2208</v>
      </c>
      <c r="DZ31" s="67">
        <v>2334</v>
      </c>
      <c r="EA31" s="67">
        <v>2714</v>
      </c>
      <c r="EB31" s="67">
        <v>3189</v>
      </c>
      <c r="EC31" s="67">
        <v>2961</v>
      </c>
      <c r="ED31" s="70">
        <v>2698</v>
      </c>
      <c r="EE31" s="70">
        <v>2520</v>
      </c>
      <c r="EF31" s="70">
        <v>2714</v>
      </c>
      <c r="EG31" s="70">
        <v>2523</v>
      </c>
      <c r="EH31" s="70">
        <v>2294</v>
      </c>
      <c r="EI31" s="70">
        <v>2616</v>
      </c>
      <c r="EJ31" s="70">
        <v>2453</v>
      </c>
      <c r="EK31" s="67">
        <v>2564</v>
      </c>
      <c r="EL31" s="67">
        <v>2647</v>
      </c>
      <c r="EM31" s="67">
        <v>2365</v>
      </c>
      <c r="EN31" s="67">
        <v>2743</v>
      </c>
      <c r="EO31" s="67">
        <v>2629</v>
      </c>
      <c r="EP31" s="71">
        <v>2705</v>
      </c>
      <c r="EQ31" s="71">
        <v>2608</v>
      </c>
      <c r="ER31" s="71">
        <v>2661</v>
      </c>
      <c r="ES31" s="71">
        <v>2605</v>
      </c>
      <c r="ET31" s="71">
        <v>2530</v>
      </c>
      <c r="EU31" s="71">
        <v>2548</v>
      </c>
      <c r="EV31" s="71">
        <v>2594</v>
      </c>
      <c r="EW31" s="68">
        <v>2680</v>
      </c>
      <c r="EX31" s="68">
        <v>2734</v>
      </c>
      <c r="EY31" s="68">
        <v>2759</v>
      </c>
      <c r="EZ31" s="68">
        <v>3408</v>
      </c>
      <c r="FA31" s="68">
        <v>3000</v>
      </c>
      <c r="FB31" s="71">
        <v>3786</v>
      </c>
      <c r="FC31" s="71">
        <v>3117</v>
      </c>
      <c r="FD31" s="71">
        <v>3204</v>
      </c>
      <c r="FE31" s="71">
        <v>3470</v>
      </c>
      <c r="FF31" s="71">
        <v>2996</v>
      </c>
      <c r="FG31" s="71">
        <v>2855</v>
      </c>
      <c r="FH31" s="71">
        <v>3243</v>
      </c>
      <c r="FI31" s="68">
        <v>3060</v>
      </c>
      <c r="FJ31" s="68">
        <v>2770</v>
      </c>
      <c r="FK31" s="68">
        <v>3094</v>
      </c>
      <c r="FL31" s="68">
        <v>3234</v>
      </c>
      <c r="FM31" s="68">
        <v>3226</v>
      </c>
      <c r="FN31" s="69">
        <v>3809</v>
      </c>
      <c r="FO31" s="69">
        <v>2994</v>
      </c>
      <c r="FP31" s="69">
        <v>3230</v>
      </c>
      <c r="FQ31" s="69">
        <v>3610</v>
      </c>
      <c r="FR31" s="69">
        <v>3418</v>
      </c>
      <c r="FS31" s="69">
        <v>3785</v>
      </c>
      <c r="FT31" s="69">
        <v>3475</v>
      </c>
      <c r="FU31" s="69">
        <v>3635</v>
      </c>
      <c r="FV31" s="69">
        <v>3193</v>
      </c>
      <c r="FW31" s="69">
        <v>3435</v>
      </c>
      <c r="FX31" s="69">
        <v>3520</v>
      </c>
      <c r="FY31" s="69">
        <v>3537</v>
      </c>
      <c r="FZ31" s="70">
        <v>3580</v>
      </c>
      <c r="GA31" s="70">
        <v>2991</v>
      </c>
      <c r="GB31" s="70">
        <v>4306</v>
      </c>
      <c r="GC31" s="70">
        <v>3758</v>
      </c>
      <c r="GD31" s="70">
        <v>3476</v>
      </c>
      <c r="GE31" s="70">
        <v>3917</v>
      </c>
      <c r="GF31" s="70">
        <v>3850</v>
      </c>
      <c r="GG31" s="70">
        <v>3589</v>
      </c>
      <c r="GH31" s="70">
        <v>3907</v>
      </c>
      <c r="GI31">
        <v>3932</v>
      </c>
      <c r="GJ31">
        <v>3862</v>
      </c>
      <c r="GK31">
        <v>3909</v>
      </c>
      <c r="GL31">
        <v>3370</v>
      </c>
      <c r="GM31">
        <v>3032</v>
      </c>
      <c r="GN31">
        <v>3457</v>
      </c>
      <c r="GO31">
        <v>2934</v>
      </c>
      <c r="GP31">
        <v>2865</v>
      </c>
      <c r="GQ31">
        <v>2921</v>
      </c>
      <c r="GR31">
        <v>2889</v>
      </c>
      <c r="GS31">
        <v>2772</v>
      </c>
      <c r="GT31">
        <v>3117</v>
      </c>
      <c r="GU31" s="78">
        <v>2985</v>
      </c>
      <c r="GV31" s="78">
        <v>3315</v>
      </c>
      <c r="GW31" s="78">
        <v>3160</v>
      </c>
      <c r="GX31" s="78">
        <v>2879</v>
      </c>
      <c r="GY31" s="78">
        <v>2908</v>
      </c>
      <c r="GZ31" s="78">
        <v>3000</v>
      </c>
      <c r="HA31" s="78">
        <v>2879</v>
      </c>
      <c r="HB31" s="78">
        <v>2793</v>
      </c>
      <c r="HC31" s="78">
        <v>2652</v>
      </c>
      <c r="HD31" s="78">
        <v>2538</v>
      </c>
      <c r="HE31" s="78">
        <v>3023</v>
      </c>
      <c r="HF31" s="78">
        <v>3022</v>
      </c>
      <c r="HG31" s="78">
        <v>2741</v>
      </c>
      <c r="HH31" s="78">
        <v>3020</v>
      </c>
      <c r="HI31" s="78">
        <v>2741</v>
      </c>
      <c r="HJ31" s="78">
        <v>2720</v>
      </c>
      <c r="HK31" s="78">
        <v>2490</v>
      </c>
      <c r="HL31" s="78">
        <v>2563</v>
      </c>
      <c r="HM31" s="78">
        <v>2757</v>
      </c>
      <c r="HN31" s="78">
        <v>2195</v>
      </c>
      <c r="HO31" s="78">
        <v>2286</v>
      </c>
      <c r="HP31" s="78">
        <v>2384</v>
      </c>
      <c r="HQ31" s="78">
        <v>2478</v>
      </c>
      <c r="HR31" s="78">
        <v>2451</v>
      </c>
      <c r="HS31" s="78">
        <v>2549</v>
      </c>
      <c r="HT31" s="78">
        <v>2654</v>
      </c>
      <c r="HU31" s="78">
        <v>2222</v>
      </c>
      <c r="HV31" s="78">
        <v>2550</v>
      </c>
      <c r="HW31" s="78">
        <v>2562</v>
      </c>
      <c r="HX31" s="78">
        <v>2460</v>
      </c>
      <c r="HY31" s="78">
        <v>2782</v>
      </c>
      <c r="HZ31" s="78">
        <v>2166</v>
      </c>
      <c r="IA31" s="78">
        <v>2215</v>
      </c>
      <c r="IB31" s="78">
        <v>2666</v>
      </c>
      <c r="IC31" s="78">
        <v>2585</v>
      </c>
      <c r="ID31" s="78">
        <v>2457</v>
      </c>
      <c r="IE31" s="78">
        <v>3042</v>
      </c>
      <c r="IF31" s="78">
        <v>2867</v>
      </c>
      <c r="IG31" s="78">
        <v>2694</v>
      </c>
      <c r="IH31" s="106">
        <v>2685</v>
      </c>
      <c r="II31" s="106">
        <v>2301</v>
      </c>
      <c r="IJ31" s="106">
        <v>2572</v>
      </c>
      <c r="IK31" s="3">
        <v>2690</v>
      </c>
      <c r="IL31" s="3">
        <v>2246</v>
      </c>
      <c r="IM31" s="3">
        <v>5914</v>
      </c>
      <c r="IN31" s="3">
        <v>8643</v>
      </c>
      <c r="IO31" s="3">
        <v>5013</v>
      </c>
      <c r="IP31" s="3">
        <v>3623</v>
      </c>
      <c r="IQ31" s="3">
        <v>4096</v>
      </c>
      <c r="IR31" s="111">
        <v>5167</v>
      </c>
      <c r="IS31" s="111">
        <v>5342</v>
      </c>
      <c r="IT31" s="111">
        <v>5206</v>
      </c>
      <c r="IU31" s="111">
        <v>4858</v>
      </c>
      <c r="IV31" s="115">
        <v>5803</v>
      </c>
    </row>
    <row r="32" spans="1:256">
      <c r="A32" s="7" t="s">
        <v>50</v>
      </c>
      <c r="B32" s="38">
        <v>0</v>
      </c>
      <c r="C32" s="38">
        <v>0</v>
      </c>
      <c r="D32" s="38">
        <v>0</v>
      </c>
      <c r="E32" s="38">
        <v>0</v>
      </c>
      <c r="F32" s="38">
        <v>0</v>
      </c>
      <c r="G32" s="38">
        <v>0</v>
      </c>
      <c r="H32" s="38">
        <v>0</v>
      </c>
      <c r="I32" s="38">
        <v>0</v>
      </c>
      <c r="J32" s="38">
        <v>0</v>
      </c>
      <c r="K32" s="38">
        <v>0</v>
      </c>
      <c r="L32" s="38">
        <v>0</v>
      </c>
      <c r="M32" s="38">
        <v>0</v>
      </c>
      <c r="N32" s="38">
        <v>0</v>
      </c>
      <c r="O32" s="38">
        <v>424</v>
      </c>
      <c r="P32" s="38">
        <v>375</v>
      </c>
      <c r="Q32" s="38">
        <v>405</v>
      </c>
      <c r="R32" s="38">
        <v>352</v>
      </c>
      <c r="S32" s="38">
        <v>377</v>
      </c>
      <c r="T32" s="38">
        <v>373</v>
      </c>
      <c r="U32" s="38">
        <v>392</v>
      </c>
      <c r="V32" s="38">
        <v>452</v>
      </c>
      <c r="W32" s="38">
        <v>440</v>
      </c>
      <c r="X32" s="38">
        <v>452</v>
      </c>
      <c r="Y32" s="38">
        <v>398</v>
      </c>
      <c r="Z32" s="38">
        <v>465</v>
      </c>
      <c r="AA32" s="38">
        <v>429</v>
      </c>
      <c r="AB32" s="38">
        <v>404</v>
      </c>
      <c r="AC32" s="38">
        <v>464</v>
      </c>
      <c r="AD32" s="38">
        <v>338</v>
      </c>
      <c r="AE32" s="38">
        <v>346</v>
      </c>
      <c r="AF32" s="38">
        <v>417</v>
      </c>
      <c r="AG32" s="38">
        <v>428</v>
      </c>
      <c r="AH32" s="38">
        <v>362</v>
      </c>
      <c r="AI32" s="38">
        <v>435</v>
      </c>
      <c r="AJ32" s="38">
        <v>444</v>
      </c>
      <c r="AK32" s="38">
        <v>399</v>
      </c>
      <c r="AL32" s="38">
        <v>465</v>
      </c>
      <c r="AM32" s="38">
        <v>396</v>
      </c>
      <c r="AN32" s="38">
        <v>402</v>
      </c>
      <c r="AO32" s="38">
        <v>449</v>
      </c>
      <c r="AP32" s="38">
        <v>381</v>
      </c>
      <c r="AQ32" s="38">
        <v>434</v>
      </c>
      <c r="AR32" s="38">
        <v>482</v>
      </c>
      <c r="AS32" s="38">
        <v>422</v>
      </c>
      <c r="AT32" s="38">
        <v>431</v>
      </c>
      <c r="AU32" s="38">
        <v>452</v>
      </c>
      <c r="AV32" s="38">
        <v>428</v>
      </c>
      <c r="AW32" s="38">
        <v>483</v>
      </c>
      <c r="AX32" s="38">
        <v>505</v>
      </c>
      <c r="AY32" s="38">
        <v>399</v>
      </c>
      <c r="AZ32" s="38">
        <v>482</v>
      </c>
      <c r="BA32" s="38">
        <v>415</v>
      </c>
      <c r="BB32" s="38">
        <v>427</v>
      </c>
      <c r="BC32" s="38">
        <v>453</v>
      </c>
      <c r="BD32" s="38">
        <v>415</v>
      </c>
      <c r="BE32" s="38">
        <v>395</v>
      </c>
      <c r="BF32" s="38">
        <v>451</v>
      </c>
      <c r="BG32" s="38">
        <v>462</v>
      </c>
      <c r="BH32" s="38">
        <v>457</v>
      </c>
      <c r="BI32" s="38">
        <v>512</v>
      </c>
      <c r="BJ32" s="38">
        <v>476</v>
      </c>
      <c r="BK32" s="38">
        <v>517</v>
      </c>
      <c r="BL32" s="38">
        <v>480</v>
      </c>
      <c r="BM32" s="38">
        <v>474</v>
      </c>
      <c r="BN32" s="38">
        <v>462</v>
      </c>
      <c r="BO32" s="38">
        <v>546</v>
      </c>
      <c r="BP32" s="38">
        <v>442</v>
      </c>
      <c r="BQ32" s="38">
        <v>483</v>
      </c>
      <c r="BR32" s="38">
        <v>464</v>
      </c>
      <c r="BS32" s="38">
        <v>464</v>
      </c>
      <c r="BT32" s="38">
        <v>585</v>
      </c>
      <c r="BU32" s="38">
        <v>532</v>
      </c>
      <c r="BV32" s="38">
        <v>515</v>
      </c>
      <c r="BW32" s="38">
        <v>406</v>
      </c>
      <c r="BX32" s="38">
        <v>521</v>
      </c>
      <c r="BY32" s="38">
        <v>418</v>
      </c>
      <c r="BZ32" s="38">
        <v>501</v>
      </c>
      <c r="CA32" s="38">
        <v>501</v>
      </c>
      <c r="CB32" s="38">
        <v>463</v>
      </c>
      <c r="CC32" s="38">
        <v>595</v>
      </c>
      <c r="CD32" s="38">
        <v>521</v>
      </c>
      <c r="CE32" s="38">
        <v>539</v>
      </c>
      <c r="CF32" s="38">
        <v>557</v>
      </c>
      <c r="CG32" s="38">
        <v>534</v>
      </c>
      <c r="CH32" s="38">
        <v>539</v>
      </c>
      <c r="CI32" s="38">
        <v>557</v>
      </c>
      <c r="CJ32" s="38">
        <v>534</v>
      </c>
      <c r="CK32" s="38">
        <v>567</v>
      </c>
      <c r="CL32" s="38">
        <v>512</v>
      </c>
      <c r="CM32" s="38">
        <v>540</v>
      </c>
      <c r="CN32" s="38">
        <v>584</v>
      </c>
      <c r="CO32" s="38">
        <v>592</v>
      </c>
      <c r="CP32" s="38">
        <v>601</v>
      </c>
      <c r="CQ32" s="38">
        <v>545</v>
      </c>
      <c r="CR32" s="38">
        <v>614</v>
      </c>
      <c r="CS32" s="38">
        <v>516</v>
      </c>
      <c r="CT32" s="38">
        <v>602</v>
      </c>
      <c r="CU32" s="38">
        <v>491</v>
      </c>
      <c r="CV32" s="38">
        <v>492</v>
      </c>
      <c r="CW32" s="38">
        <v>560</v>
      </c>
      <c r="CX32" s="38">
        <v>482</v>
      </c>
      <c r="CY32" s="38">
        <v>482</v>
      </c>
      <c r="CZ32" s="38">
        <v>575</v>
      </c>
      <c r="DA32" s="38">
        <v>504</v>
      </c>
      <c r="DB32" s="38">
        <v>505</v>
      </c>
      <c r="DC32" s="38">
        <v>550</v>
      </c>
      <c r="DD32" s="38">
        <v>529</v>
      </c>
      <c r="DE32" s="38">
        <v>596</v>
      </c>
      <c r="DF32" s="38">
        <v>718</v>
      </c>
      <c r="DG32" s="38">
        <v>585</v>
      </c>
      <c r="DH32" s="38">
        <v>648</v>
      </c>
      <c r="DI32" s="38">
        <v>607</v>
      </c>
      <c r="DJ32" s="38">
        <v>579</v>
      </c>
      <c r="DK32" s="38">
        <v>616</v>
      </c>
      <c r="DL32" s="38">
        <v>599</v>
      </c>
      <c r="DM32" s="38">
        <v>592</v>
      </c>
      <c r="DN32" s="38">
        <v>619</v>
      </c>
      <c r="DO32" s="38">
        <v>669</v>
      </c>
      <c r="DP32" s="38">
        <v>708</v>
      </c>
      <c r="DQ32" s="65">
        <v>733</v>
      </c>
      <c r="DR32" s="70">
        <v>683</v>
      </c>
      <c r="DS32" s="70">
        <v>582</v>
      </c>
      <c r="DT32" s="70">
        <v>703</v>
      </c>
      <c r="DU32" s="70">
        <v>579</v>
      </c>
      <c r="DV32" s="70">
        <v>613</v>
      </c>
      <c r="DW32" s="70">
        <v>678</v>
      </c>
      <c r="DX32" s="70">
        <v>689</v>
      </c>
      <c r="DY32" s="67">
        <v>569</v>
      </c>
      <c r="DZ32" s="67">
        <v>618</v>
      </c>
      <c r="EA32" s="67">
        <v>656</v>
      </c>
      <c r="EB32" s="67">
        <v>675</v>
      </c>
      <c r="EC32" s="67">
        <v>654</v>
      </c>
      <c r="ED32" s="70">
        <v>659</v>
      </c>
      <c r="EE32" s="70">
        <v>607</v>
      </c>
      <c r="EF32" s="70">
        <v>600</v>
      </c>
      <c r="EG32" s="70">
        <v>576</v>
      </c>
      <c r="EH32" s="70">
        <v>490</v>
      </c>
      <c r="EI32" s="70">
        <v>622</v>
      </c>
      <c r="EJ32" s="70">
        <v>584</v>
      </c>
      <c r="EK32" s="67">
        <v>575</v>
      </c>
      <c r="EL32" s="67">
        <v>631</v>
      </c>
      <c r="EM32" s="67">
        <v>444</v>
      </c>
      <c r="EN32" s="67">
        <v>526</v>
      </c>
      <c r="EO32" s="67">
        <v>531</v>
      </c>
      <c r="EP32" s="71">
        <v>532</v>
      </c>
      <c r="EQ32" s="71">
        <v>492</v>
      </c>
      <c r="ER32" s="71">
        <v>541</v>
      </c>
      <c r="ES32" s="71">
        <v>500</v>
      </c>
      <c r="ET32" s="71">
        <v>492</v>
      </c>
      <c r="EU32" s="71">
        <v>797</v>
      </c>
      <c r="EV32" s="71">
        <v>744</v>
      </c>
      <c r="EW32" s="68">
        <v>682</v>
      </c>
      <c r="EX32" s="68">
        <v>669</v>
      </c>
      <c r="EY32" s="68">
        <v>945</v>
      </c>
      <c r="EZ32" s="68">
        <v>803</v>
      </c>
      <c r="FA32" s="68">
        <v>662</v>
      </c>
      <c r="FB32" s="71">
        <v>791</v>
      </c>
      <c r="FC32" s="71">
        <v>710</v>
      </c>
      <c r="FD32" s="71">
        <v>624</v>
      </c>
      <c r="FE32" s="71">
        <v>693</v>
      </c>
      <c r="FF32" s="71">
        <v>622</v>
      </c>
      <c r="FG32" s="71">
        <v>619</v>
      </c>
      <c r="FH32" s="71">
        <v>677</v>
      </c>
      <c r="FI32" s="68">
        <v>635</v>
      </c>
      <c r="FJ32" s="68">
        <v>587</v>
      </c>
      <c r="FK32" s="68">
        <v>738</v>
      </c>
      <c r="FL32" s="68">
        <v>652</v>
      </c>
      <c r="FM32" s="68">
        <v>604</v>
      </c>
      <c r="FN32" s="69">
        <v>682</v>
      </c>
      <c r="FO32" s="69">
        <v>569</v>
      </c>
      <c r="FP32" s="69">
        <v>567</v>
      </c>
      <c r="FQ32" s="69">
        <v>639</v>
      </c>
      <c r="FR32" s="69">
        <v>580</v>
      </c>
      <c r="FS32" s="69">
        <v>547</v>
      </c>
      <c r="FT32" s="69">
        <v>627</v>
      </c>
      <c r="FU32" s="69">
        <v>627</v>
      </c>
      <c r="FV32" s="69">
        <v>551</v>
      </c>
      <c r="FW32" s="69">
        <v>620</v>
      </c>
      <c r="FX32" s="69">
        <v>561</v>
      </c>
      <c r="FY32" s="69">
        <v>689</v>
      </c>
      <c r="FZ32" s="70">
        <v>688</v>
      </c>
      <c r="GA32" s="70">
        <v>523</v>
      </c>
      <c r="GB32" s="70">
        <v>598</v>
      </c>
      <c r="GC32" s="70">
        <v>572</v>
      </c>
      <c r="GD32" s="70">
        <v>529</v>
      </c>
      <c r="GE32" s="70">
        <v>634</v>
      </c>
      <c r="GF32" s="70">
        <v>642</v>
      </c>
      <c r="GG32" s="70">
        <v>535</v>
      </c>
      <c r="GH32" s="70">
        <v>565</v>
      </c>
      <c r="GI32">
        <v>1145</v>
      </c>
      <c r="GJ32">
        <v>1698</v>
      </c>
      <c r="GK32">
        <v>2239</v>
      </c>
      <c r="GL32">
        <v>530</v>
      </c>
      <c r="GM32">
        <v>396</v>
      </c>
      <c r="GN32">
        <v>449</v>
      </c>
      <c r="GO32">
        <v>408</v>
      </c>
      <c r="GP32">
        <v>423</v>
      </c>
      <c r="GQ32">
        <v>421</v>
      </c>
      <c r="GR32">
        <v>371</v>
      </c>
      <c r="GS32">
        <v>413</v>
      </c>
      <c r="GT32">
        <v>387</v>
      </c>
      <c r="GU32">
        <v>349</v>
      </c>
      <c r="GV32">
        <v>474</v>
      </c>
      <c r="GW32">
        <v>465</v>
      </c>
      <c r="GX32">
        <v>440</v>
      </c>
      <c r="GY32">
        <v>444</v>
      </c>
      <c r="GZ32">
        <v>356</v>
      </c>
      <c r="HA32">
        <v>395</v>
      </c>
      <c r="HB32">
        <v>370</v>
      </c>
      <c r="HC32">
        <v>337</v>
      </c>
      <c r="HD32">
        <v>326</v>
      </c>
      <c r="HE32">
        <v>405</v>
      </c>
      <c r="HF32">
        <v>348</v>
      </c>
      <c r="HG32">
        <v>305</v>
      </c>
      <c r="HH32">
        <v>419</v>
      </c>
      <c r="HI32">
        <v>360</v>
      </c>
      <c r="HJ32">
        <v>419</v>
      </c>
      <c r="HK32">
        <v>341</v>
      </c>
      <c r="HL32">
        <v>315</v>
      </c>
      <c r="HM32">
        <v>354</v>
      </c>
      <c r="HN32">
        <v>333</v>
      </c>
      <c r="HO32">
        <v>273</v>
      </c>
      <c r="HP32">
        <v>315</v>
      </c>
      <c r="HQ32">
        <v>341</v>
      </c>
      <c r="HR32">
        <v>295</v>
      </c>
      <c r="HS32">
        <v>307</v>
      </c>
      <c r="HT32">
        <v>347</v>
      </c>
      <c r="HU32">
        <v>333</v>
      </c>
      <c r="HV32">
        <v>362</v>
      </c>
      <c r="HW32">
        <v>348</v>
      </c>
      <c r="HX32">
        <v>321</v>
      </c>
      <c r="HY32">
        <v>363</v>
      </c>
      <c r="HZ32">
        <v>273</v>
      </c>
      <c r="IA32">
        <v>259</v>
      </c>
      <c r="IB32">
        <v>342</v>
      </c>
      <c r="IC32">
        <v>350</v>
      </c>
      <c r="ID32">
        <v>301</v>
      </c>
      <c r="IE32">
        <v>367</v>
      </c>
      <c r="IF32">
        <v>374</v>
      </c>
      <c r="IG32">
        <v>359</v>
      </c>
      <c r="IH32" s="106">
        <v>428</v>
      </c>
      <c r="II32" s="106">
        <v>337</v>
      </c>
      <c r="IJ32" s="106">
        <v>351</v>
      </c>
      <c r="IK32" s="3">
        <v>380</v>
      </c>
      <c r="IL32" s="3">
        <v>295</v>
      </c>
      <c r="IM32" s="3">
        <v>328</v>
      </c>
      <c r="IN32" s="3">
        <v>568</v>
      </c>
      <c r="IO32" s="3">
        <v>272</v>
      </c>
      <c r="IP32" s="3">
        <v>232</v>
      </c>
      <c r="IQ32" s="3">
        <v>278</v>
      </c>
      <c r="IR32" s="111">
        <v>401</v>
      </c>
      <c r="IS32" s="111">
        <v>426</v>
      </c>
      <c r="IT32" s="111">
        <v>454</v>
      </c>
      <c r="IU32" s="111">
        <v>432</v>
      </c>
      <c r="IV32" s="115">
        <v>462</v>
      </c>
    </row>
    <row r="33" spans="1:256">
      <c r="A33" s="7" t="s">
        <v>52</v>
      </c>
      <c r="B33" s="38">
        <v>643</v>
      </c>
      <c r="C33" s="38">
        <v>528</v>
      </c>
      <c r="D33" s="38">
        <v>594</v>
      </c>
      <c r="E33" s="38">
        <v>738</v>
      </c>
      <c r="F33" s="38">
        <v>594</v>
      </c>
      <c r="G33" s="38">
        <v>659</v>
      </c>
      <c r="H33" s="38">
        <v>591</v>
      </c>
      <c r="I33" s="38">
        <v>761</v>
      </c>
      <c r="J33" s="38">
        <v>732</v>
      </c>
      <c r="K33" s="38">
        <v>573</v>
      </c>
      <c r="L33" s="38">
        <v>825</v>
      </c>
      <c r="M33" s="38">
        <v>638</v>
      </c>
      <c r="N33" s="38">
        <v>656</v>
      </c>
      <c r="O33" s="38">
        <v>563</v>
      </c>
      <c r="P33" s="38">
        <v>523</v>
      </c>
      <c r="Q33" s="38">
        <v>741</v>
      </c>
      <c r="R33" s="38">
        <v>468</v>
      </c>
      <c r="S33" s="38">
        <v>881</v>
      </c>
      <c r="T33" s="38">
        <v>597</v>
      </c>
      <c r="U33" s="38">
        <v>866</v>
      </c>
      <c r="V33" s="38">
        <v>777</v>
      </c>
      <c r="W33" s="38">
        <v>686</v>
      </c>
      <c r="X33" s="38">
        <v>813</v>
      </c>
      <c r="Y33" s="38">
        <v>519</v>
      </c>
      <c r="Z33" s="38">
        <v>845</v>
      </c>
      <c r="AA33" s="38">
        <v>550</v>
      </c>
      <c r="AB33" s="38">
        <v>623</v>
      </c>
      <c r="AC33" s="38">
        <v>702</v>
      </c>
      <c r="AD33" s="38">
        <v>515</v>
      </c>
      <c r="AE33" s="38">
        <v>636</v>
      </c>
      <c r="AF33" s="38">
        <v>741</v>
      </c>
      <c r="AG33" s="38">
        <v>687</v>
      </c>
      <c r="AH33" s="38">
        <v>566</v>
      </c>
      <c r="AI33" s="38">
        <v>758</v>
      </c>
      <c r="AJ33" s="38">
        <v>822</v>
      </c>
      <c r="AK33" s="38">
        <v>684</v>
      </c>
      <c r="AL33" s="38">
        <v>906</v>
      </c>
      <c r="AM33" s="38">
        <v>589</v>
      </c>
      <c r="AN33" s="38">
        <v>646</v>
      </c>
      <c r="AO33" s="38">
        <v>912</v>
      </c>
      <c r="AP33" s="38">
        <v>521</v>
      </c>
      <c r="AQ33" s="38">
        <v>923</v>
      </c>
      <c r="AR33" s="38">
        <v>753</v>
      </c>
      <c r="AS33" s="38">
        <v>899</v>
      </c>
      <c r="AT33" s="38">
        <v>788</v>
      </c>
      <c r="AU33" s="38">
        <v>912</v>
      </c>
      <c r="AV33" s="38">
        <v>597</v>
      </c>
      <c r="AW33" s="38">
        <v>800</v>
      </c>
      <c r="AX33" s="38">
        <v>974</v>
      </c>
      <c r="AY33" s="38">
        <v>512</v>
      </c>
      <c r="AZ33" s="38">
        <v>763</v>
      </c>
      <c r="BA33" s="38">
        <v>625</v>
      </c>
      <c r="BB33" s="38">
        <v>536</v>
      </c>
      <c r="BC33" s="38">
        <v>789</v>
      </c>
      <c r="BD33" s="38">
        <v>646</v>
      </c>
      <c r="BE33" s="38">
        <v>714</v>
      </c>
      <c r="BF33" s="38">
        <v>834</v>
      </c>
      <c r="BG33" s="38">
        <v>797</v>
      </c>
      <c r="BH33" s="38">
        <v>736</v>
      </c>
      <c r="BI33" s="38">
        <v>688</v>
      </c>
      <c r="BJ33" s="38">
        <v>722</v>
      </c>
      <c r="BK33" s="38">
        <v>615</v>
      </c>
      <c r="BL33" s="38">
        <v>725</v>
      </c>
      <c r="BM33" s="38">
        <v>776</v>
      </c>
      <c r="BN33" s="38">
        <v>555</v>
      </c>
      <c r="BO33" s="38">
        <v>777</v>
      </c>
      <c r="BP33" s="38">
        <v>785</v>
      </c>
      <c r="BQ33" s="38">
        <v>664</v>
      </c>
      <c r="BR33" s="38">
        <v>618</v>
      </c>
      <c r="BS33" s="38">
        <v>691</v>
      </c>
      <c r="BT33" s="38">
        <v>855</v>
      </c>
      <c r="BU33" s="38">
        <v>844</v>
      </c>
      <c r="BV33" s="38">
        <v>611</v>
      </c>
      <c r="BW33" s="38">
        <v>471</v>
      </c>
      <c r="BX33" s="38">
        <v>719</v>
      </c>
      <c r="BY33" s="38">
        <v>549</v>
      </c>
      <c r="BZ33" s="38">
        <v>704</v>
      </c>
      <c r="CA33" s="38">
        <v>646</v>
      </c>
      <c r="CB33" s="38">
        <v>599</v>
      </c>
      <c r="CC33" s="38">
        <v>743</v>
      </c>
      <c r="CD33" s="38">
        <v>547</v>
      </c>
      <c r="CE33" s="38">
        <v>653</v>
      </c>
      <c r="CF33" s="38">
        <v>522</v>
      </c>
      <c r="CG33" s="38">
        <v>542</v>
      </c>
      <c r="CH33" s="38">
        <v>653</v>
      </c>
      <c r="CI33" s="38">
        <v>522</v>
      </c>
      <c r="CJ33" s="38">
        <v>542</v>
      </c>
      <c r="CK33" s="38">
        <v>654</v>
      </c>
      <c r="CL33" s="38">
        <v>412</v>
      </c>
      <c r="CM33" s="38">
        <v>669</v>
      </c>
      <c r="CN33" s="38">
        <v>566</v>
      </c>
      <c r="CO33" s="38">
        <v>705</v>
      </c>
      <c r="CP33" s="38">
        <v>649</v>
      </c>
      <c r="CQ33" s="38">
        <v>696</v>
      </c>
      <c r="CR33" s="38">
        <v>703</v>
      </c>
      <c r="CS33" s="38">
        <v>531</v>
      </c>
      <c r="CT33" s="38">
        <v>702</v>
      </c>
      <c r="CU33" s="38">
        <v>483</v>
      </c>
      <c r="CV33" s="38">
        <v>579</v>
      </c>
      <c r="CW33" s="38">
        <v>669</v>
      </c>
      <c r="CX33" s="38">
        <v>464</v>
      </c>
      <c r="CY33" s="38">
        <v>537</v>
      </c>
      <c r="CZ33" s="38">
        <v>657</v>
      </c>
      <c r="DA33" s="38">
        <v>597</v>
      </c>
      <c r="DB33" s="38">
        <v>638</v>
      </c>
      <c r="DC33" s="38">
        <v>623</v>
      </c>
      <c r="DD33" s="38">
        <v>619</v>
      </c>
      <c r="DE33" s="38">
        <v>595</v>
      </c>
      <c r="DF33" s="38">
        <v>433</v>
      </c>
      <c r="DG33" s="38">
        <v>291</v>
      </c>
      <c r="DH33" s="38">
        <v>431</v>
      </c>
      <c r="DI33" s="38">
        <v>680</v>
      </c>
      <c r="DJ33" s="38">
        <v>631</v>
      </c>
      <c r="DK33" s="38">
        <v>704</v>
      </c>
      <c r="DL33" s="38">
        <v>460</v>
      </c>
      <c r="DM33" s="38">
        <v>368</v>
      </c>
      <c r="DN33" s="38">
        <v>429</v>
      </c>
      <c r="DO33" s="38">
        <v>451</v>
      </c>
      <c r="DP33" s="38">
        <v>430</v>
      </c>
      <c r="DQ33" s="65">
        <v>557</v>
      </c>
      <c r="DR33" s="70">
        <v>486</v>
      </c>
      <c r="DS33" s="70">
        <v>388</v>
      </c>
      <c r="DT33" s="70">
        <v>392</v>
      </c>
      <c r="DU33" s="70">
        <v>417</v>
      </c>
      <c r="DV33" s="70">
        <v>355</v>
      </c>
      <c r="DW33" s="70">
        <v>536</v>
      </c>
      <c r="DX33" s="70">
        <v>509</v>
      </c>
      <c r="DY33" s="67">
        <v>438</v>
      </c>
      <c r="DZ33" s="67">
        <v>495</v>
      </c>
      <c r="EA33" s="67">
        <v>542</v>
      </c>
      <c r="EB33" s="67">
        <v>541</v>
      </c>
      <c r="EC33" s="67">
        <v>526</v>
      </c>
      <c r="ED33" s="70">
        <v>410</v>
      </c>
      <c r="EE33" s="70">
        <v>308</v>
      </c>
      <c r="EF33" s="70">
        <v>358</v>
      </c>
      <c r="EG33" s="70">
        <v>384</v>
      </c>
      <c r="EH33" s="70">
        <v>319</v>
      </c>
      <c r="EI33" s="70">
        <v>466</v>
      </c>
      <c r="EJ33" s="70">
        <v>408</v>
      </c>
      <c r="EK33" s="67">
        <v>445</v>
      </c>
      <c r="EL33" s="67">
        <v>440</v>
      </c>
      <c r="EM33" s="67">
        <v>376</v>
      </c>
      <c r="EN33" s="67">
        <v>434</v>
      </c>
      <c r="EO33" s="67">
        <v>516</v>
      </c>
      <c r="EP33" s="71">
        <v>446</v>
      </c>
      <c r="EQ33" s="71">
        <v>392</v>
      </c>
      <c r="ER33" s="71">
        <v>368</v>
      </c>
      <c r="ES33" s="71">
        <v>388</v>
      </c>
      <c r="ET33" s="71">
        <v>302</v>
      </c>
      <c r="EU33" s="71">
        <v>428</v>
      </c>
      <c r="EV33" s="71">
        <v>338</v>
      </c>
      <c r="EW33" s="68">
        <v>442</v>
      </c>
      <c r="EX33" s="68">
        <v>479</v>
      </c>
      <c r="EY33" s="68">
        <v>493</v>
      </c>
      <c r="EZ33" s="68">
        <v>597</v>
      </c>
      <c r="FA33" s="68">
        <v>504</v>
      </c>
      <c r="FB33" s="71">
        <v>416</v>
      </c>
      <c r="FC33" s="71">
        <v>19837</v>
      </c>
      <c r="FD33" s="71">
        <v>387</v>
      </c>
      <c r="FE33" s="71">
        <v>558</v>
      </c>
      <c r="FF33" s="71">
        <v>385</v>
      </c>
      <c r="FG33" s="71">
        <v>427</v>
      </c>
      <c r="FH33" s="71">
        <v>476</v>
      </c>
      <c r="FI33" s="68">
        <v>509</v>
      </c>
      <c r="FJ33" s="68">
        <v>426</v>
      </c>
      <c r="FK33" s="68">
        <v>463</v>
      </c>
      <c r="FL33" s="68">
        <v>481</v>
      </c>
      <c r="FM33" s="68">
        <v>397</v>
      </c>
      <c r="FN33" s="69">
        <v>500</v>
      </c>
      <c r="FO33" s="69">
        <v>424</v>
      </c>
      <c r="FP33" s="69">
        <v>534</v>
      </c>
      <c r="FQ33" s="69">
        <v>985</v>
      </c>
      <c r="FR33" s="69">
        <v>1054</v>
      </c>
      <c r="FS33" s="69">
        <v>1027</v>
      </c>
      <c r="FT33" s="69">
        <v>1163</v>
      </c>
      <c r="FU33" s="69">
        <v>1120</v>
      </c>
      <c r="FV33" s="69">
        <v>1311</v>
      </c>
      <c r="FW33" s="69">
        <v>1639</v>
      </c>
      <c r="FX33" s="69">
        <v>1516</v>
      </c>
      <c r="FY33" s="69">
        <v>1450</v>
      </c>
      <c r="FZ33" s="70">
        <v>1714</v>
      </c>
      <c r="GA33" s="70">
        <v>1022</v>
      </c>
      <c r="GB33" s="70">
        <v>1224</v>
      </c>
      <c r="GC33" s="70">
        <v>1163</v>
      </c>
      <c r="GD33" s="70">
        <v>1112</v>
      </c>
      <c r="GE33" s="70">
        <v>1295</v>
      </c>
      <c r="GF33" s="70">
        <v>1307</v>
      </c>
      <c r="GG33" s="70">
        <v>1182</v>
      </c>
      <c r="GH33" s="70">
        <v>1295</v>
      </c>
      <c r="GI33">
        <v>1538</v>
      </c>
      <c r="GJ33">
        <v>1437</v>
      </c>
      <c r="GK33">
        <v>1275</v>
      </c>
      <c r="GL33">
        <v>1415</v>
      </c>
      <c r="GM33">
        <v>1064</v>
      </c>
      <c r="GN33">
        <v>1435</v>
      </c>
      <c r="GO33">
        <v>1236</v>
      </c>
      <c r="GP33">
        <v>1109</v>
      </c>
      <c r="GQ33">
        <v>1392</v>
      </c>
      <c r="GR33">
        <v>1264</v>
      </c>
      <c r="GS33">
        <v>1258</v>
      </c>
      <c r="GT33">
        <v>1296</v>
      </c>
      <c r="GU33" s="78">
        <v>1334</v>
      </c>
      <c r="GV33" s="78">
        <v>1553</v>
      </c>
      <c r="GW33" s="78">
        <v>1453</v>
      </c>
      <c r="GX33" s="78">
        <v>1393</v>
      </c>
      <c r="GY33" s="78">
        <v>1134</v>
      </c>
      <c r="GZ33" s="78">
        <v>1263</v>
      </c>
      <c r="HA33" s="78">
        <v>1231</v>
      </c>
      <c r="HB33" s="78">
        <v>1012</v>
      </c>
      <c r="HC33" s="78">
        <v>1162</v>
      </c>
      <c r="HD33">
        <v>947</v>
      </c>
      <c r="HE33" s="78">
        <v>1328</v>
      </c>
      <c r="HF33" s="78">
        <v>1271</v>
      </c>
      <c r="HG33" s="78">
        <v>1134</v>
      </c>
      <c r="HH33" s="78">
        <v>1395</v>
      </c>
      <c r="HI33" s="78">
        <v>1128</v>
      </c>
      <c r="HJ33" s="78">
        <v>1389</v>
      </c>
      <c r="HK33" s="78">
        <v>1327</v>
      </c>
      <c r="HL33" s="78">
        <v>1293</v>
      </c>
      <c r="HM33" s="78">
        <v>1401</v>
      </c>
      <c r="HN33" s="78">
        <v>1094</v>
      </c>
      <c r="HO33" s="78">
        <v>1085</v>
      </c>
      <c r="HP33" s="78">
        <v>1077</v>
      </c>
      <c r="HQ33">
        <v>711</v>
      </c>
      <c r="HR33">
        <v>732</v>
      </c>
      <c r="HS33">
        <v>858</v>
      </c>
      <c r="HT33">
        <v>724</v>
      </c>
      <c r="HU33">
        <v>612</v>
      </c>
      <c r="HV33">
        <v>675</v>
      </c>
      <c r="HW33">
        <v>572</v>
      </c>
      <c r="HX33">
        <v>409</v>
      </c>
      <c r="HY33">
        <v>817</v>
      </c>
      <c r="HZ33">
        <v>493</v>
      </c>
      <c r="IA33">
        <v>525</v>
      </c>
      <c r="IB33">
        <v>470</v>
      </c>
      <c r="IC33">
        <v>598</v>
      </c>
      <c r="ID33">
        <v>501</v>
      </c>
      <c r="IE33">
        <v>627</v>
      </c>
      <c r="IF33">
        <v>647</v>
      </c>
      <c r="IG33">
        <v>625</v>
      </c>
      <c r="IH33" s="106">
        <v>656</v>
      </c>
      <c r="II33" s="106">
        <v>381</v>
      </c>
      <c r="IJ33" s="106">
        <v>521</v>
      </c>
      <c r="IK33" s="3">
        <v>627</v>
      </c>
      <c r="IL33" s="3">
        <v>441</v>
      </c>
      <c r="IM33" s="3">
        <v>441</v>
      </c>
      <c r="IN33" s="3">
        <v>792</v>
      </c>
      <c r="IO33" s="3">
        <v>729</v>
      </c>
      <c r="IP33" s="3">
        <v>662</v>
      </c>
      <c r="IQ33" s="3">
        <v>832</v>
      </c>
      <c r="IR33" s="111">
        <v>876</v>
      </c>
      <c r="IS33" s="111">
        <v>979</v>
      </c>
      <c r="IT33" s="111">
        <v>887</v>
      </c>
      <c r="IU33" s="111">
        <v>550</v>
      </c>
      <c r="IV33" s="115">
        <v>750</v>
      </c>
    </row>
    <row r="34" spans="1:256">
      <c r="A34" s="7" t="s">
        <v>54</v>
      </c>
      <c r="B34" s="38">
        <v>832</v>
      </c>
      <c r="C34" s="38">
        <v>944</v>
      </c>
      <c r="D34" s="38">
        <v>790</v>
      </c>
      <c r="E34" s="38">
        <v>906</v>
      </c>
      <c r="F34" s="38">
        <v>930</v>
      </c>
      <c r="G34" s="37">
        <v>1034</v>
      </c>
      <c r="H34" s="38">
        <v>881</v>
      </c>
      <c r="I34" s="38">
        <v>960</v>
      </c>
      <c r="J34" s="37">
        <v>1080</v>
      </c>
      <c r="K34" s="37">
        <v>1009</v>
      </c>
      <c r="L34" s="37">
        <v>1101</v>
      </c>
      <c r="M34" s="37">
        <v>1037</v>
      </c>
      <c r="N34" s="37">
        <v>959</v>
      </c>
      <c r="O34" s="37">
        <v>1051</v>
      </c>
      <c r="P34" s="37">
        <v>1016</v>
      </c>
      <c r="Q34" s="37">
        <v>1067</v>
      </c>
      <c r="R34" s="37">
        <v>1012</v>
      </c>
      <c r="S34" s="37">
        <v>1070</v>
      </c>
      <c r="T34" s="37">
        <v>1030</v>
      </c>
      <c r="U34" s="37">
        <v>1089</v>
      </c>
      <c r="V34" s="37">
        <v>1165</v>
      </c>
      <c r="W34" s="37">
        <v>1169</v>
      </c>
      <c r="X34" s="37">
        <v>1266</v>
      </c>
      <c r="Y34" s="37">
        <v>1100</v>
      </c>
      <c r="Z34" s="37">
        <v>1194</v>
      </c>
      <c r="AA34" s="37">
        <v>1003</v>
      </c>
      <c r="AB34" s="38">
        <v>999</v>
      </c>
      <c r="AC34" s="37">
        <v>1027</v>
      </c>
      <c r="AD34" s="37">
        <v>1003</v>
      </c>
      <c r="AE34" s="38">
        <v>901</v>
      </c>
      <c r="AF34" s="37">
        <v>1013</v>
      </c>
      <c r="AG34" s="37">
        <v>1072</v>
      </c>
      <c r="AH34" s="37">
        <v>1537</v>
      </c>
      <c r="AI34" s="37">
        <v>1864</v>
      </c>
      <c r="AJ34" s="37">
        <v>1955</v>
      </c>
      <c r="AK34" s="37">
        <v>1887</v>
      </c>
      <c r="AL34" s="37">
        <v>1949</v>
      </c>
      <c r="AM34" s="37">
        <v>1680</v>
      </c>
      <c r="AN34" s="37">
        <v>1712</v>
      </c>
      <c r="AO34" s="37">
        <v>1758</v>
      </c>
      <c r="AP34" s="37">
        <v>1766</v>
      </c>
      <c r="AQ34" s="37">
        <v>1563</v>
      </c>
      <c r="AR34" s="37">
        <v>1607</v>
      </c>
      <c r="AS34" s="37">
        <v>1712</v>
      </c>
      <c r="AT34" s="37">
        <v>1733</v>
      </c>
      <c r="AU34" s="37">
        <v>1998</v>
      </c>
      <c r="AV34" s="37">
        <v>1906</v>
      </c>
      <c r="AW34" s="37">
        <v>1972</v>
      </c>
      <c r="AX34" s="37">
        <v>1983</v>
      </c>
      <c r="AY34" s="37">
        <v>1565</v>
      </c>
      <c r="AZ34" s="37">
        <v>1827</v>
      </c>
      <c r="BA34" s="37">
        <v>1680</v>
      </c>
      <c r="BB34" s="37">
        <v>1688</v>
      </c>
      <c r="BC34" s="37">
        <v>1716</v>
      </c>
      <c r="BD34" s="37">
        <v>1680</v>
      </c>
      <c r="BE34" s="37">
        <v>1593</v>
      </c>
      <c r="BF34" s="37">
        <v>1815</v>
      </c>
      <c r="BG34" s="37">
        <v>1911</v>
      </c>
      <c r="BH34" s="37">
        <v>2050</v>
      </c>
      <c r="BI34" s="37">
        <v>2047</v>
      </c>
      <c r="BJ34" s="37">
        <v>1757</v>
      </c>
      <c r="BK34" s="37">
        <v>1694</v>
      </c>
      <c r="BL34" s="37">
        <v>1776</v>
      </c>
      <c r="BM34" s="37">
        <v>1723</v>
      </c>
      <c r="BN34" s="37">
        <v>1626</v>
      </c>
      <c r="BO34" s="37">
        <v>1639</v>
      </c>
      <c r="BP34" s="37">
        <v>1475</v>
      </c>
      <c r="BQ34" s="37">
        <v>1717</v>
      </c>
      <c r="BR34" s="37">
        <v>1752</v>
      </c>
      <c r="BS34" s="37">
        <v>1828</v>
      </c>
      <c r="BT34" s="37">
        <v>2086</v>
      </c>
      <c r="BU34" s="37">
        <v>2048</v>
      </c>
      <c r="BV34" s="37">
        <v>1526</v>
      </c>
      <c r="BW34" s="37">
        <v>1465</v>
      </c>
      <c r="BX34" s="37">
        <v>1569</v>
      </c>
      <c r="BY34" s="37">
        <v>1396</v>
      </c>
      <c r="BZ34" s="37">
        <v>1679</v>
      </c>
      <c r="CA34" s="37">
        <v>1732</v>
      </c>
      <c r="CB34" s="37">
        <v>1717</v>
      </c>
      <c r="CC34" s="37">
        <v>1953</v>
      </c>
      <c r="CD34" s="37">
        <v>1830</v>
      </c>
      <c r="CE34" s="37">
        <v>1685</v>
      </c>
      <c r="CF34" s="37">
        <v>1611</v>
      </c>
      <c r="CG34" s="37">
        <v>1441</v>
      </c>
      <c r="CH34" s="37">
        <v>1685</v>
      </c>
      <c r="CI34" s="37">
        <v>1611</v>
      </c>
      <c r="CJ34" s="37">
        <v>1441</v>
      </c>
      <c r="CK34" s="37">
        <v>1579</v>
      </c>
      <c r="CL34" s="37">
        <v>1497</v>
      </c>
      <c r="CM34" s="37">
        <v>1470</v>
      </c>
      <c r="CN34" s="37">
        <v>1574</v>
      </c>
      <c r="CO34" s="37">
        <v>1737</v>
      </c>
      <c r="CP34" s="37">
        <v>1633</v>
      </c>
      <c r="CQ34" s="37">
        <v>1771</v>
      </c>
      <c r="CR34" s="37">
        <v>1995</v>
      </c>
      <c r="CS34" s="37">
        <v>1721</v>
      </c>
      <c r="CT34" s="37">
        <v>1935</v>
      </c>
      <c r="CU34" s="37">
        <v>1730</v>
      </c>
      <c r="CV34" s="37">
        <v>1646</v>
      </c>
      <c r="CW34" s="37">
        <v>1637</v>
      </c>
      <c r="CX34" s="37">
        <v>1768</v>
      </c>
      <c r="CY34" s="37">
        <v>1555</v>
      </c>
      <c r="CZ34" s="37">
        <v>1634</v>
      </c>
      <c r="DA34" s="37">
        <v>1620</v>
      </c>
      <c r="DB34" s="37">
        <v>1584</v>
      </c>
      <c r="DC34" s="37">
        <v>1847</v>
      </c>
      <c r="DD34" s="37">
        <v>1934</v>
      </c>
      <c r="DE34" s="37">
        <v>1967</v>
      </c>
      <c r="DF34" s="37">
        <v>2028</v>
      </c>
      <c r="DG34" s="37">
        <v>1664</v>
      </c>
      <c r="DH34" s="37">
        <v>2017</v>
      </c>
      <c r="DI34" s="37">
        <v>1878</v>
      </c>
      <c r="DJ34" s="37">
        <v>1746</v>
      </c>
      <c r="DK34" s="37">
        <v>1873</v>
      </c>
      <c r="DL34" s="37">
        <v>2048</v>
      </c>
      <c r="DM34" s="37">
        <v>1775</v>
      </c>
      <c r="DN34" s="37">
        <v>2065</v>
      </c>
      <c r="DO34" s="37">
        <v>2141</v>
      </c>
      <c r="DP34" s="37">
        <v>2182</v>
      </c>
      <c r="DQ34" s="66">
        <v>2106</v>
      </c>
      <c r="DR34" s="70">
        <v>1959</v>
      </c>
      <c r="DS34" s="70">
        <v>1814</v>
      </c>
      <c r="DT34" s="70">
        <v>2099</v>
      </c>
      <c r="DU34" s="70">
        <v>1829</v>
      </c>
      <c r="DV34" s="70">
        <v>1926</v>
      </c>
      <c r="DW34" s="70">
        <v>1960</v>
      </c>
      <c r="DX34" s="70">
        <v>2004</v>
      </c>
      <c r="DY34" s="67">
        <v>1868</v>
      </c>
      <c r="DZ34" s="67">
        <v>2219</v>
      </c>
      <c r="EA34" s="67">
        <v>2259</v>
      </c>
      <c r="EB34" s="67">
        <v>2425</v>
      </c>
      <c r="EC34" s="67">
        <v>2253</v>
      </c>
      <c r="ED34" s="70">
        <v>2084</v>
      </c>
      <c r="EE34" s="70">
        <v>1983</v>
      </c>
      <c r="EF34" s="70">
        <v>2111</v>
      </c>
      <c r="EG34" s="70">
        <v>2038</v>
      </c>
      <c r="EH34" s="70">
        <v>1621</v>
      </c>
      <c r="EI34" s="70">
        <v>1864</v>
      </c>
      <c r="EJ34" s="70">
        <v>1808</v>
      </c>
      <c r="EK34" s="67">
        <v>2001</v>
      </c>
      <c r="EL34" s="67">
        <v>2158</v>
      </c>
      <c r="EM34" s="67">
        <v>2138</v>
      </c>
      <c r="EN34" s="67">
        <v>2524</v>
      </c>
      <c r="EO34" s="67">
        <v>2429</v>
      </c>
      <c r="EP34" s="71">
        <v>2135</v>
      </c>
      <c r="EQ34" s="71">
        <v>2172</v>
      </c>
      <c r="ER34" s="71">
        <v>2107</v>
      </c>
      <c r="ES34" s="71">
        <v>2046</v>
      </c>
      <c r="ET34" s="71">
        <v>1926</v>
      </c>
      <c r="EU34" s="71">
        <v>1812</v>
      </c>
      <c r="EV34" s="71">
        <v>1770</v>
      </c>
      <c r="EW34" s="68">
        <v>2034</v>
      </c>
      <c r="EX34" s="68">
        <v>1935</v>
      </c>
      <c r="EY34" s="68">
        <v>2037</v>
      </c>
      <c r="EZ34" s="68">
        <v>2430</v>
      </c>
      <c r="FA34" s="68">
        <v>2081</v>
      </c>
      <c r="FB34" s="71">
        <v>2248</v>
      </c>
      <c r="FC34" s="71">
        <v>2054</v>
      </c>
      <c r="FD34" s="71">
        <v>1943</v>
      </c>
      <c r="FE34" s="71">
        <v>1901</v>
      </c>
      <c r="FF34" s="71">
        <v>1859</v>
      </c>
      <c r="FG34" s="71">
        <v>1700</v>
      </c>
      <c r="FH34" s="71">
        <v>1880</v>
      </c>
      <c r="FI34" s="68">
        <v>2038</v>
      </c>
      <c r="FJ34" s="68">
        <v>1859</v>
      </c>
      <c r="FK34" s="68">
        <v>1777</v>
      </c>
      <c r="FL34" s="68">
        <v>1716</v>
      </c>
      <c r="FM34" s="68">
        <v>1689</v>
      </c>
      <c r="FN34" s="69">
        <v>1260</v>
      </c>
      <c r="FO34" s="69">
        <v>1038</v>
      </c>
      <c r="FP34" s="69">
        <v>719</v>
      </c>
      <c r="FQ34" s="69">
        <v>742</v>
      </c>
      <c r="FR34" s="69">
        <v>885</v>
      </c>
      <c r="FS34" s="69">
        <v>947</v>
      </c>
      <c r="FT34" s="69">
        <v>1086</v>
      </c>
      <c r="FU34" s="69">
        <v>1013</v>
      </c>
      <c r="FV34" s="69">
        <v>695</v>
      </c>
      <c r="FW34" s="69">
        <v>918</v>
      </c>
      <c r="FX34" s="69">
        <v>786</v>
      </c>
      <c r="FY34" s="69">
        <v>712</v>
      </c>
      <c r="FZ34" s="70">
        <v>717</v>
      </c>
      <c r="GA34" s="70">
        <v>573</v>
      </c>
      <c r="GB34" s="70">
        <v>739</v>
      </c>
      <c r="GC34" s="70">
        <v>2871</v>
      </c>
      <c r="GD34" s="70">
        <v>2132</v>
      </c>
      <c r="GE34" s="70">
        <v>2816</v>
      </c>
      <c r="GF34" s="70">
        <v>2663</v>
      </c>
      <c r="GG34" s="70">
        <v>2732</v>
      </c>
      <c r="GH34" s="70">
        <v>3636</v>
      </c>
      <c r="GI34">
        <v>3576</v>
      </c>
      <c r="GJ34">
        <v>4148</v>
      </c>
      <c r="GK34">
        <v>3088</v>
      </c>
      <c r="GL34">
        <v>3358</v>
      </c>
      <c r="GM34">
        <v>3126</v>
      </c>
      <c r="GN34">
        <v>3479</v>
      </c>
      <c r="GO34">
        <v>3341</v>
      </c>
      <c r="GP34">
        <v>3276</v>
      </c>
      <c r="GQ34">
        <v>3855</v>
      </c>
      <c r="GR34">
        <v>3295</v>
      </c>
      <c r="GS34">
        <v>2988</v>
      </c>
      <c r="GT34">
        <v>3257</v>
      </c>
      <c r="GU34" s="78">
        <v>3078</v>
      </c>
      <c r="GV34" s="78">
        <v>3653</v>
      </c>
      <c r="GW34" s="78">
        <v>3367</v>
      </c>
      <c r="GX34" s="78">
        <v>3192</v>
      </c>
      <c r="GY34" s="78">
        <v>3321</v>
      </c>
      <c r="GZ34" s="78">
        <v>3597</v>
      </c>
      <c r="HA34" s="78">
        <v>3810</v>
      </c>
      <c r="HB34" s="78">
        <v>3557</v>
      </c>
      <c r="HC34" s="78">
        <v>4121</v>
      </c>
      <c r="HD34" s="78">
        <v>3403</v>
      </c>
      <c r="HE34" s="78">
        <v>4348</v>
      </c>
      <c r="HF34" s="78">
        <v>4207</v>
      </c>
      <c r="HG34" s="78">
        <v>4088</v>
      </c>
      <c r="HH34" s="78">
        <v>4331</v>
      </c>
      <c r="HI34" s="78">
        <v>4173</v>
      </c>
      <c r="HJ34" s="78">
        <v>4285</v>
      </c>
      <c r="HK34" s="78">
        <v>3938</v>
      </c>
      <c r="HL34" s="78">
        <v>3991</v>
      </c>
      <c r="HM34" s="78">
        <v>4284</v>
      </c>
      <c r="HN34" s="78">
        <v>3834</v>
      </c>
      <c r="HO34" s="78">
        <v>3492</v>
      </c>
      <c r="HP34" s="78">
        <v>3554</v>
      </c>
      <c r="HQ34" s="78">
        <v>3660</v>
      </c>
      <c r="HR34" s="78">
        <v>3553</v>
      </c>
      <c r="HS34" s="78">
        <v>3876</v>
      </c>
      <c r="HT34" s="78">
        <v>4140</v>
      </c>
      <c r="HU34" s="78">
        <v>3626</v>
      </c>
      <c r="HV34" s="78">
        <v>4009</v>
      </c>
      <c r="HW34" s="78">
        <v>3704</v>
      </c>
      <c r="HX34" s="78">
        <v>3544</v>
      </c>
      <c r="HY34" s="78">
        <v>4106</v>
      </c>
      <c r="HZ34" s="78">
        <v>3148</v>
      </c>
      <c r="IA34" s="78">
        <v>3404</v>
      </c>
      <c r="IB34" s="78">
        <v>3542</v>
      </c>
      <c r="IC34" s="78">
        <v>3718</v>
      </c>
      <c r="ID34" s="78">
        <v>3595</v>
      </c>
      <c r="IE34" s="78">
        <v>3994</v>
      </c>
      <c r="IF34" s="78">
        <v>3905</v>
      </c>
      <c r="IG34" s="78">
        <v>3600</v>
      </c>
      <c r="IH34" s="106">
        <v>3951</v>
      </c>
      <c r="II34" s="106">
        <v>3769</v>
      </c>
      <c r="IJ34" s="106">
        <v>3879</v>
      </c>
      <c r="IK34" s="3">
        <v>4074</v>
      </c>
      <c r="IL34" s="3">
        <v>3449</v>
      </c>
      <c r="IM34" s="3">
        <v>5285</v>
      </c>
      <c r="IN34" s="3">
        <v>7490</v>
      </c>
      <c r="IO34" s="3">
        <v>4611</v>
      </c>
      <c r="IP34" s="3">
        <v>3759</v>
      </c>
      <c r="IQ34" s="3">
        <v>3816</v>
      </c>
      <c r="IR34" s="111">
        <v>4466</v>
      </c>
      <c r="IS34" s="111">
        <v>4293</v>
      </c>
      <c r="IT34" s="111">
        <v>4455</v>
      </c>
      <c r="IU34" s="111">
        <v>4787</v>
      </c>
      <c r="IV34" s="115">
        <v>5442</v>
      </c>
    </row>
    <row r="35" spans="1:256">
      <c r="A35" s="7" t="s">
        <v>56</v>
      </c>
      <c r="B35" s="37">
        <v>6427</v>
      </c>
      <c r="C35" s="37">
        <v>6415</v>
      </c>
      <c r="D35" s="37">
        <v>6463</v>
      </c>
      <c r="E35" s="37">
        <v>6439</v>
      </c>
      <c r="F35" s="37">
        <v>6626</v>
      </c>
      <c r="G35" s="37">
        <v>7321</v>
      </c>
      <c r="H35" s="37">
        <v>6098</v>
      </c>
      <c r="I35" s="37">
        <v>6779</v>
      </c>
      <c r="J35" s="37">
        <v>6970</v>
      </c>
      <c r="K35" s="37">
        <v>6844</v>
      </c>
      <c r="L35" s="37">
        <v>8196</v>
      </c>
      <c r="M35" s="37">
        <v>7471</v>
      </c>
      <c r="N35" s="37">
        <v>6837</v>
      </c>
      <c r="O35" s="37">
        <v>6664</v>
      </c>
      <c r="P35" s="37">
        <v>5835</v>
      </c>
      <c r="Q35" s="37">
        <v>7117</v>
      </c>
      <c r="R35" s="37">
        <v>6280</v>
      </c>
      <c r="S35" s="37">
        <v>6484</v>
      </c>
      <c r="T35" s="37">
        <v>6098</v>
      </c>
      <c r="U35" s="37">
        <v>6779</v>
      </c>
      <c r="V35" s="37">
        <v>6970</v>
      </c>
      <c r="W35" s="37">
        <v>7402</v>
      </c>
      <c r="X35" s="37">
        <v>8354</v>
      </c>
      <c r="Y35" s="37">
        <v>7112</v>
      </c>
      <c r="Z35" s="37">
        <v>9115</v>
      </c>
      <c r="AA35" s="37">
        <v>7233</v>
      </c>
      <c r="AB35" s="37">
        <v>7189</v>
      </c>
      <c r="AC35" s="37">
        <v>8851</v>
      </c>
      <c r="AD35" s="37">
        <v>7149</v>
      </c>
      <c r="AE35" s="37">
        <v>6983</v>
      </c>
      <c r="AF35" s="37">
        <v>7020</v>
      </c>
      <c r="AG35" s="37">
        <v>6890</v>
      </c>
      <c r="AH35" s="37">
        <v>6208</v>
      </c>
      <c r="AI35" s="37">
        <v>7497</v>
      </c>
      <c r="AJ35" s="37">
        <v>7873</v>
      </c>
      <c r="AK35" s="37">
        <v>7498</v>
      </c>
      <c r="AL35" s="37">
        <v>8132</v>
      </c>
      <c r="AM35" s="37">
        <v>6144</v>
      </c>
      <c r="AN35" s="37">
        <v>6470</v>
      </c>
      <c r="AO35" s="37">
        <v>7101</v>
      </c>
      <c r="AP35" s="37">
        <v>6129</v>
      </c>
      <c r="AQ35" s="37">
        <v>6611</v>
      </c>
      <c r="AR35" s="37">
        <v>7101</v>
      </c>
      <c r="AS35" s="37">
        <v>6129</v>
      </c>
      <c r="AT35" s="37">
        <v>6611</v>
      </c>
      <c r="AU35" s="37">
        <v>7781</v>
      </c>
      <c r="AV35" s="37">
        <v>6977</v>
      </c>
      <c r="AW35" s="37">
        <v>8506</v>
      </c>
      <c r="AX35" s="37">
        <v>8336</v>
      </c>
      <c r="AY35" s="37">
        <v>6024</v>
      </c>
      <c r="AZ35" s="37">
        <v>6711</v>
      </c>
      <c r="BA35" s="37">
        <v>7411</v>
      </c>
      <c r="BB35" s="37">
        <v>10680</v>
      </c>
      <c r="BC35" s="37">
        <v>6771</v>
      </c>
      <c r="BD35" s="37">
        <v>6303</v>
      </c>
      <c r="BE35" s="37">
        <v>5859</v>
      </c>
      <c r="BF35" s="37">
        <v>6786</v>
      </c>
      <c r="BG35" s="37">
        <v>6758</v>
      </c>
      <c r="BH35" s="37">
        <v>7316</v>
      </c>
      <c r="BI35" s="37">
        <v>7125</v>
      </c>
      <c r="BJ35" s="37">
        <v>12099</v>
      </c>
      <c r="BK35" s="37">
        <v>8428</v>
      </c>
      <c r="BL35" s="37">
        <v>6839</v>
      </c>
      <c r="BM35" s="37">
        <v>6227</v>
      </c>
      <c r="BN35" s="37">
        <v>6411</v>
      </c>
      <c r="BO35" s="37">
        <v>6507</v>
      </c>
      <c r="BP35" s="37">
        <v>8126</v>
      </c>
      <c r="BQ35" s="37">
        <v>6595</v>
      </c>
      <c r="BR35" s="37">
        <v>6987</v>
      </c>
      <c r="BS35" s="37">
        <v>6966</v>
      </c>
      <c r="BT35" s="37">
        <v>8123</v>
      </c>
      <c r="BU35" s="37">
        <v>7913</v>
      </c>
      <c r="BV35" s="37">
        <v>6822</v>
      </c>
      <c r="BW35" s="37">
        <v>6441</v>
      </c>
      <c r="BX35" s="37">
        <v>7201</v>
      </c>
      <c r="BY35" s="37">
        <v>6534</v>
      </c>
      <c r="BZ35" s="37">
        <v>7445</v>
      </c>
      <c r="CA35" s="37">
        <v>9859</v>
      </c>
      <c r="CB35" s="37">
        <v>7530</v>
      </c>
      <c r="CC35" s="37">
        <v>8767</v>
      </c>
      <c r="CD35" s="37">
        <v>8081</v>
      </c>
      <c r="CE35" s="37">
        <v>8177</v>
      </c>
      <c r="CF35" s="37">
        <v>7052</v>
      </c>
      <c r="CG35" s="37">
        <v>6804</v>
      </c>
      <c r="CH35" s="37">
        <v>8177</v>
      </c>
      <c r="CI35" s="37">
        <v>7052</v>
      </c>
      <c r="CJ35" s="37">
        <v>6804</v>
      </c>
      <c r="CK35" s="37">
        <v>7202</v>
      </c>
      <c r="CL35" s="37">
        <v>5924</v>
      </c>
      <c r="CM35" s="37">
        <v>6305</v>
      </c>
      <c r="CN35" s="37">
        <v>6645</v>
      </c>
      <c r="CO35" s="37">
        <v>7331</v>
      </c>
      <c r="CP35" s="37">
        <v>7309</v>
      </c>
      <c r="CQ35" s="37">
        <v>8012</v>
      </c>
      <c r="CR35" s="37">
        <v>8476</v>
      </c>
      <c r="CS35" s="37">
        <v>7309</v>
      </c>
      <c r="CT35" s="37">
        <v>8012</v>
      </c>
      <c r="CU35" s="37">
        <v>8476</v>
      </c>
      <c r="CV35" s="37">
        <v>7754</v>
      </c>
      <c r="CW35" s="37">
        <v>7552</v>
      </c>
      <c r="CX35" s="37">
        <v>6570</v>
      </c>
      <c r="CY35" s="37">
        <v>6893</v>
      </c>
      <c r="CZ35" s="37">
        <v>8269</v>
      </c>
      <c r="DA35" s="37">
        <v>8187</v>
      </c>
      <c r="DB35" s="37">
        <v>8094</v>
      </c>
      <c r="DC35" s="37">
        <v>9297</v>
      </c>
      <c r="DD35" s="37">
        <v>8587</v>
      </c>
      <c r="DE35" s="37">
        <v>9613</v>
      </c>
      <c r="DF35" s="37">
        <v>9760</v>
      </c>
      <c r="DG35" s="37">
        <v>7621</v>
      </c>
      <c r="DH35" s="37">
        <v>9352</v>
      </c>
      <c r="DI35" s="37">
        <v>7918</v>
      </c>
      <c r="DJ35" s="37">
        <v>7141</v>
      </c>
      <c r="DK35" s="37">
        <v>8109</v>
      </c>
      <c r="DL35" s="37">
        <v>7778</v>
      </c>
      <c r="DM35" s="37">
        <v>7551</v>
      </c>
      <c r="DN35" s="37">
        <v>8527</v>
      </c>
      <c r="DO35" s="37">
        <v>9007</v>
      </c>
      <c r="DP35" s="37">
        <v>8787</v>
      </c>
      <c r="DQ35" s="66">
        <v>9785</v>
      </c>
      <c r="DR35" s="70">
        <v>9709</v>
      </c>
      <c r="DS35" s="70">
        <v>8357</v>
      </c>
      <c r="DT35" s="70">
        <v>8907</v>
      </c>
      <c r="DU35" s="70">
        <v>7352</v>
      </c>
      <c r="DV35" s="70">
        <v>7145</v>
      </c>
      <c r="DW35" s="70">
        <v>8094</v>
      </c>
      <c r="DX35" s="70">
        <v>7866</v>
      </c>
      <c r="DY35" s="67">
        <v>7833</v>
      </c>
      <c r="DZ35" s="67">
        <v>8863</v>
      </c>
      <c r="EA35" s="67">
        <v>9531</v>
      </c>
      <c r="EB35" s="67">
        <v>10369</v>
      </c>
      <c r="EC35" s="67">
        <v>9970</v>
      </c>
      <c r="ED35" s="70">
        <v>9060</v>
      </c>
      <c r="EE35" s="70">
        <v>8679</v>
      </c>
      <c r="EF35" s="70">
        <v>8485</v>
      </c>
      <c r="EG35" s="70">
        <v>8033</v>
      </c>
      <c r="EH35" s="70">
        <v>7295</v>
      </c>
      <c r="EI35" s="70">
        <v>8815</v>
      </c>
      <c r="EJ35" s="70">
        <v>8420</v>
      </c>
      <c r="EK35" s="67">
        <v>8973</v>
      </c>
      <c r="EL35" s="67">
        <v>9849</v>
      </c>
      <c r="EM35" s="67">
        <v>9339</v>
      </c>
      <c r="EN35" s="67">
        <v>11427</v>
      </c>
      <c r="EO35" s="67">
        <v>11396</v>
      </c>
      <c r="EP35" s="71">
        <v>10548</v>
      </c>
      <c r="EQ35" s="71">
        <v>9728</v>
      </c>
      <c r="ER35" s="71">
        <v>9159</v>
      </c>
      <c r="ES35" s="71">
        <v>9597</v>
      </c>
      <c r="ET35" s="71">
        <v>8784</v>
      </c>
      <c r="EU35" s="71">
        <v>9031</v>
      </c>
      <c r="EV35" s="71">
        <v>8925</v>
      </c>
      <c r="EW35" s="68">
        <v>9550</v>
      </c>
      <c r="EX35" s="68">
        <v>10015</v>
      </c>
      <c r="EY35" s="68">
        <v>10352</v>
      </c>
      <c r="EZ35" s="68">
        <v>11458</v>
      </c>
      <c r="FA35" s="68">
        <v>10575</v>
      </c>
      <c r="FB35" s="71">
        <v>11326</v>
      </c>
      <c r="FC35" s="71">
        <v>9029</v>
      </c>
      <c r="FD35" s="71">
        <v>8911</v>
      </c>
      <c r="FE35" s="71">
        <v>9582</v>
      </c>
      <c r="FF35" s="71">
        <v>8265</v>
      </c>
      <c r="FG35" s="71">
        <v>8205</v>
      </c>
      <c r="FH35" s="71">
        <v>9458</v>
      </c>
      <c r="FI35" s="68">
        <v>10024</v>
      </c>
      <c r="FJ35" s="68">
        <v>9783</v>
      </c>
      <c r="FK35" s="68">
        <v>10586</v>
      </c>
      <c r="FL35" s="68">
        <v>10521</v>
      </c>
      <c r="FM35" s="68">
        <v>10883</v>
      </c>
      <c r="FN35" s="69">
        <v>12104</v>
      </c>
      <c r="FO35" s="69">
        <v>9656</v>
      </c>
      <c r="FP35" s="69">
        <v>10038</v>
      </c>
      <c r="FQ35" s="69">
        <v>9905</v>
      </c>
      <c r="FR35" s="69">
        <v>9488</v>
      </c>
      <c r="FS35" s="69">
        <v>9926</v>
      </c>
      <c r="FT35" s="69">
        <v>10248</v>
      </c>
      <c r="FU35" s="69">
        <v>9987</v>
      </c>
      <c r="FV35" s="69">
        <v>10549</v>
      </c>
      <c r="FW35" s="69">
        <v>10084</v>
      </c>
      <c r="FX35" s="69">
        <v>10216</v>
      </c>
      <c r="FY35" s="69">
        <v>10817</v>
      </c>
      <c r="FZ35" s="70">
        <v>10993</v>
      </c>
      <c r="GA35" s="70">
        <v>8001</v>
      </c>
      <c r="GB35" s="70">
        <v>9239</v>
      </c>
      <c r="GC35" s="70">
        <v>7726</v>
      </c>
      <c r="GD35" s="70">
        <v>7171</v>
      </c>
      <c r="GE35" s="70">
        <v>7277</v>
      </c>
      <c r="GF35" s="70">
        <v>8020</v>
      </c>
      <c r="GG35" s="70">
        <v>7614</v>
      </c>
      <c r="GH35" s="70">
        <v>9020</v>
      </c>
      <c r="GI35">
        <v>9024</v>
      </c>
      <c r="GJ35">
        <v>8818</v>
      </c>
      <c r="GK35">
        <v>9248</v>
      </c>
      <c r="GL35">
        <v>9132</v>
      </c>
      <c r="GM35">
        <v>7840</v>
      </c>
      <c r="GN35">
        <v>8366</v>
      </c>
      <c r="GO35">
        <v>6704</v>
      </c>
      <c r="GP35">
        <v>7311</v>
      </c>
      <c r="GQ35">
        <v>7077</v>
      </c>
      <c r="GR35">
        <v>7003</v>
      </c>
      <c r="GS35">
        <v>7533</v>
      </c>
      <c r="GT35">
        <v>8248</v>
      </c>
      <c r="GU35" s="78">
        <v>7660</v>
      </c>
      <c r="GV35" s="78">
        <v>9093</v>
      </c>
      <c r="GW35" s="78">
        <v>8389</v>
      </c>
      <c r="GX35" s="78">
        <v>7967</v>
      </c>
      <c r="GY35" s="78">
        <v>7476</v>
      </c>
      <c r="GZ35" s="78">
        <v>7145</v>
      </c>
      <c r="HA35" s="78">
        <v>7213</v>
      </c>
      <c r="HB35" s="78">
        <v>6208</v>
      </c>
      <c r="HC35" s="78">
        <v>6640</v>
      </c>
      <c r="HD35" s="78">
        <v>5871</v>
      </c>
      <c r="HE35" s="78">
        <v>7190</v>
      </c>
      <c r="HF35" s="78">
        <v>7475</v>
      </c>
      <c r="HG35" s="78">
        <v>7365</v>
      </c>
      <c r="HH35" s="78">
        <v>8179</v>
      </c>
      <c r="HI35" s="78">
        <v>7693</v>
      </c>
      <c r="HJ35" s="78">
        <v>8447</v>
      </c>
      <c r="HK35" s="78">
        <v>7687</v>
      </c>
      <c r="HL35" s="78">
        <v>7055</v>
      </c>
      <c r="HM35" s="78">
        <v>7476</v>
      </c>
      <c r="HN35" s="78">
        <v>6345</v>
      </c>
      <c r="HO35" s="78">
        <v>6211</v>
      </c>
      <c r="HP35" s="78">
        <v>6365</v>
      </c>
      <c r="HQ35" s="78">
        <v>6820</v>
      </c>
      <c r="HR35" s="78">
        <v>6984</v>
      </c>
      <c r="HS35" s="78">
        <v>7534</v>
      </c>
      <c r="HT35" s="78">
        <v>8478</v>
      </c>
      <c r="HU35" s="78">
        <v>7298</v>
      </c>
      <c r="HV35" s="78">
        <v>8270</v>
      </c>
      <c r="HW35" s="78">
        <v>6734</v>
      </c>
      <c r="HX35" s="78">
        <v>6230</v>
      </c>
      <c r="HY35" s="78">
        <v>6812</v>
      </c>
      <c r="HZ35" s="78">
        <v>5255</v>
      </c>
      <c r="IA35" s="78">
        <v>5550</v>
      </c>
      <c r="IB35" s="78">
        <v>6164</v>
      </c>
      <c r="IC35" s="78">
        <v>6546</v>
      </c>
      <c r="ID35" s="78">
        <v>6314</v>
      </c>
      <c r="IE35" s="78">
        <v>7277</v>
      </c>
      <c r="IF35" s="78">
        <v>7264</v>
      </c>
      <c r="IG35" s="78">
        <v>7050</v>
      </c>
      <c r="IH35" s="106">
        <v>7522</v>
      </c>
      <c r="II35" s="106">
        <v>5777</v>
      </c>
      <c r="IJ35" s="106">
        <v>5946</v>
      </c>
      <c r="IK35" s="3">
        <v>5777</v>
      </c>
      <c r="IL35" s="3">
        <v>5424</v>
      </c>
      <c r="IM35" s="3">
        <v>4531</v>
      </c>
      <c r="IN35" s="3">
        <v>5705</v>
      </c>
      <c r="IO35" s="3">
        <v>7455</v>
      </c>
      <c r="IP35" s="3">
        <v>5331</v>
      </c>
      <c r="IQ35" s="3">
        <v>4879</v>
      </c>
      <c r="IR35" s="111">
        <v>7040</v>
      </c>
      <c r="IS35" s="111">
        <v>8025</v>
      </c>
      <c r="IT35" s="111">
        <v>8030</v>
      </c>
      <c r="IU35" s="111">
        <v>7968</v>
      </c>
      <c r="IV35" s="115">
        <v>9878</v>
      </c>
    </row>
    <row r="36" spans="1:256">
      <c r="A36" s="7" t="s">
        <v>57</v>
      </c>
      <c r="B36" s="37">
        <v>2239</v>
      </c>
      <c r="C36" s="37">
        <v>1955</v>
      </c>
      <c r="D36" s="37">
        <v>2070</v>
      </c>
      <c r="E36" s="37">
        <v>1694</v>
      </c>
      <c r="F36" s="37">
        <v>1867</v>
      </c>
      <c r="G36" s="37">
        <v>1981</v>
      </c>
      <c r="H36" s="37">
        <v>1828</v>
      </c>
      <c r="I36" s="37">
        <v>1914</v>
      </c>
      <c r="J36" s="37">
        <v>2089</v>
      </c>
      <c r="K36" s="37">
        <v>1909</v>
      </c>
      <c r="L36" s="37">
        <v>2276</v>
      </c>
      <c r="M36" s="37">
        <v>2022</v>
      </c>
      <c r="N36" s="37">
        <v>1987</v>
      </c>
      <c r="O36" s="37">
        <v>1840</v>
      </c>
      <c r="P36" s="37">
        <v>1638</v>
      </c>
      <c r="Q36" s="37">
        <v>1865</v>
      </c>
      <c r="R36" s="37">
        <v>1596</v>
      </c>
      <c r="S36" s="37">
        <v>1636</v>
      </c>
      <c r="T36" s="37">
        <v>1652</v>
      </c>
      <c r="U36" s="37">
        <v>1883</v>
      </c>
      <c r="V36" s="37">
        <v>1888</v>
      </c>
      <c r="W36" s="37">
        <v>1999</v>
      </c>
      <c r="X36" s="37">
        <v>2245</v>
      </c>
      <c r="Y36" s="37">
        <v>1958</v>
      </c>
      <c r="Z36" s="37">
        <v>2251</v>
      </c>
      <c r="AA36" s="37">
        <v>1943</v>
      </c>
      <c r="AB36" s="37">
        <v>1877</v>
      </c>
      <c r="AC36" s="37">
        <v>1990</v>
      </c>
      <c r="AD36" s="37">
        <v>1726</v>
      </c>
      <c r="AE36" s="37">
        <v>1502</v>
      </c>
      <c r="AF36" s="37">
        <v>1809</v>
      </c>
      <c r="AG36" s="37">
        <v>1846</v>
      </c>
      <c r="AH36" s="37">
        <v>1758</v>
      </c>
      <c r="AI36" s="37">
        <v>2058</v>
      </c>
      <c r="AJ36" s="37">
        <v>2195</v>
      </c>
      <c r="AK36" s="37">
        <v>1963</v>
      </c>
      <c r="AL36" s="37">
        <v>2182</v>
      </c>
      <c r="AM36" s="37">
        <v>1826</v>
      </c>
      <c r="AN36" s="37">
        <v>1733</v>
      </c>
      <c r="AO36" s="37">
        <v>1889</v>
      </c>
      <c r="AP36" s="37">
        <v>1628</v>
      </c>
      <c r="AQ36" s="37">
        <v>1652</v>
      </c>
      <c r="AR36" s="37">
        <v>1830</v>
      </c>
      <c r="AS36" s="37">
        <v>1827</v>
      </c>
      <c r="AT36" s="37">
        <v>1865</v>
      </c>
      <c r="AU36" s="37">
        <v>2015</v>
      </c>
      <c r="AV36" s="37">
        <v>2021</v>
      </c>
      <c r="AW36" s="37">
        <v>2212</v>
      </c>
      <c r="AX36" s="37">
        <v>2250</v>
      </c>
      <c r="AY36" s="37">
        <v>1726</v>
      </c>
      <c r="AZ36" s="37">
        <v>1666</v>
      </c>
      <c r="BA36" s="37">
        <v>1671</v>
      </c>
      <c r="BB36" s="37">
        <v>1414</v>
      </c>
      <c r="BC36" s="37">
        <v>2132</v>
      </c>
      <c r="BD36" s="37">
        <v>1804</v>
      </c>
      <c r="BE36" s="37">
        <v>1858</v>
      </c>
      <c r="BF36" s="37">
        <v>2177</v>
      </c>
      <c r="BG36" s="37">
        <v>2212</v>
      </c>
      <c r="BH36" s="37">
        <v>2628</v>
      </c>
      <c r="BI36" s="37">
        <v>2030</v>
      </c>
      <c r="BJ36" s="37">
        <v>1811</v>
      </c>
      <c r="BK36" s="37">
        <v>1663</v>
      </c>
      <c r="BL36" s="37">
        <v>1377</v>
      </c>
      <c r="BM36" s="37">
        <v>1565</v>
      </c>
      <c r="BN36" s="37">
        <v>1260</v>
      </c>
      <c r="BO36" s="37">
        <v>1642</v>
      </c>
      <c r="BP36" s="37">
        <v>1597</v>
      </c>
      <c r="BQ36" s="37">
        <v>1570</v>
      </c>
      <c r="BR36" s="37">
        <v>1629</v>
      </c>
      <c r="BS36" s="37">
        <v>1722</v>
      </c>
      <c r="BT36" s="37">
        <v>2015</v>
      </c>
      <c r="BU36" s="37">
        <v>1737</v>
      </c>
      <c r="BV36" s="37">
        <v>1506</v>
      </c>
      <c r="BW36" s="37">
        <v>1255</v>
      </c>
      <c r="BX36" s="37">
        <v>1643</v>
      </c>
      <c r="BY36" s="37">
        <v>1409</v>
      </c>
      <c r="BZ36" s="37">
        <v>1616</v>
      </c>
      <c r="CA36" s="37">
        <v>1681</v>
      </c>
      <c r="CB36" s="37">
        <v>1715</v>
      </c>
      <c r="CC36" s="37">
        <v>1956</v>
      </c>
      <c r="CD36" s="37">
        <v>1839</v>
      </c>
      <c r="CE36" s="37">
        <v>1928</v>
      </c>
      <c r="CF36" s="37">
        <v>1672</v>
      </c>
      <c r="CG36" s="37">
        <v>1373</v>
      </c>
      <c r="CH36" s="37">
        <v>1928</v>
      </c>
      <c r="CI36" s="37">
        <v>1672</v>
      </c>
      <c r="CJ36" s="37">
        <v>1373</v>
      </c>
      <c r="CK36" s="37">
        <v>1540</v>
      </c>
      <c r="CL36" s="37">
        <v>1296</v>
      </c>
      <c r="CM36" s="37">
        <v>1602</v>
      </c>
      <c r="CN36" s="37">
        <v>1482</v>
      </c>
      <c r="CO36" s="37">
        <v>1626</v>
      </c>
      <c r="CP36" s="37">
        <v>1610</v>
      </c>
      <c r="CQ36" s="37">
        <v>1657</v>
      </c>
      <c r="CR36" s="37">
        <v>1912</v>
      </c>
      <c r="CS36" s="37">
        <v>1536</v>
      </c>
      <c r="CT36" s="37">
        <v>1822</v>
      </c>
      <c r="CU36" s="37">
        <v>1591</v>
      </c>
      <c r="CV36" s="37">
        <v>1274</v>
      </c>
      <c r="CW36" s="37">
        <v>1562</v>
      </c>
      <c r="CX36" s="37">
        <v>1289</v>
      </c>
      <c r="CY36" s="37">
        <v>1493</v>
      </c>
      <c r="CZ36" s="37">
        <v>1583</v>
      </c>
      <c r="DA36" s="37">
        <v>1418</v>
      </c>
      <c r="DB36" s="37">
        <v>1598</v>
      </c>
      <c r="DC36" s="37">
        <v>1913</v>
      </c>
      <c r="DD36" s="37">
        <v>1631</v>
      </c>
      <c r="DE36" s="37">
        <v>1697</v>
      </c>
      <c r="DF36" s="37">
        <v>1817</v>
      </c>
      <c r="DG36" s="37">
        <v>1357</v>
      </c>
      <c r="DH36" s="37">
        <v>1484</v>
      </c>
      <c r="DI36" s="37">
        <v>1394</v>
      </c>
      <c r="DJ36" s="37">
        <v>1230</v>
      </c>
      <c r="DK36" s="37">
        <v>1665</v>
      </c>
      <c r="DL36" s="37">
        <v>1778</v>
      </c>
      <c r="DM36" s="37">
        <v>1638</v>
      </c>
      <c r="DN36" s="37">
        <v>1715</v>
      </c>
      <c r="DO36" s="37">
        <v>2040</v>
      </c>
      <c r="DP36" s="37">
        <v>1996</v>
      </c>
      <c r="DQ36" s="66">
        <v>1734</v>
      </c>
      <c r="DR36" s="70">
        <v>1868</v>
      </c>
      <c r="DS36" s="70">
        <v>1620</v>
      </c>
      <c r="DT36" s="70">
        <v>1514</v>
      </c>
      <c r="DU36" s="70">
        <v>1460</v>
      </c>
      <c r="DV36" s="70">
        <v>1151</v>
      </c>
      <c r="DW36" s="70">
        <v>1723</v>
      </c>
      <c r="DX36" s="70">
        <v>1521</v>
      </c>
      <c r="DY36" s="67">
        <v>1518</v>
      </c>
      <c r="DZ36" s="67">
        <v>1972</v>
      </c>
      <c r="EA36" s="67">
        <v>1886</v>
      </c>
      <c r="EB36" s="67">
        <v>1972</v>
      </c>
      <c r="EC36" s="67">
        <v>1658</v>
      </c>
      <c r="ED36" s="70">
        <v>1563</v>
      </c>
      <c r="EE36" s="70">
        <v>1334</v>
      </c>
      <c r="EF36" s="70">
        <v>1166</v>
      </c>
      <c r="EG36" s="70">
        <v>1236</v>
      </c>
      <c r="EH36" s="70">
        <v>961</v>
      </c>
      <c r="EI36" s="70">
        <v>1444</v>
      </c>
      <c r="EJ36" s="70">
        <v>1356</v>
      </c>
      <c r="EK36" s="67">
        <v>1536</v>
      </c>
      <c r="EL36" s="67">
        <v>1588</v>
      </c>
      <c r="EM36" s="67">
        <v>1390</v>
      </c>
      <c r="EN36" s="67">
        <v>1645</v>
      </c>
      <c r="EO36" s="67">
        <v>1539</v>
      </c>
      <c r="EP36" s="71">
        <v>1503</v>
      </c>
      <c r="EQ36" s="71">
        <v>1330</v>
      </c>
      <c r="ER36" s="71">
        <v>1123</v>
      </c>
      <c r="ES36" s="71">
        <v>1267</v>
      </c>
      <c r="ET36" s="71">
        <v>1003</v>
      </c>
      <c r="EU36" s="71">
        <v>1253</v>
      </c>
      <c r="EV36" s="71">
        <v>1196</v>
      </c>
      <c r="EW36" s="68">
        <v>1296</v>
      </c>
      <c r="EX36" s="68">
        <v>1287</v>
      </c>
      <c r="EY36" s="68">
        <v>1395</v>
      </c>
      <c r="EZ36" s="68">
        <v>1513</v>
      </c>
      <c r="FA36" s="68">
        <v>1152</v>
      </c>
      <c r="FB36" s="71">
        <v>1438</v>
      </c>
      <c r="FC36" s="71">
        <v>1158</v>
      </c>
      <c r="FD36" s="71">
        <v>865</v>
      </c>
      <c r="FE36" s="71">
        <v>1146</v>
      </c>
      <c r="FF36" s="71">
        <v>775</v>
      </c>
      <c r="FG36" s="71">
        <v>913</v>
      </c>
      <c r="FH36" s="71">
        <v>1082</v>
      </c>
      <c r="FI36" s="68">
        <v>1033</v>
      </c>
      <c r="FJ36" s="68">
        <v>950</v>
      </c>
      <c r="FK36" s="68">
        <v>1247</v>
      </c>
      <c r="FL36" s="68">
        <v>1266</v>
      </c>
      <c r="FM36" s="68">
        <v>1291</v>
      </c>
      <c r="FN36" s="69">
        <v>964</v>
      </c>
      <c r="FO36" s="69">
        <v>824</v>
      </c>
      <c r="FP36" s="69">
        <v>645</v>
      </c>
      <c r="FQ36" s="69">
        <v>637</v>
      </c>
      <c r="FR36" s="69">
        <v>368</v>
      </c>
      <c r="FS36" s="69">
        <v>313</v>
      </c>
      <c r="FT36" s="69">
        <v>478</v>
      </c>
      <c r="FU36" s="69">
        <v>562</v>
      </c>
      <c r="FV36" s="69">
        <v>518</v>
      </c>
      <c r="FW36" s="69">
        <v>0</v>
      </c>
      <c r="FX36" s="69">
        <v>0</v>
      </c>
      <c r="FY36" s="69">
        <v>0</v>
      </c>
      <c r="FZ36" s="70">
        <v>1499</v>
      </c>
      <c r="GA36" s="70">
        <v>1120</v>
      </c>
      <c r="GB36" s="70">
        <v>1288</v>
      </c>
      <c r="GC36" s="70">
        <v>1057</v>
      </c>
      <c r="GD36" s="70">
        <v>1035</v>
      </c>
      <c r="GE36" s="70">
        <v>952</v>
      </c>
      <c r="GF36" s="70">
        <v>1156</v>
      </c>
      <c r="GG36" s="70">
        <v>1086</v>
      </c>
      <c r="GH36" s="70">
        <v>1137</v>
      </c>
      <c r="GI36">
        <v>1185</v>
      </c>
      <c r="GJ36">
        <v>1137</v>
      </c>
      <c r="GK36">
        <v>887</v>
      </c>
      <c r="GL36">
        <v>1225</v>
      </c>
      <c r="GM36">
        <v>977</v>
      </c>
      <c r="GN36">
        <v>1048</v>
      </c>
      <c r="GO36">
        <v>817</v>
      </c>
      <c r="GP36">
        <v>787</v>
      </c>
      <c r="GQ36">
        <v>807</v>
      </c>
      <c r="GR36">
        <v>950</v>
      </c>
      <c r="GS36">
        <v>1070</v>
      </c>
      <c r="GT36">
        <v>1076</v>
      </c>
      <c r="GU36">
        <v>960</v>
      </c>
      <c r="GV36" s="78">
        <v>1240</v>
      </c>
      <c r="GW36" s="78">
        <v>1194</v>
      </c>
      <c r="GX36">
        <v>989</v>
      </c>
      <c r="GY36">
        <v>923</v>
      </c>
      <c r="GZ36">
        <v>820</v>
      </c>
      <c r="HA36">
        <v>798</v>
      </c>
      <c r="HB36">
        <v>724</v>
      </c>
      <c r="HC36">
        <v>684</v>
      </c>
      <c r="HD36">
        <v>666</v>
      </c>
      <c r="HE36">
        <v>861</v>
      </c>
      <c r="HF36">
        <v>932</v>
      </c>
      <c r="HG36">
        <v>980</v>
      </c>
      <c r="HH36" s="78">
        <v>1181</v>
      </c>
      <c r="HI36" s="78">
        <v>1111</v>
      </c>
      <c r="HJ36" s="78">
        <v>1094</v>
      </c>
      <c r="HK36">
        <v>929</v>
      </c>
      <c r="HL36">
        <v>751</v>
      </c>
      <c r="HM36">
        <v>907</v>
      </c>
      <c r="HN36">
        <v>788</v>
      </c>
      <c r="HO36">
        <v>725</v>
      </c>
      <c r="HP36">
        <v>802</v>
      </c>
      <c r="HQ36">
        <v>941</v>
      </c>
      <c r="HR36">
        <v>932</v>
      </c>
      <c r="HS36" s="78">
        <v>1034</v>
      </c>
      <c r="HT36" s="78">
        <v>1105</v>
      </c>
      <c r="HU36">
        <v>848</v>
      </c>
      <c r="HV36">
        <v>1061</v>
      </c>
      <c r="HW36">
        <v>927</v>
      </c>
      <c r="HX36">
        <v>701</v>
      </c>
      <c r="HY36">
        <v>866</v>
      </c>
      <c r="HZ36">
        <v>559</v>
      </c>
      <c r="IA36">
        <v>576</v>
      </c>
      <c r="IB36">
        <v>733</v>
      </c>
      <c r="IC36">
        <v>793</v>
      </c>
      <c r="ID36">
        <v>800</v>
      </c>
      <c r="IE36">
        <v>926</v>
      </c>
      <c r="IF36">
        <v>841</v>
      </c>
      <c r="IG36">
        <v>832</v>
      </c>
      <c r="IH36" s="106">
        <v>892</v>
      </c>
      <c r="II36" s="106">
        <v>674</v>
      </c>
      <c r="IJ36" s="106">
        <v>653</v>
      </c>
      <c r="IK36" s="3">
        <v>668</v>
      </c>
      <c r="IL36" s="3">
        <v>550</v>
      </c>
      <c r="IM36" s="3">
        <v>476</v>
      </c>
      <c r="IN36" s="3">
        <v>311</v>
      </c>
      <c r="IO36" s="3">
        <v>327</v>
      </c>
      <c r="IP36" s="3">
        <v>443</v>
      </c>
      <c r="IQ36" s="3">
        <v>427</v>
      </c>
      <c r="IR36" s="111">
        <v>461</v>
      </c>
      <c r="IS36" s="111">
        <v>558</v>
      </c>
      <c r="IT36" s="111">
        <v>584</v>
      </c>
      <c r="IU36" s="111">
        <v>551</v>
      </c>
      <c r="IV36" s="115">
        <v>558</v>
      </c>
    </row>
    <row r="37" spans="1:256">
      <c r="A37" s="7" t="s">
        <v>59</v>
      </c>
      <c r="B37" s="38">
        <v>269</v>
      </c>
      <c r="C37" s="38">
        <v>240</v>
      </c>
      <c r="D37" s="38">
        <v>219</v>
      </c>
      <c r="E37" s="38">
        <v>260</v>
      </c>
      <c r="F37" s="38">
        <v>236</v>
      </c>
      <c r="G37" s="38">
        <v>316</v>
      </c>
      <c r="H37" s="38">
        <v>249</v>
      </c>
      <c r="I37" s="38">
        <v>293</v>
      </c>
      <c r="J37" s="38">
        <v>299</v>
      </c>
      <c r="K37" s="38">
        <v>278</v>
      </c>
      <c r="L37" s="38">
        <v>367</v>
      </c>
      <c r="M37" s="38">
        <v>223</v>
      </c>
      <c r="N37" s="38">
        <v>271</v>
      </c>
      <c r="O37" s="38">
        <v>300</v>
      </c>
      <c r="P37" s="38">
        <v>241</v>
      </c>
      <c r="Q37" s="38">
        <v>266</v>
      </c>
      <c r="R37" s="38">
        <v>184</v>
      </c>
      <c r="S37" s="38">
        <v>249</v>
      </c>
      <c r="T37" s="38">
        <v>232</v>
      </c>
      <c r="U37" s="38">
        <v>329</v>
      </c>
      <c r="V37" s="38">
        <v>447</v>
      </c>
      <c r="W37" s="38">
        <v>415</v>
      </c>
      <c r="X37" s="38">
        <v>468</v>
      </c>
      <c r="Y37" s="38">
        <v>350</v>
      </c>
      <c r="Z37" s="38">
        <v>351</v>
      </c>
      <c r="AA37" s="38">
        <v>439</v>
      </c>
      <c r="AB37" s="38">
        <v>260</v>
      </c>
      <c r="AC37" s="38">
        <v>404</v>
      </c>
      <c r="AD37" s="38">
        <v>315</v>
      </c>
      <c r="AE37" s="38">
        <v>244</v>
      </c>
      <c r="AF37" s="38">
        <v>366</v>
      </c>
      <c r="AG37" s="38">
        <v>399</v>
      </c>
      <c r="AH37" s="38">
        <v>340</v>
      </c>
      <c r="AI37" s="38">
        <v>459</v>
      </c>
      <c r="AJ37" s="38">
        <v>516</v>
      </c>
      <c r="AK37" s="38">
        <v>376</v>
      </c>
      <c r="AL37" s="38">
        <v>454</v>
      </c>
      <c r="AM37" s="38">
        <v>351</v>
      </c>
      <c r="AN37" s="38">
        <v>386</v>
      </c>
      <c r="AO37" s="38">
        <v>369</v>
      </c>
      <c r="AP37" s="38">
        <v>314</v>
      </c>
      <c r="AQ37" s="38">
        <v>293</v>
      </c>
      <c r="AR37" s="38">
        <v>332</v>
      </c>
      <c r="AS37" s="38">
        <v>427</v>
      </c>
      <c r="AT37" s="38">
        <v>485</v>
      </c>
      <c r="AU37" s="38">
        <v>544</v>
      </c>
      <c r="AV37" s="38">
        <v>577</v>
      </c>
      <c r="AW37" s="38">
        <v>438</v>
      </c>
      <c r="AX37" s="38">
        <v>457</v>
      </c>
      <c r="AY37" s="38">
        <v>371</v>
      </c>
      <c r="AZ37" s="38">
        <v>346</v>
      </c>
      <c r="BA37" s="38">
        <v>481</v>
      </c>
      <c r="BB37" s="38">
        <v>329</v>
      </c>
      <c r="BC37" s="38">
        <v>394</v>
      </c>
      <c r="BD37" s="38">
        <v>384</v>
      </c>
      <c r="BE37" s="38">
        <v>385</v>
      </c>
      <c r="BF37" s="38">
        <v>463</v>
      </c>
      <c r="BG37" s="38">
        <v>511</v>
      </c>
      <c r="BH37" s="38">
        <v>626</v>
      </c>
      <c r="BI37" s="38">
        <v>540</v>
      </c>
      <c r="BJ37" s="38">
        <v>215</v>
      </c>
      <c r="BK37" s="38">
        <v>201</v>
      </c>
      <c r="BL37" s="38">
        <v>193</v>
      </c>
      <c r="BM37" s="38">
        <v>213</v>
      </c>
      <c r="BN37" s="38">
        <v>173</v>
      </c>
      <c r="BO37" s="38">
        <v>185</v>
      </c>
      <c r="BP37" s="38">
        <v>177</v>
      </c>
      <c r="BQ37" s="38">
        <v>202</v>
      </c>
      <c r="BR37" s="38">
        <v>240</v>
      </c>
      <c r="BS37" s="38">
        <v>224</v>
      </c>
      <c r="BT37" s="38">
        <v>286</v>
      </c>
      <c r="BU37" s="38">
        <v>250</v>
      </c>
      <c r="BV37" s="38">
        <v>206</v>
      </c>
      <c r="BW37" s="38">
        <v>176</v>
      </c>
      <c r="BX37" s="38">
        <v>249</v>
      </c>
      <c r="BY37" s="38">
        <v>200</v>
      </c>
      <c r="BZ37" s="38">
        <v>232</v>
      </c>
      <c r="CA37" s="38">
        <v>289</v>
      </c>
      <c r="CB37" s="38">
        <v>253</v>
      </c>
      <c r="CC37" s="38">
        <v>270</v>
      </c>
      <c r="CD37" s="38">
        <v>163</v>
      </c>
      <c r="CE37" s="38">
        <v>175</v>
      </c>
      <c r="CF37" s="38">
        <v>154</v>
      </c>
      <c r="CG37" s="38">
        <v>157</v>
      </c>
      <c r="CH37" s="38">
        <v>175</v>
      </c>
      <c r="CI37" s="38">
        <v>154</v>
      </c>
      <c r="CJ37" s="38">
        <v>157</v>
      </c>
      <c r="CK37" s="38">
        <v>181</v>
      </c>
      <c r="CL37" s="38">
        <v>148</v>
      </c>
      <c r="CM37" s="38">
        <v>168</v>
      </c>
      <c r="CN37" s="38">
        <v>163</v>
      </c>
      <c r="CO37" s="38">
        <v>195</v>
      </c>
      <c r="CP37" s="38">
        <v>194</v>
      </c>
      <c r="CQ37" s="38">
        <v>205</v>
      </c>
      <c r="CR37" s="38">
        <v>277</v>
      </c>
      <c r="CS37" s="38">
        <v>205</v>
      </c>
      <c r="CT37" s="38">
        <v>198</v>
      </c>
      <c r="CU37" s="38">
        <v>179</v>
      </c>
      <c r="CV37" s="38">
        <v>140</v>
      </c>
      <c r="CW37" s="38">
        <v>182</v>
      </c>
      <c r="CX37" s="38">
        <v>147</v>
      </c>
      <c r="CY37" s="38">
        <v>142</v>
      </c>
      <c r="CZ37" s="38">
        <v>172</v>
      </c>
      <c r="DA37" s="38">
        <v>148</v>
      </c>
      <c r="DB37" s="38">
        <v>175</v>
      </c>
      <c r="DC37" s="38">
        <v>193</v>
      </c>
      <c r="DD37" s="38">
        <v>189</v>
      </c>
      <c r="DE37" s="38">
        <v>236</v>
      </c>
      <c r="DF37" s="38">
        <v>249</v>
      </c>
      <c r="DG37" s="38">
        <v>195</v>
      </c>
      <c r="DH37" s="38">
        <v>206</v>
      </c>
      <c r="DI37" s="38">
        <v>240</v>
      </c>
      <c r="DJ37" s="38">
        <v>215</v>
      </c>
      <c r="DK37" s="38">
        <v>244</v>
      </c>
      <c r="DL37" s="38">
        <v>331</v>
      </c>
      <c r="DM37" s="38">
        <v>340</v>
      </c>
      <c r="DN37" s="38">
        <v>335</v>
      </c>
      <c r="DO37" s="38">
        <v>367</v>
      </c>
      <c r="DP37" s="38">
        <v>340</v>
      </c>
      <c r="DQ37" s="65">
        <v>337</v>
      </c>
      <c r="DR37" s="70">
        <v>326</v>
      </c>
      <c r="DS37" s="70">
        <v>277</v>
      </c>
      <c r="DT37" s="70">
        <v>261</v>
      </c>
      <c r="DU37" s="70">
        <v>250</v>
      </c>
      <c r="DV37" s="70">
        <v>242</v>
      </c>
      <c r="DW37" s="70">
        <v>299</v>
      </c>
      <c r="DX37" s="70">
        <v>281</v>
      </c>
      <c r="DY37" s="67">
        <v>259</v>
      </c>
      <c r="DZ37" s="67">
        <v>300</v>
      </c>
      <c r="EA37" s="67">
        <v>328</v>
      </c>
      <c r="EB37" s="67">
        <v>381</v>
      </c>
      <c r="EC37" s="67">
        <v>313</v>
      </c>
      <c r="ED37" s="70">
        <v>273</v>
      </c>
      <c r="EE37" s="70">
        <v>292</v>
      </c>
      <c r="EF37" s="70">
        <v>272</v>
      </c>
      <c r="EG37" s="70">
        <v>293</v>
      </c>
      <c r="EH37" s="70">
        <v>225</v>
      </c>
      <c r="EI37" s="70">
        <v>253</v>
      </c>
      <c r="EJ37" s="70">
        <v>245</v>
      </c>
      <c r="EK37" s="67">
        <v>256</v>
      </c>
      <c r="EL37" s="67">
        <v>279</v>
      </c>
      <c r="EM37" s="67">
        <v>242</v>
      </c>
      <c r="EN37" s="67">
        <v>328</v>
      </c>
      <c r="EO37" s="67">
        <v>307</v>
      </c>
      <c r="EP37" s="71">
        <v>247</v>
      </c>
      <c r="EQ37" s="71">
        <v>244</v>
      </c>
      <c r="ER37" s="71">
        <v>214</v>
      </c>
      <c r="ES37" s="71">
        <v>246</v>
      </c>
      <c r="ET37" s="71">
        <v>192</v>
      </c>
      <c r="EU37" s="71">
        <v>246</v>
      </c>
      <c r="EV37" s="71">
        <v>261</v>
      </c>
      <c r="EW37" s="68">
        <v>269</v>
      </c>
      <c r="EX37" s="68">
        <v>274</v>
      </c>
      <c r="EY37" s="68">
        <v>274</v>
      </c>
      <c r="EZ37" s="68">
        <v>364</v>
      </c>
      <c r="FA37" s="68">
        <v>290</v>
      </c>
      <c r="FB37" s="71">
        <v>297</v>
      </c>
      <c r="FC37" s="71">
        <v>276</v>
      </c>
      <c r="FD37" s="71">
        <v>228</v>
      </c>
      <c r="FE37" s="71">
        <v>269</v>
      </c>
      <c r="FF37" s="71">
        <v>226</v>
      </c>
      <c r="FG37" s="71">
        <v>221</v>
      </c>
      <c r="FH37" s="71">
        <v>280</v>
      </c>
      <c r="FI37" s="68">
        <v>264</v>
      </c>
      <c r="FJ37" s="68">
        <v>258</v>
      </c>
      <c r="FK37" s="68">
        <v>282</v>
      </c>
      <c r="FL37" s="68">
        <v>323</v>
      </c>
      <c r="FM37" s="68">
        <v>286</v>
      </c>
      <c r="FN37" s="69">
        <v>310</v>
      </c>
      <c r="FO37" s="69">
        <v>209</v>
      </c>
      <c r="FP37" s="69">
        <v>234</v>
      </c>
      <c r="FQ37" s="69">
        <v>316</v>
      </c>
      <c r="FR37" s="69">
        <v>226</v>
      </c>
      <c r="FS37" s="69">
        <v>250</v>
      </c>
      <c r="FT37" s="69">
        <v>281</v>
      </c>
      <c r="FU37" s="69">
        <v>260</v>
      </c>
      <c r="FV37" s="69">
        <v>258</v>
      </c>
      <c r="FW37" s="69">
        <v>317</v>
      </c>
      <c r="FX37" s="69">
        <v>353</v>
      </c>
      <c r="FY37" s="69">
        <v>333</v>
      </c>
      <c r="FZ37" s="70">
        <v>315</v>
      </c>
      <c r="GA37" s="70">
        <v>252</v>
      </c>
      <c r="GB37" s="70">
        <v>258</v>
      </c>
      <c r="GC37" s="70">
        <v>300</v>
      </c>
      <c r="GD37" s="70">
        <v>202</v>
      </c>
      <c r="GE37" s="70">
        <v>254</v>
      </c>
      <c r="GF37" s="70">
        <v>269</v>
      </c>
      <c r="GG37" s="70">
        <v>259</v>
      </c>
      <c r="GH37" s="70">
        <v>310</v>
      </c>
      <c r="GI37">
        <v>355</v>
      </c>
      <c r="GJ37">
        <v>377</v>
      </c>
      <c r="GK37">
        <v>355</v>
      </c>
      <c r="GL37">
        <v>340</v>
      </c>
      <c r="GM37">
        <v>273</v>
      </c>
      <c r="GN37">
        <v>294</v>
      </c>
      <c r="GO37">
        <v>324</v>
      </c>
      <c r="GP37">
        <v>234</v>
      </c>
      <c r="GQ37">
        <v>276</v>
      </c>
      <c r="GR37">
        <v>280</v>
      </c>
      <c r="GS37">
        <v>263</v>
      </c>
      <c r="GT37">
        <v>291</v>
      </c>
      <c r="GU37">
        <v>310</v>
      </c>
      <c r="GV37">
        <v>390</v>
      </c>
      <c r="GW37">
        <v>381</v>
      </c>
      <c r="GX37">
        <v>279</v>
      </c>
      <c r="GY37">
        <v>273</v>
      </c>
      <c r="GZ37">
        <v>268</v>
      </c>
      <c r="HA37">
        <v>328</v>
      </c>
      <c r="HB37">
        <v>219</v>
      </c>
      <c r="HC37">
        <v>229</v>
      </c>
      <c r="HD37">
        <v>240</v>
      </c>
      <c r="HE37">
        <v>277</v>
      </c>
      <c r="HF37">
        <v>293</v>
      </c>
      <c r="HG37">
        <v>282</v>
      </c>
      <c r="HH37">
        <v>336</v>
      </c>
      <c r="HI37">
        <v>291</v>
      </c>
      <c r="HJ37">
        <v>288</v>
      </c>
      <c r="HK37">
        <v>303</v>
      </c>
      <c r="HL37">
        <v>253</v>
      </c>
      <c r="HM37">
        <v>327</v>
      </c>
      <c r="HN37">
        <v>226</v>
      </c>
      <c r="HO37">
        <v>218</v>
      </c>
      <c r="HP37">
        <v>243</v>
      </c>
      <c r="HQ37">
        <v>290</v>
      </c>
      <c r="HR37">
        <v>245</v>
      </c>
      <c r="HS37">
        <v>277</v>
      </c>
      <c r="HT37">
        <v>327</v>
      </c>
      <c r="HU37">
        <v>274</v>
      </c>
      <c r="HV37">
        <v>276</v>
      </c>
      <c r="HW37">
        <v>280</v>
      </c>
      <c r="HX37">
        <v>236</v>
      </c>
      <c r="HY37">
        <v>264</v>
      </c>
      <c r="HZ37">
        <v>208</v>
      </c>
      <c r="IA37">
        <v>102</v>
      </c>
      <c r="IB37">
        <v>130</v>
      </c>
      <c r="IC37">
        <v>206</v>
      </c>
      <c r="ID37">
        <v>207</v>
      </c>
      <c r="IE37">
        <v>224</v>
      </c>
      <c r="IF37">
        <v>239</v>
      </c>
      <c r="IG37">
        <v>239</v>
      </c>
      <c r="IH37" s="106">
        <v>252</v>
      </c>
      <c r="II37" s="106">
        <v>196</v>
      </c>
      <c r="IJ37" s="106">
        <v>216</v>
      </c>
      <c r="IK37" s="3">
        <v>245</v>
      </c>
      <c r="IL37" s="3">
        <v>258</v>
      </c>
      <c r="IM37" s="3">
        <v>258</v>
      </c>
      <c r="IN37" s="3">
        <v>341</v>
      </c>
      <c r="IO37" s="3">
        <v>219</v>
      </c>
      <c r="IP37" s="3">
        <v>194</v>
      </c>
      <c r="IQ37" s="3">
        <v>272</v>
      </c>
      <c r="IR37" s="111">
        <v>323</v>
      </c>
      <c r="IS37" s="111">
        <v>313</v>
      </c>
      <c r="IT37" s="111">
        <v>322</v>
      </c>
      <c r="IU37" s="111">
        <v>296</v>
      </c>
      <c r="IV37" s="115">
        <v>283</v>
      </c>
    </row>
    <row r="38" spans="1:256">
      <c r="A38" s="7" t="s">
        <v>61</v>
      </c>
      <c r="B38" s="37">
        <v>14392</v>
      </c>
      <c r="C38" s="37">
        <v>14027</v>
      </c>
      <c r="D38" s="37">
        <v>13723</v>
      </c>
      <c r="E38" s="37">
        <v>13323</v>
      </c>
      <c r="F38" s="37">
        <v>11831</v>
      </c>
      <c r="G38" s="37">
        <v>13819</v>
      </c>
      <c r="H38" s="37">
        <v>12388</v>
      </c>
      <c r="I38" s="37">
        <v>13616</v>
      </c>
      <c r="J38" s="37">
        <v>13404</v>
      </c>
      <c r="K38" s="37">
        <v>12716</v>
      </c>
      <c r="L38" s="37">
        <v>14452</v>
      </c>
      <c r="M38" s="37">
        <v>14216</v>
      </c>
      <c r="N38" s="37">
        <v>13492</v>
      </c>
      <c r="O38" s="37">
        <v>7552</v>
      </c>
      <c r="P38" s="37">
        <v>7967</v>
      </c>
      <c r="Q38" s="37">
        <v>8366</v>
      </c>
      <c r="R38" s="37">
        <v>7552</v>
      </c>
      <c r="S38" s="37">
        <v>7967</v>
      </c>
      <c r="T38" s="37">
        <v>7971</v>
      </c>
      <c r="U38" s="37">
        <v>7640</v>
      </c>
      <c r="V38" s="37">
        <v>8649</v>
      </c>
      <c r="W38" s="37">
        <v>8058</v>
      </c>
      <c r="X38" s="37">
        <v>8055</v>
      </c>
      <c r="Y38" s="37">
        <v>8076</v>
      </c>
      <c r="Z38" s="37">
        <v>8480</v>
      </c>
      <c r="AA38" s="37">
        <v>8670</v>
      </c>
      <c r="AB38" s="37">
        <v>8206</v>
      </c>
      <c r="AC38" s="37">
        <v>8391</v>
      </c>
      <c r="AD38" s="37">
        <v>7682</v>
      </c>
      <c r="AE38" s="37">
        <v>8309</v>
      </c>
      <c r="AF38" s="37">
        <v>8790</v>
      </c>
      <c r="AG38" s="37">
        <v>8923</v>
      </c>
      <c r="AH38" s="37">
        <v>8672</v>
      </c>
      <c r="AI38" s="37">
        <v>8148</v>
      </c>
      <c r="AJ38" s="37">
        <v>7948</v>
      </c>
      <c r="AK38" s="37">
        <v>7385</v>
      </c>
      <c r="AL38" s="37">
        <v>13409</v>
      </c>
      <c r="AM38" s="37">
        <v>10209</v>
      </c>
      <c r="AN38" s="37">
        <v>11052</v>
      </c>
      <c r="AO38" s="37">
        <v>12798</v>
      </c>
      <c r="AP38" s="37">
        <v>13079</v>
      </c>
      <c r="AQ38" s="37">
        <v>13646</v>
      </c>
      <c r="AR38" s="37">
        <v>12352</v>
      </c>
      <c r="AS38" s="37">
        <v>11487</v>
      </c>
      <c r="AT38" s="37">
        <v>11925</v>
      </c>
      <c r="AU38" s="37">
        <v>13394</v>
      </c>
      <c r="AV38" s="37">
        <v>13123</v>
      </c>
      <c r="AW38" s="37">
        <v>13805</v>
      </c>
      <c r="AX38" s="37">
        <v>13238</v>
      </c>
      <c r="AY38" s="37">
        <v>10596</v>
      </c>
      <c r="AZ38" s="37">
        <v>12200</v>
      </c>
      <c r="BA38" s="37">
        <v>11661</v>
      </c>
      <c r="BB38" s="37">
        <v>11249</v>
      </c>
      <c r="BC38" s="37">
        <v>13602</v>
      </c>
      <c r="BD38" s="37">
        <v>12650</v>
      </c>
      <c r="BE38" s="37">
        <v>11240</v>
      </c>
      <c r="BF38" s="37">
        <v>12222</v>
      </c>
      <c r="BG38" s="37">
        <v>12362</v>
      </c>
      <c r="BH38" s="37">
        <v>12818</v>
      </c>
      <c r="BI38" s="37">
        <v>13947</v>
      </c>
      <c r="BJ38" s="37">
        <v>12707</v>
      </c>
      <c r="BK38" s="37">
        <v>11777</v>
      </c>
      <c r="BL38" s="37">
        <v>12319</v>
      </c>
      <c r="BM38" s="37">
        <v>12199</v>
      </c>
      <c r="BN38" s="37">
        <v>11934</v>
      </c>
      <c r="BO38" s="37">
        <v>13408</v>
      </c>
      <c r="BP38" s="37">
        <v>11846</v>
      </c>
      <c r="BQ38" s="37">
        <v>11853</v>
      </c>
      <c r="BR38" s="37">
        <v>12216</v>
      </c>
      <c r="BS38" s="37">
        <v>11625</v>
      </c>
      <c r="BT38" s="37">
        <v>13078</v>
      </c>
      <c r="BU38" s="37">
        <v>13475</v>
      </c>
      <c r="BV38" s="37">
        <v>11660</v>
      </c>
      <c r="BW38" s="37">
        <v>11360</v>
      </c>
      <c r="BX38" s="37">
        <v>13682</v>
      </c>
      <c r="BY38" s="37">
        <v>11022</v>
      </c>
      <c r="BZ38" s="37">
        <v>11979</v>
      </c>
      <c r="CA38" s="37">
        <v>12512</v>
      </c>
      <c r="CB38" s="37">
        <v>11779</v>
      </c>
      <c r="CC38" s="37">
        <v>13238</v>
      </c>
      <c r="CD38" s="37">
        <v>12679</v>
      </c>
      <c r="CE38" s="37">
        <v>11909</v>
      </c>
      <c r="CF38" s="37">
        <v>10153</v>
      </c>
      <c r="CG38" s="37">
        <v>10789</v>
      </c>
      <c r="CH38" s="37">
        <v>11909</v>
      </c>
      <c r="CI38" s="37">
        <v>10153</v>
      </c>
      <c r="CJ38" s="37">
        <v>10789</v>
      </c>
      <c r="CK38" s="37">
        <v>11336</v>
      </c>
      <c r="CL38" s="37">
        <v>10019</v>
      </c>
      <c r="CM38" s="37">
        <v>11880</v>
      </c>
      <c r="CN38" s="37">
        <v>11458</v>
      </c>
      <c r="CO38" s="37">
        <v>11556</v>
      </c>
      <c r="CP38" s="37">
        <v>10981</v>
      </c>
      <c r="CQ38" s="37">
        <v>11127</v>
      </c>
      <c r="CR38" s="37">
        <v>11693</v>
      </c>
      <c r="CS38" s="37">
        <v>10993</v>
      </c>
      <c r="CT38" s="37">
        <v>11257</v>
      </c>
      <c r="CU38" s="37">
        <v>10272</v>
      </c>
      <c r="CV38" s="37">
        <v>10023</v>
      </c>
      <c r="CW38" s="37">
        <v>10338</v>
      </c>
      <c r="CX38" s="37">
        <v>9528</v>
      </c>
      <c r="CY38" s="37">
        <v>10484</v>
      </c>
      <c r="CZ38" s="37">
        <v>10963</v>
      </c>
      <c r="DA38" s="37">
        <v>10498</v>
      </c>
      <c r="DB38" s="37">
        <v>10314</v>
      </c>
      <c r="DC38" s="37">
        <v>10974</v>
      </c>
      <c r="DD38" s="37">
        <v>11507</v>
      </c>
      <c r="DE38" s="37">
        <v>12522</v>
      </c>
      <c r="DF38" s="37">
        <v>11298</v>
      </c>
      <c r="DG38" s="37">
        <v>10154</v>
      </c>
      <c r="DH38" s="37">
        <v>12069</v>
      </c>
      <c r="DI38" s="37">
        <v>10778</v>
      </c>
      <c r="DJ38" s="37">
        <v>11093</v>
      </c>
      <c r="DK38" s="37">
        <v>13256</v>
      </c>
      <c r="DL38" s="37">
        <v>12905</v>
      </c>
      <c r="DM38" s="37">
        <v>11805</v>
      </c>
      <c r="DN38" s="37">
        <v>12870</v>
      </c>
      <c r="DO38" s="37">
        <v>12813</v>
      </c>
      <c r="DP38" s="37">
        <v>12069</v>
      </c>
      <c r="DQ38" s="66">
        <v>13422</v>
      </c>
      <c r="DR38" s="70">
        <v>12916</v>
      </c>
      <c r="DS38" s="70">
        <v>11348</v>
      </c>
      <c r="DT38" s="70">
        <v>12776</v>
      </c>
      <c r="DU38" s="70">
        <v>10856</v>
      </c>
      <c r="DV38" s="70">
        <v>10933</v>
      </c>
      <c r="DW38" s="70">
        <v>13616</v>
      </c>
      <c r="DX38" s="70">
        <v>12306</v>
      </c>
      <c r="DY38" s="67">
        <v>11221</v>
      </c>
      <c r="DZ38" s="67">
        <v>12656</v>
      </c>
      <c r="EA38" s="67">
        <v>11867</v>
      </c>
      <c r="EB38" s="67">
        <v>12254</v>
      </c>
      <c r="EC38" s="67">
        <v>12197</v>
      </c>
      <c r="ED38" s="70">
        <v>9301</v>
      </c>
      <c r="EE38" s="70">
        <v>7886</v>
      </c>
      <c r="EF38" s="70">
        <v>7652</v>
      </c>
      <c r="EG38" s="70">
        <v>7688</v>
      </c>
      <c r="EH38" s="70">
        <v>6918</v>
      </c>
      <c r="EI38" s="70">
        <v>8851</v>
      </c>
      <c r="EJ38" s="70">
        <v>9890</v>
      </c>
      <c r="EK38" s="67">
        <v>11007</v>
      </c>
      <c r="EL38" s="67">
        <v>12164</v>
      </c>
      <c r="EM38" s="67">
        <v>11098</v>
      </c>
      <c r="EN38" s="67">
        <v>12551</v>
      </c>
      <c r="EO38" s="67">
        <v>12769</v>
      </c>
      <c r="EP38" s="71">
        <v>10607</v>
      </c>
      <c r="EQ38" s="71">
        <v>8801</v>
      </c>
      <c r="ER38" s="71">
        <v>8876</v>
      </c>
      <c r="ES38" s="71">
        <v>8418</v>
      </c>
      <c r="ET38" s="71">
        <v>7714</v>
      </c>
      <c r="EU38" s="71">
        <v>8924</v>
      </c>
      <c r="EV38" s="71">
        <v>9605</v>
      </c>
      <c r="EW38" s="68">
        <v>10187</v>
      </c>
      <c r="EX38" s="68">
        <v>10108</v>
      </c>
      <c r="EY38" s="68">
        <v>9887</v>
      </c>
      <c r="EZ38" s="68">
        <v>10531</v>
      </c>
      <c r="FA38" s="68">
        <v>9499</v>
      </c>
      <c r="FB38" s="71">
        <v>9618</v>
      </c>
      <c r="FC38" s="71">
        <v>8070</v>
      </c>
      <c r="FD38" s="71">
        <v>7730</v>
      </c>
      <c r="FE38" s="71">
        <v>7788</v>
      </c>
      <c r="FF38" s="71">
        <v>6590</v>
      </c>
      <c r="FG38" s="71">
        <v>7318</v>
      </c>
      <c r="FH38" s="71">
        <v>7979</v>
      </c>
      <c r="FI38" s="68">
        <v>8213</v>
      </c>
      <c r="FJ38" s="68">
        <v>7421</v>
      </c>
      <c r="FK38" s="68">
        <v>7865</v>
      </c>
      <c r="FL38" s="68">
        <v>8044</v>
      </c>
      <c r="FM38" s="68">
        <v>8704</v>
      </c>
      <c r="FN38" s="69">
        <v>9675</v>
      </c>
      <c r="FO38" s="69">
        <v>7302</v>
      </c>
      <c r="FP38" s="69">
        <v>7763</v>
      </c>
      <c r="FQ38" s="69">
        <v>7097</v>
      </c>
      <c r="FR38" s="69">
        <v>6808</v>
      </c>
      <c r="FS38" s="69">
        <v>7446</v>
      </c>
      <c r="FT38" s="69">
        <v>8040</v>
      </c>
      <c r="FU38" s="69">
        <v>7910</v>
      </c>
      <c r="FV38" s="69">
        <v>8296</v>
      </c>
      <c r="FW38" s="69">
        <v>8738</v>
      </c>
      <c r="FX38" s="69">
        <v>8460</v>
      </c>
      <c r="FY38" s="69">
        <v>9400</v>
      </c>
      <c r="FZ38" s="70">
        <v>8685</v>
      </c>
      <c r="GA38" s="70">
        <v>7027</v>
      </c>
      <c r="GB38" s="70">
        <v>8358</v>
      </c>
      <c r="GC38" s="70">
        <v>7262</v>
      </c>
      <c r="GD38" s="70">
        <v>6862</v>
      </c>
      <c r="GE38" s="70">
        <v>7856</v>
      </c>
      <c r="GF38" s="70">
        <v>8320</v>
      </c>
      <c r="GG38" s="70">
        <v>8023</v>
      </c>
      <c r="GH38" s="70">
        <v>8670</v>
      </c>
      <c r="GI38">
        <v>8578</v>
      </c>
      <c r="GJ38">
        <v>8391</v>
      </c>
      <c r="GK38">
        <v>9092</v>
      </c>
      <c r="GL38">
        <v>8687</v>
      </c>
      <c r="GM38">
        <v>7612</v>
      </c>
      <c r="GN38">
        <v>8173</v>
      </c>
      <c r="GO38">
        <v>7389</v>
      </c>
      <c r="GP38">
        <v>7565</v>
      </c>
      <c r="GQ38">
        <v>8218</v>
      </c>
      <c r="GR38">
        <v>7882</v>
      </c>
      <c r="GS38">
        <v>7875</v>
      </c>
      <c r="GT38">
        <v>8551</v>
      </c>
      <c r="GU38" s="78">
        <v>7684</v>
      </c>
      <c r="GV38" s="78">
        <v>8952</v>
      </c>
      <c r="GW38" s="78">
        <v>8515</v>
      </c>
      <c r="GX38" s="78">
        <v>7863</v>
      </c>
      <c r="GY38" s="78">
        <v>7605</v>
      </c>
      <c r="GZ38" s="78">
        <v>7418</v>
      </c>
      <c r="HA38" s="78">
        <v>7598</v>
      </c>
      <c r="HB38" s="78">
        <v>6743</v>
      </c>
      <c r="HC38" s="78">
        <v>7809</v>
      </c>
      <c r="HD38" s="78">
        <v>7026</v>
      </c>
      <c r="HE38" s="78">
        <v>7940</v>
      </c>
      <c r="HF38" s="78">
        <v>7860</v>
      </c>
      <c r="HG38" s="78">
        <v>7323</v>
      </c>
      <c r="HH38" s="78">
        <v>8423</v>
      </c>
      <c r="HI38" s="78">
        <v>7785</v>
      </c>
      <c r="HJ38" s="78">
        <v>7736</v>
      </c>
      <c r="HK38" s="78">
        <v>6924</v>
      </c>
      <c r="HL38" s="78">
        <v>6723</v>
      </c>
      <c r="HM38" s="78">
        <v>7305</v>
      </c>
      <c r="HN38" s="78">
        <v>6617</v>
      </c>
      <c r="HO38" s="78">
        <v>6839</v>
      </c>
      <c r="HP38" s="78">
        <v>6074</v>
      </c>
      <c r="HQ38" s="78">
        <v>6353</v>
      </c>
      <c r="HR38" s="78">
        <v>6165</v>
      </c>
      <c r="HS38" s="78">
        <v>5910</v>
      </c>
      <c r="HT38" s="78">
        <v>5543</v>
      </c>
      <c r="HU38" s="78">
        <v>1650</v>
      </c>
      <c r="HV38" s="78">
        <v>8061</v>
      </c>
      <c r="HW38" s="78">
        <v>6574</v>
      </c>
      <c r="HX38" s="78">
        <v>5907</v>
      </c>
      <c r="HY38" s="78">
        <v>6180</v>
      </c>
      <c r="HZ38" s="78">
        <v>4906</v>
      </c>
      <c r="IA38" s="78">
        <v>6071</v>
      </c>
      <c r="IB38" s="78">
        <v>5998</v>
      </c>
      <c r="IC38" s="78">
        <v>6220</v>
      </c>
      <c r="ID38" s="78">
        <v>6188</v>
      </c>
      <c r="IE38" s="78">
        <v>6733</v>
      </c>
      <c r="IF38" s="78">
        <v>6807</v>
      </c>
      <c r="IG38" s="78">
        <v>6695</v>
      </c>
      <c r="IH38" s="106">
        <v>6905</v>
      </c>
      <c r="II38" s="106">
        <v>5761</v>
      </c>
      <c r="IJ38" s="106">
        <v>5596</v>
      </c>
      <c r="IK38" s="3">
        <v>6077</v>
      </c>
      <c r="IL38" s="3">
        <v>5600</v>
      </c>
      <c r="IM38" s="3">
        <v>6222</v>
      </c>
      <c r="IN38" s="3">
        <v>11267</v>
      </c>
      <c r="IO38" s="3">
        <v>7982</v>
      </c>
      <c r="IP38" s="3">
        <v>5423</v>
      </c>
      <c r="IQ38" s="3">
        <v>5436</v>
      </c>
      <c r="IR38" s="111">
        <v>6087</v>
      </c>
      <c r="IS38" s="111">
        <v>6466</v>
      </c>
      <c r="IT38" s="111">
        <v>6027</v>
      </c>
      <c r="IU38" s="111">
        <v>5890</v>
      </c>
      <c r="IV38" s="115">
        <v>6917</v>
      </c>
    </row>
    <row r="39" spans="1:256">
      <c r="A39" s="7" t="s">
        <v>62</v>
      </c>
      <c r="B39" s="37">
        <v>2027</v>
      </c>
      <c r="C39" s="37">
        <v>2066</v>
      </c>
      <c r="D39" s="37">
        <v>1803</v>
      </c>
      <c r="E39" s="37">
        <v>1659</v>
      </c>
      <c r="F39" s="37">
        <v>1881</v>
      </c>
      <c r="G39" s="37">
        <v>1815</v>
      </c>
      <c r="H39" s="37">
        <v>1630</v>
      </c>
      <c r="I39" s="37">
        <v>1877</v>
      </c>
      <c r="J39" s="37">
        <v>1991</v>
      </c>
      <c r="K39" s="37">
        <v>2684</v>
      </c>
      <c r="L39" s="37">
        <v>3004</v>
      </c>
      <c r="M39" s="37">
        <v>2710</v>
      </c>
      <c r="N39" s="37">
        <v>2096</v>
      </c>
      <c r="O39" s="37">
        <v>1899</v>
      </c>
      <c r="P39" s="37">
        <v>1603</v>
      </c>
      <c r="Q39" s="37">
        <v>1611</v>
      </c>
      <c r="R39" s="37">
        <v>1554</v>
      </c>
      <c r="S39" s="37">
        <v>1588</v>
      </c>
      <c r="T39" s="37">
        <v>1522</v>
      </c>
      <c r="U39" s="37">
        <v>1620</v>
      </c>
      <c r="V39" s="37">
        <v>1714</v>
      </c>
      <c r="W39" s="37">
        <v>1749</v>
      </c>
      <c r="X39" s="37">
        <v>2053</v>
      </c>
      <c r="Y39" s="37">
        <v>1666</v>
      </c>
      <c r="Z39" s="37">
        <v>1853</v>
      </c>
      <c r="AA39" s="37">
        <v>1478</v>
      </c>
      <c r="AB39" s="37">
        <v>1404</v>
      </c>
      <c r="AC39" s="37">
        <v>1710</v>
      </c>
      <c r="AD39" s="37">
        <v>1201</v>
      </c>
      <c r="AE39" s="37">
        <v>1369</v>
      </c>
      <c r="AF39" s="37">
        <v>1599</v>
      </c>
      <c r="AG39" s="37">
        <v>1723</v>
      </c>
      <c r="AH39" s="37">
        <v>1707</v>
      </c>
      <c r="AI39" s="37">
        <v>2097</v>
      </c>
      <c r="AJ39" s="37">
        <v>2362</v>
      </c>
      <c r="AK39" s="37">
        <v>1989</v>
      </c>
      <c r="AL39" s="37">
        <v>2109</v>
      </c>
      <c r="AM39" s="37">
        <v>1759</v>
      </c>
      <c r="AN39" s="37">
        <v>1874</v>
      </c>
      <c r="AO39" s="37">
        <v>2071</v>
      </c>
      <c r="AP39" s="37">
        <v>1381</v>
      </c>
      <c r="AQ39" s="37">
        <v>1904</v>
      </c>
      <c r="AR39" s="37">
        <v>2184</v>
      </c>
      <c r="AS39" s="37">
        <v>2103</v>
      </c>
      <c r="AT39" s="37">
        <v>2194</v>
      </c>
      <c r="AU39" s="37">
        <v>2406</v>
      </c>
      <c r="AV39" s="37">
        <v>2424</v>
      </c>
      <c r="AW39" s="37">
        <v>2431</v>
      </c>
      <c r="AX39" s="37">
        <v>2158</v>
      </c>
      <c r="AY39" s="37">
        <v>1639</v>
      </c>
      <c r="AZ39" s="37">
        <v>1893</v>
      </c>
      <c r="BA39" s="37">
        <v>1990</v>
      </c>
      <c r="BB39" s="37">
        <v>1561</v>
      </c>
      <c r="BC39" s="37">
        <v>2089</v>
      </c>
      <c r="BD39" s="37">
        <v>2011</v>
      </c>
      <c r="BE39" s="37">
        <v>1806</v>
      </c>
      <c r="BF39" s="37">
        <v>2226</v>
      </c>
      <c r="BG39" s="37">
        <v>2272</v>
      </c>
      <c r="BH39" s="37">
        <v>2502</v>
      </c>
      <c r="BI39" s="37">
        <v>2204</v>
      </c>
      <c r="BJ39" s="37">
        <v>1965</v>
      </c>
      <c r="BK39" s="37">
        <v>1968</v>
      </c>
      <c r="BL39" s="37">
        <v>1806</v>
      </c>
      <c r="BM39" s="37">
        <v>1933</v>
      </c>
      <c r="BN39" s="37">
        <v>1464</v>
      </c>
      <c r="BO39" s="37">
        <v>1860</v>
      </c>
      <c r="BP39" s="37">
        <v>1876</v>
      </c>
      <c r="BQ39" s="37">
        <v>1859</v>
      </c>
      <c r="BR39" s="37">
        <v>2107</v>
      </c>
      <c r="BS39" s="37">
        <v>2018</v>
      </c>
      <c r="BT39" s="37">
        <v>2481</v>
      </c>
      <c r="BU39" s="37">
        <v>2278</v>
      </c>
      <c r="BV39" s="37">
        <v>1914</v>
      </c>
      <c r="BW39" s="37">
        <v>1310</v>
      </c>
      <c r="BX39" s="37">
        <v>1877</v>
      </c>
      <c r="BY39" s="37">
        <v>1978</v>
      </c>
      <c r="BZ39" s="37">
        <v>1956</v>
      </c>
      <c r="CA39" s="37">
        <v>1763</v>
      </c>
      <c r="CB39" s="37">
        <v>1881</v>
      </c>
      <c r="CC39" s="37">
        <v>2382</v>
      </c>
      <c r="CD39" s="37">
        <v>2121</v>
      </c>
      <c r="CE39" s="37">
        <v>1947</v>
      </c>
      <c r="CF39" s="37">
        <v>1640</v>
      </c>
      <c r="CG39" s="37">
        <v>1438</v>
      </c>
      <c r="CH39" s="37">
        <v>1947</v>
      </c>
      <c r="CI39" s="37">
        <v>1640</v>
      </c>
      <c r="CJ39" s="37">
        <v>1438</v>
      </c>
      <c r="CK39" s="37">
        <v>1647</v>
      </c>
      <c r="CL39" s="37">
        <v>1398</v>
      </c>
      <c r="CM39" s="37">
        <v>1639</v>
      </c>
      <c r="CN39" s="37">
        <v>1787</v>
      </c>
      <c r="CO39" s="37">
        <v>1816</v>
      </c>
      <c r="CP39" s="37">
        <v>1776</v>
      </c>
      <c r="CQ39" s="37">
        <v>1902</v>
      </c>
      <c r="CR39" s="37">
        <v>2168</v>
      </c>
      <c r="CS39" s="37">
        <v>1655</v>
      </c>
      <c r="CT39" s="37">
        <v>1082</v>
      </c>
      <c r="CU39" s="37">
        <v>1129</v>
      </c>
      <c r="CV39" s="37">
        <v>1187</v>
      </c>
      <c r="CW39" s="37">
        <v>1479</v>
      </c>
      <c r="CX39" s="37">
        <v>1277</v>
      </c>
      <c r="CY39" s="37">
        <v>1454</v>
      </c>
      <c r="CZ39" s="37">
        <v>1528</v>
      </c>
      <c r="DA39" s="37">
        <v>1493</v>
      </c>
      <c r="DB39" s="37">
        <v>1497</v>
      </c>
      <c r="DC39" s="37">
        <v>1830</v>
      </c>
      <c r="DD39" s="37">
        <v>1818</v>
      </c>
      <c r="DE39" s="37">
        <v>1935</v>
      </c>
      <c r="DF39" s="37">
        <v>1906</v>
      </c>
      <c r="DG39" s="37">
        <v>1499</v>
      </c>
      <c r="DH39" s="37">
        <v>1748</v>
      </c>
      <c r="DI39" s="37">
        <v>1616</v>
      </c>
      <c r="DJ39" s="37">
        <v>1466</v>
      </c>
      <c r="DK39" s="37">
        <v>1904</v>
      </c>
      <c r="DL39" s="37">
        <v>2091</v>
      </c>
      <c r="DM39" s="37">
        <v>1929</v>
      </c>
      <c r="DN39" s="37">
        <v>2304</v>
      </c>
      <c r="DO39" s="37">
        <v>2499</v>
      </c>
      <c r="DP39" s="37">
        <v>2700</v>
      </c>
      <c r="DQ39" s="66">
        <v>2399</v>
      </c>
      <c r="DR39" s="70">
        <v>2338</v>
      </c>
      <c r="DS39" s="70">
        <v>1960</v>
      </c>
      <c r="DT39" s="70">
        <v>2025</v>
      </c>
      <c r="DU39" s="70">
        <v>1945</v>
      </c>
      <c r="DV39" s="70">
        <v>1604</v>
      </c>
      <c r="DW39" s="70">
        <v>2208</v>
      </c>
      <c r="DX39" s="70">
        <v>2183</v>
      </c>
      <c r="DY39" s="67">
        <v>2118</v>
      </c>
      <c r="DZ39" s="67">
        <v>2422</v>
      </c>
      <c r="EA39" s="67">
        <v>2595</v>
      </c>
      <c r="EB39" s="67">
        <v>2897</v>
      </c>
      <c r="EC39" s="67">
        <v>2430</v>
      </c>
      <c r="ED39" s="70">
        <v>2275</v>
      </c>
      <c r="EE39" s="70">
        <v>2007</v>
      </c>
      <c r="EF39" s="70">
        <v>1845</v>
      </c>
      <c r="EG39" s="70">
        <v>1825</v>
      </c>
      <c r="EH39" s="70">
        <v>1074</v>
      </c>
      <c r="EI39" s="70">
        <v>1822</v>
      </c>
      <c r="EJ39" s="70">
        <v>1807</v>
      </c>
      <c r="EK39" s="67">
        <v>1959</v>
      </c>
      <c r="EL39" s="67">
        <v>1986</v>
      </c>
      <c r="EM39" s="67">
        <v>1804</v>
      </c>
      <c r="EN39" s="67">
        <v>2124</v>
      </c>
      <c r="EO39" s="67">
        <v>1895</v>
      </c>
      <c r="EP39" s="71">
        <v>1626</v>
      </c>
      <c r="EQ39" s="71">
        <v>1528</v>
      </c>
      <c r="ER39" s="71">
        <v>1267</v>
      </c>
      <c r="ES39" s="71">
        <v>1470</v>
      </c>
      <c r="ET39" s="71">
        <v>1034</v>
      </c>
      <c r="EU39" s="71">
        <v>1305</v>
      </c>
      <c r="EV39" s="71">
        <v>1414</v>
      </c>
      <c r="EW39" s="68">
        <v>1595</v>
      </c>
      <c r="EX39" s="68">
        <v>1577</v>
      </c>
      <c r="EY39" s="68">
        <v>1835</v>
      </c>
      <c r="EZ39" s="68">
        <v>1973</v>
      </c>
      <c r="FA39" s="68">
        <v>1477</v>
      </c>
      <c r="FB39" s="71">
        <v>1710</v>
      </c>
      <c r="FC39" s="71">
        <v>1410</v>
      </c>
      <c r="FD39" s="71">
        <v>1101</v>
      </c>
      <c r="FE39" s="71">
        <v>1539</v>
      </c>
      <c r="FF39" s="71">
        <v>931</v>
      </c>
      <c r="FG39" s="71">
        <v>1195</v>
      </c>
      <c r="FH39" s="71">
        <v>1449</v>
      </c>
      <c r="FI39" s="68">
        <v>1356</v>
      </c>
      <c r="FJ39" s="68">
        <v>1305</v>
      </c>
      <c r="FK39" s="68">
        <v>1634</v>
      </c>
      <c r="FL39" s="68">
        <v>1647</v>
      </c>
      <c r="FM39" s="68">
        <v>1338</v>
      </c>
      <c r="FN39" s="69">
        <v>1264</v>
      </c>
      <c r="FO39" s="69">
        <v>984</v>
      </c>
      <c r="FP39" s="69">
        <v>997</v>
      </c>
      <c r="FQ39" s="69">
        <v>1285</v>
      </c>
      <c r="FR39" s="69">
        <v>888</v>
      </c>
      <c r="FS39" s="69">
        <v>1079</v>
      </c>
      <c r="FT39" s="69">
        <v>1285</v>
      </c>
      <c r="FU39" s="69">
        <v>1129</v>
      </c>
      <c r="FV39" s="69">
        <v>1240</v>
      </c>
      <c r="FW39" s="69">
        <v>1473</v>
      </c>
      <c r="FX39" s="69">
        <v>1485</v>
      </c>
      <c r="FY39" s="69">
        <v>1271</v>
      </c>
      <c r="FZ39" s="70">
        <v>1213</v>
      </c>
      <c r="GA39" s="70">
        <v>989</v>
      </c>
      <c r="GB39" s="70">
        <v>1082</v>
      </c>
      <c r="GC39" s="70">
        <v>1076</v>
      </c>
      <c r="GD39" s="70">
        <v>770</v>
      </c>
      <c r="GE39" s="70">
        <v>1003</v>
      </c>
      <c r="GF39" s="70">
        <v>1219</v>
      </c>
      <c r="GG39" s="70">
        <v>1109</v>
      </c>
      <c r="GH39" s="70">
        <v>1339</v>
      </c>
      <c r="GI39">
        <v>1393</v>
      </c>
      <c r="GJ39">
        <v>1494</v>
      </c>
      <c r="GK39">
        <v>1315</v>
      </c>
      <c r="GL39">
        <v>1222</v>
      </c>
      <c r="GM39">
        <v>956</v>
      </c>
      <c r="GN39">
        <v>870</v>
      </c>
      <c r="GO39">
        <v>973</v>
      </c>
      <c r="GP39">
        <v>750</v>
      </c>
      <c r="GQ39">
        <v>872</v>
      </c>
      <c r="GR39">
        <v>839</v>
      </c>
      <c r="GS39">
        <v>908</v>
      </c>
      <c r="GT39">
        <v>887</v>
      </c>
      <c r="GU39">
        <v>860</v>
      </c>
      <c r="GV39" s="78">
        <v>1028</v>
      </c>
      <c r="GW39">
        <v>841</v>
      </c>
      <c r="GX39">
        <v>778</v>
      </c>
      <c r="GY39">
        <v>655</v>
      </c>
      <c r="GZ39">
        <v>555</v>
      </c>
      <c r="HA39">
        <v>626</v>
      </c>
      <c r="HB39">
        <v>518</v>
      </c>
      <c r="HC39">
        <v>577</v>
      </c>
      <c r="HD39">
        <v>639</v>
      </c>
      <c r="HE39">
        <v>690</v>
      </c>
      <c r="HF39">
        <v>671</v>
      </c>
      <c r="HG39">
        <v>686</v>
      </c>
      <c r="HH39">
        <v>771</v>
      </c>
      <c r="HI39">
        <v>594</v>
      </c>
      <c r="HJ39">
        <v>560</v>
      </c>
      <c r="HK39">
        <v>508</v>
      </c>
      <c r="HL39">
        <v>460</v>
      </c>
      <c r="HM39">
        <v>564</v>
      </c>
      <c r="HN39">
        <v>387</v>
      </c>
      <c r="HO39">
        <v>441</v>
      </c>
      <c r="HP39">
        <v>468</v>
      </c>
      <c r="HQ39">
        <v>510</v>
      </c>
      <c r="HR39">
        <v>509</v>
      </c>
      <c r="HS39">
        <v>555</v>
      </c>
      <c r="HT39">
        <v>921</v>
      </c>
      <c r="HU39" s="78">
        <v>1291</v>
      </c>
      <c r="HV39" s="78">
        <v>1367</v>
      </c>
      <c r="HW39" s="78">
        <v>1231</v>
      </c>
      <c r="HX39" s="78">
        <v>1234</v>
      </c>
      <c r="HY39" s="78">
        <v>1346</v>
      </c>
      <c r="HZ39" s="78">
        <v>1019</v>
      </c>
      <c r="IA39" s="78">
        <v>1123</v>
      </c>
      <c r="IB39" s="78">
        <v>1255</v>
      </c>
      <c r="IC39" s="78">
        <v>1232</v>
      </c>
      <c r="ID39" s="78">
        <v>1326</v>
      </c>
      <c r="IE39" s="78">
        <v>1675</v>
      </c>
      <c r="IF39" s="78">
        <v>1575</v>
      </c>
      <c r="IG39" s="78">
        <v>1375</v>
      </c>
      <c r="IH39" s="106">
        <v>1364</v>
      </c>
      <c r="II39" s="106">
        <v>1183</v>
      </c>
      <c r="IJ39" s="106">
        <v>1346</v>
      </c>
      <c r="IK39" s="3">
        <v>1428</v>
      </c>
      <c r="IL39" s="3">
        <v>968</v>
      </c>
      <c r="IM39" s="3">
        <v>1687</v>
      </c>
      <c r="IN39" s="3">
        <v>1833</v>
      </c>
      <c r="IO39" s="3">
        <v>1233</v>
      </c>
      <c r="IP39" s="3">
        <v>1484</v>
      </c>
      <c r="IQ39" s="3">
        <v>1673</v>
      </c>
      <c r="IR39" s="111">
        <v>2000</v>
      </c>
      <c r="IS39" s="111">
        <v>1556</v>
      </c>
      <c r="IT39" s="111">
        <v>1807</v>
      </c>
      <c r="IU39" s="111">
        <v>1761</v>
      </c>
      <c r="IV39" s="115">
        <v>1734</v>
      </c>
    </row>
    <row r="40" spans="1:256">
      <c r="A40" s="7" t="s">
        <v>63</v>
      </c>
      <c r="B40" s="38">
        <v>175</v>
      </c>
      <c r="C40" s="38">
        <v>207</v>
      </c>
      <c r="D40" s="38">
        <v>203</v>
      </c>
      <c r="E40" s="38">
        <v>175</v>
      </c>
      <c r="F40" s="38">
        <v>215</v>
      </c>
      <c r="G40" s="38">
        <v>438</v>
      </c>
      <c r="H40" s="38">
        <v>354</v>
      </c>
      <c r="I40" s="38">
        <v>433</v>
      </c>
      <c r="J40" s="38">
        <v>500</v>
      </c>
      <c r="K40" s="38">
        <v>401</v>
      </c>
      <c r="L40" s="38">
        <v>481</v>
      </c>
      <c r="M40" s="38">
        <v>449</v>
      </c>
      <c r="N40" s="38">
        <v>336</v>
      </c>
      <c r="O40" s="38">
        <v>398</v>
      </c>
      <c r="P40" s="38">
        <v>366</v>
      </c>
      <c r="Q40" s="38">
        <v>448</v>
      </c>
      <c r="R40" s="38">
        <v>364</v>
      </c>
      <c r="S40" s="38">
        <v>423</v>
      </c>
      <c r="T40" s="38">
        <v>401</v>
      </c>
      <c r="U40" s="38">
        <v>421</v>
      </c>
      <c r="V40" s="38">
        <v>460</v>
      </c>
      <c r="W40" s="38">
        <v>365</v>
      </c>
      <c r="X40" s="38">
        <v>475</v>
      </c>
      <c r="Y40" s="38">
        <v>408</v>
      </c>
      <c r="Z40" s="38">
        <v>475</v>
      </c>
      <c r="AA40" s="38">
        <v>445</v>
      </c>
      <c r="AB40" s="38">
        <v>396</v>
      </c>
      <c r="AC40" s="38">
        <v>457</v>
      </c>
      <c r="AD40" s="38">
        <v>373</v>
      </c>
      <c r="AE40" s="38">
        <v>415</v>
      </c>
      <c r="AF40" s="38">
        <v>377</v>
      </c>
      <c r="AG40" s="38">
        <v>412</v>
      </c>
      <c r="AH40" s="38">
        <v>451</v>
      </c>
      <c r="AI40" s="38">
        <v>401</v>
      </c>
      <c r="AJ40" s="38">
        <v>449</v>
      </c>
      <c r="AK40" s="38">
        <v>431</v>
      </c>
      <c r="AL40" s="38">
        <v>562</v>
      </c>
      <c r="AM40" s="38">
        <v>434</v>
      </c>
      <c r="AN40" s="38">
        <v>367</v>
      </c>
      <c r="AO40" s="38">
        <v>423</v>
      </c>
      <c r="AP40" s="38">
        <v>359</v>
      </c>
      <c r="AQ40" s="38">
        <v>434</v>
      </c>
      <c r="AR40" s="38">
        <v>461</v>
      </c>
      <c r="AS40" s="38">
        <v>489</v>
      </c>
      <c r="AT40" s="38">
        <v>436</v>
      </c>
      <c r="AU40" s="38">
        <v>272</v>
      </c>
      <c r="AV40" s="38">
        <v>271</v>
      </c>
      <c r="AW40" s="38">
        <v>271</v>
      </c>
      <c r="AX40" s="38">
        <v>291</v>
      </c>
      <c r="AY40" s="38">
        <v>209</v>
      </c>
      <c r="AZ40" s="38">
        <v>287</v>
      </c>
      <c r="BA40" s="38">
        <v>271</v>
      </c>
      <c r="BB40" s="38">
        <v>272</v>
      </c>
      <c r="BC40" s="38">
        <v>278</v>
      </c>
      <c r="BD40" s="38">
        <v>310</v>
      </c>
      <c r="BE40" s="38">
        <v>346</v>
      </c>
      <c r="BF40" s="38">
        <v>352</v>
      </c>
      <c r="BG40" s="38">
        <v>346</v>
      </c>
      <c r="BH40" s="38">
        <v>319</v>
      </c>
      <c r="BI40" s="38">
        <v>373</v>
      </c>
      <c r="BJ40" s="38">
        <v>398</v>
      </c>
      <c r="BK40" s="38">
        <v>401</v>
      </c>
      <c r="BL40" s="38">
        <v>259</v>
      </c>
      <c r="BM40" s="38">
        <v>262</v>
      </c>
      <c r="BN40" s="38">
        <v>325</v>
      </c>
      <c r="BO40" s="38">
        <v>333</v>
      </c>
      <c r="BP40" s="38">
        <v>274</v>
      </c>
      <c r="BQ40" s="38">
        <v>327</v>
      </c>
      <c r="BR40" s="38">
        <v>328</v>
      </c>
      <c r="BS40" s="38">
        <v>291</v>
      </c>
      <c r="BT40" s="38">
        <v>268</v>
      </c>
      <c r="BU40" s="38">
        <v>268</v>
      </c>
      <c r="BV40" s="38">
        <v>239</v>
      </c>
      <c r="BW40" s="38">
        <v>286</v>
      </c>
      <c r="BX40" s="38">
        <v>342</v>
      </c>
      <c r="BY40" s="38">
        <v>254</v>
      </c>
      <c r="BZ40" s="38">
        <v>309</v>
      </c>
      <c r="CA40" s="38">
        <v>355</v>
      </c>
      <c r="CB40" s="38">
        <v>288</v>
      </c>
      <c r="CC40" s="38">
        <v>341</v>
      </c>
      <c r="CD40" s="38">
        <v>341</v>
      </c>
      <c r="CE40" s="38">
        <v>259</v>
      </c>
      <c r="CF40" s="38">
        <v>458</v>
      </c>
      <c r="CG40" s="38">
        <v>413</v>
      </c>
      <c r="CH40" s="38">
        <v>259</v>
      </c>
      <c r="CI40" s="38">
        <v>458</v>
      </c>
      <c r="CJ40" s="38">
        <v>413</v>
      </c>
      <c r="CK40" s="38">
        <v>350</v>
      </c>
      <c r="CL40" s="38">
        <v>269</v>
      </c>
      <c r="CM40" s="38">
        <v>310</v>
      </c>
      <c r="CN40" s="38">
        <v>329</v>
      </c>
      <c r="CO40" s="38">
        <v>314</v>
      </c>
      <c r="CP40" s="38">
        <v>315</v>
      </c>
      <c r="CQ40" s="38">
        <v>307</v>
      </c>
      <c r="CR40" s="38">
        <v>314</v>
      </c>
      <c r="CS40" s="38">
        <v>282</v>
      </c>
      <c r="CT40" s="38">
        <v>374</v>
      </c>
      <c r="CU40" s="38">
        <v>297</v>
      </c>
      <c r="CV40" s="38">
        <v>188</v>
      </c>
      <c r="CW40" s="38">
        <v>246</v>
      </c>
      <c r="CX40" s="38">
        <v>269</v>
      </c>
      <c r="CY40" s="38">
        <v>214</v>
      </c>
      <c r="CZ40" s="38">
        <v>226</v>
      </c>
      <c r="DA40" s="38">
        <v>248</v>
      </c>
      <c r="DB40" s="38">
        <v>244</v>
      </c>
      <c r="DC40" s="38">
        <v>203</v>
      </c>
      <c r="DD40" s="38">
        <v>253</v>
      </c>
      <c r="DE40" s="38">
        <v>272</v>
      </c>
      <c r="DF40" s="38">
        <v>295</v>
      </c>
      <c r="DG40" s="38">
        <v>195</v>
      </c>
      <c r="DH40" s="38">
        <v>241</v>
      </c>
      <c r="DI40" s="38">
        <v>192</v>
      </c>
      <c r="DJ40" s="38">
        <v>215</v>
      </c>
      <c r="DK40" s="38">
        <v>279</v>
      </c>
      <c r="DL40" s="38">
        <v>298</v>
      </c>
      <c r="DM40" s="38">
        <v>244</v>
      </c>
      <c r="DN40" s="38">
        <v>339</v>
      </c>
      <c r="DO40" s="38">
        <v>298</v>
      </c>
      <c r="DP40" s="38">
        <v>333</v>
      </c>
      <c r="DQ40" s="65">
        <v>240</v>
      </c>
      <c r="DR40" s="70">
        <v>332</v>
      </c>
      <c r="DS40" s="70">
        <v>242</v>
      </c>
      <c r="DT40" s="70">
        <v>254</v>
      </c>
      <c r="DU40" s="70">
        <v>231</v>
      </c>
      <c r="DV40" s="70">
        <v>256</v>
      </c>
      <c r="DW40" s="70">
        <v>322</v>
      </c>
      <c r="DX40" s="70">
        <v>332</v>
      </c>
      <c r="DY40" s="67">
        <v>266</v>
      </c>
      <c r="DZ40" s="67">
        <v>309</v>
      </c>
      <c r="EA40" s="67">
        <v>266</v>
      </c>
      <c r="EB40" s="67">
        <v>324</v>
      </c>
      <c r="EC40" s="67">
        <v>237</v>
      </c>
      <c r="ED40" s="70">
        <v>4109</v>
      </c>
      <c r="EE40" s="70">
        <v>3778</v>
      </c>
      <c r="EF40" s="70">
        <v>3658</v>
      </c>
      <c r="EG40" s="70">
        <v>3647</v>
      </c>
      <c r="EH40" s="70">
        <v>3532</v>
      </c>
      <c r="EI40" s="70">
        <v>3722</v>
      </c>
      <c r="EJ40" s="70">
        <v>2624</v>
      </c>
      <c r="EK40" s="67">
        <v>2635</v>
      </c>
      <c r="EL40" s="67">
        <v>2912</v>
      </c>
      <c r="EM40" s="67">
        <v>3</v>
      </c>
      <c r="EN40" s="67">
        <v>8</v>
      </c>
      <c r="EO40" s="67">
        <v>6</v>
      </c>
      <c r="EP40" s="71">
        <v>2</v>
      </c>
      <c r="EQ40" s="71">
        <v>2</v>
      </c>
      <c r="ER40" s="71">
        <v>1</v>
      </c>
      <c r="ES40" s="71">
        <v>2</v>
      </c>
      <c r="ET40" s="71">
        <v>4</v>
      </c>
      <c r="EU40" s="71">
        <v>1</v>
      </c>
      <c r="EV40" s="71">
        <v>3</v>
      </c>
      <c r="EW40" s="68">
        <v>5</v>
      </c>
      <c r="EX40" s="68">
        <v>1</v>
      </c>
      <c r="EY40" s="68">
        <v>3</v>
      </c>
      <c r="EZ40" s="68">
        <v>2</v>
      </c>
      <c r="FA40" s="68">
        <v>3</v>
      </c>
      <c r="FB40" s="71">
        <v>5</v>
      </c>
      <c r="FC40" s="71">
        <v>5</v>
      </c>
      <c r="FD40" s="71">
        <v>1</v>
      </c>
      <c r="FE40" s="71">
        <v>3</v>
      </c>
      <c r="FF40" s="71">
        <v>4</v>
      </c>
      <c r="FG40" s="71">
        <v>3</v>
      </c>
      <c r="FH40" s="71">
        <v>6</v>
      </c>
      <c r="FI40" s="68">
        <v>4</v>
      </c>
      <c r="FJ40" s="68">
        <v>4</v>
      </c>
      <c r="FK40" s="68">
        <v>6</v>
      </c>
      <c r="FL40" s="68">
        <v>7</v>
      </c>
      <c r="FM40" s="68">
        <v>10</v>
      </c>
      <c r="FN40" s="69">
        <v>1890</v>
      </c>
      <c r="FO40" s="69">
        <v>1737</v>
      </c>
      <c r="FP40" s="69">
        <v>1624</v>
      </c>
      <c r="FQ40" s="69">
        <v>1352</v>
      </c>
      <c r="FR40" s="69">
        <v>1229</v>
      </c>
      <c r="FS40" s="69">
        <v>1255</v>
      </c>
      <c r="FT40" s="69">
        <v>12</v>
      </c>
      <c r="FU40" s="69">
        <v>18</v>
      </c>
      <c r="FV40" s="69">
        <v>18</v>
      </c>
      <c r="FW40" s="69">
        <v>26</v>
      </c>
      <c r="FX40" s="69">
        <v>20</v>
      </c>
      <c r="FY40" s="69">
        <v>28</v>
      </c>
      <c r="FZ40" s="70">
        <v>1050</v>
      </c>
      <c r="GA40" s="70">
        <v>795</v>
      </c>
      <c r="GB40" s="70">
        <v>855</v>
      </c>
      <c r="GC40" s="70">
        <v>879</v>
      </c>
      <c r="GD40" s="70">
        <v>821</v>
      </c>
      <c r="GE40" s="70">
        <v>765</v>
      </c>
      <c r="GF40" s="70">
        <v>565</v>
      </c>
      <c r="GG40" s="70">
        <v>582</v>
      </c>
      <c r="GH40" s="70">
        <v>526</v>
      </c>
      <c r="GI40">
        <v>460</v>
      </c>
      <c r="GJ40">
        <v>427</v>
      </c>
      <c r="GK40">
        <v>384</v>
      </c>
      <c r="GL40">
        <v>360</v>
      </c>
      <c r="GM40">
        <v>344</v>
      </c>
      <c r="GN40">
        <v>381</v>
      </c>
      <c r="GO40">
        <v>403</v>
      </c>
      <c r="GP40">
        <v>386</v>
      </c>
      <c r="GQ40">
        <v>349</v>
      </c>
      <c r="GR40">
        <v>313</v>
      </c>
      <c r="GS40">
        <v>332</v>
      </c>
      <c r="GT40">
        <v>347</v>
      </c>
      <c r="GU40">
        <v>357</v>
      </c>
      <c r="GV40">
        <v>364</v>
      </c>
      <c r="GW40">
        <v>352</v>
      </c>
      <c r="GX40">
        <v>365</v>
      </c>
      <c r="GY40">
        <v>328</v>
      </c>
      <c r="GZ40">
        <v>323</v>
      </c>
      <c r="HA40">
        <v>363</v>
      </c>
      <c r="HB40">
        <v>375</v>
      </c>
      <c r="HC40">
        <v>376</v>
      </c>
      <c r="HD40">
        <v>293</v>
      </c>
      <c r="HE40">
        <v>315</v>
      </c>
      <c r="HF40">
        <v>286</v>
      </c>
      <c r="HG40">
        <v>282</v>
      </c>
      <c r="HH40">
        <v>272</v>
      </c>
      <c r="HI40">
        <v>315</v>
      </c>
      <c r="HJ40">
        <v>321</v>
      </c>
      <c r="HK40">
        <v>326</v>
      </c>
      <c r="HL40">
        <v>266</v>
      </c>
      <c r="HM40">
        <v>282</v>
      </c>
      <c r="HN40">
        <v>275</v>
      </c>
      <c r="HO40">
        <v>345</v>
      </c>
      <c r="HP40">
        <v>293</v>
      </c>
      <c r="HQ40">
        <v>303</v>
      </c>
      <c r="HR40">
        <v>306</v>
      </c>
      <c r="HS40">
        <v>186</v>
      </c>
      <c r="HT40">
        <v>193</v>
      </c>
      <c r="HU40">
        <v>218</v>
      </c>
      <c r="HV40">
        <v>257</v>
      </c>
      <c r="HW40">
        <v>243</v>
      </c>
      <c r="HX40">
        <v>229</v>
      </c>
      <c r="HY40">
        <v>184</v>
      </c>
      <c r="HZ40">
        <v>174</v>
      </c>
      <c r="IA40">
        <v>162</v>
      </c>
      <c r="IB40">
        <v>168</v>
      </c>
      <c r="IC40">
        <v>211</v>
      </c>
      <c r="ID40">
        <v>195</v>
      </c>
      <c r="IE40">
        <v>196</v>
      </c>
      <c r="IF40">
        <v>187</v>
      </c>
      <c r="IG40">
        <v>182</v>
      </c>
      <c r="IH40" s="106">
        <v>190</v>
      </c>
      <c r="II40" s="106">
        <v>171</v>
      </c>
      <c r="IJ40" s="106">
        <v>164</v>
      </c>
      <c r="IK40" s="3">
        <v>176</v>
      </c>
      <c r="IL40" s="3">
        <v>150</v>
      </c>
      <c r="IM40" s="3">
        <v>175</v>
      </c>
      <c r="IN40" s="3">
        <v>174</v>
      </c>
      <c r="IO40" s="3">
        <v>179</v>
      </c>
      <c r="IP40" s="3">
        <v>132</v>
      </c>
      <c r="IQ40" s="3">
        <v>132</v>
      </c>
      <c r="IR40" s="111">
        <v>145</v>
      </c>
      <c r="IS40" s="111">
        <v>192</v>
      </c>
      <c r="IT40" s="111">
        <v>329</v>
      </c>
      <c r="IU40" s="111">
        <v>1158</v>
      </c>
      <c r="IV40" s="115">
        <v>2004</v>
      </c>
    </row>
    <row r="41" spans="1:256">
      <c r="A41" s="7" t="s">
        <v>65</v>
      </c>
      <c r="B41" s="37">
        <v>4249</v>
      </c>
      <c r="C41" s="37">
        <v>3984</v>
      </c>
      <c r="D41" s="37">
        <v>4060</v>
      </c>
      <c r="E41" s="37">
        <v>3791</v>
      </c>
      <c r="F41" s="37">
        <v>3681</v>
      </c>
      <c r="G41" s="37">
        <v>4103</v>
      </c>
      <c r="H41" s="37">
        <v>3387</v>
      </c>
      <c r="I41" s="37">
        <v>3851</v>
      </c>
      <c r="J41" s="37">
        <v>4037</v>
      </c>
      <c r="K41" s="37">
        <v>4049</v>
      </c>
      <c r="L41" s="37">
        <v>4682</v>
      </c>
      <c r="M41" s="37">
        <v>4376</v>
      </c>
      <c r="N41" s="37">
        <v>4021</v>
      </c>
      <c r="O41" s="37">
        <v>3997</v>
      </c>
      <c r="P41" s="37">
        <v>3877</v>
      </c>
      <c r="Q41" s="37">
        <v>4257</v>
      </c>
      <c r="R41" s="37">
        <v>3721</v>
      </c>
      <c r="S41" s="37">
        <v>3933</v>
      </c>
      <c r="T41" s="37">
        <v>3795</v>
      </c>
      <c r="U41" s="37">
        <v>4107</v>
      </c>
      <c r="V41" s="37">
        <v>4209</v>
      </c>
      <c r="W41" s="37">
        <v>4405</v>
      </c>
      <c r="X41" s="37">
        <v>5028</v>
      </c>
      <c r="Y41" s="37">
        <v>4323</v>
      </c>
      <c r="Z41" s="37">
        <v>5034</v>
      </c>
      <c r="AA41" s="37">
        <v>4719</v>
      </c>
      <c r="AB41" s="37">
        <v>4291</v>
      </c>
      <c r="AC41" s="37">
        <v>4716</v>
      </c>
      <c r="AD41" s="37">
        <v>4074</v>
      </c>
      <c r="AE41" s="37">
        <v>4153</v>
      </c>
      <c r="AF41" s="37">
        <v>4339</v>
      </c>
      <c r="AG41" s="37">
        <v>4418</v>
      </c>
      <c r="AH41" s="37">
        <v>3896</v>
      </c>
      <c r="AI41" s="37">
        <v>4671</v>
      </c>
      <c r="AJ41" s="37">
        <v>4970</v>
      </c>
      <c r="AK41" s="37">
        <v>4938</v>
      </c>
      <c r="AL41" s="37">
        <v>5393</v>
      </c>
      <c r="AM41" s="37">
        <v>4391</v>
      </c>
      <c r="AN41" s="37">
        <v>4523</v>
      </c>
      <c r="AO41" s="37">
        <v>4965</v>
      </c>
      <c r="AP41" s="37">
        <v>4253</v>
      </c>
      <c r="AQ41" s="37">
        <v>4499</v>
      </c>
      <c r="AR41" s="37">
        <v>4523</v>
      </c>
      <c r="AS41" s="37">
        <v>4496</v>
      </c>
      <c r="AT41" s="37">
        <v>4484</v>
      </c>
      <c r="AU41" s="37">
        <v>4470</v>
      </c>
      <c r="AV41" s="37">
        <v>5176</v>
      </c>
      <c r="AW41" s="37">
        <v>5461</v>
      </c>
      <c r="AX41" s="37">
        <v>5248</v>
      </c>
      <c r="AY41" s="37">
        <v>4242</v>
      </c>
      <c r="AZ41" s="37">
        <v>4805</v>
      </c>
      <c r="BA41" s="37">
        <v>4836</v>
      </c>
      <c r="BB41" s="37">
        <v>4562</v>
      </c>
      <c r="BC41" s="37">
        <v>4878</v>
      </c>
      <c r="BD41" s="37">
        <v>4668</v>
      </c>
      <c r="BE41" s="37">
        <v>4497</v>
      </c>
      <c r="BF41" s="37">
        <v>4757</v>
      </c>
      <c r="BG41" s="37">
        <v>4810</v>
      </c>
      <c r="BH41" s="37">
        <v>5197</v>
      </c>
      <c r="BI41" s="37">
        <v>5156</v>
      </c>
      <c r="BJ41" s="37">
        <v>5011</v>
      </c>
      <c r="BK41" s="37">
        <v>4585</v>
      </c>
      <c r="BL41" s="37">
        <v>4924</v>
      </c>
      <c r="BM41" s="38" t="s">
        <v>308</v>
      </c>
      <c r="BN41" s="38" t="s">
        <v>308</v>
      </c>
      <c r="BO41" s="38" t="s">
        <v>308</v>
      </c>
      <c r="BP41" s="37">
        <v>4377</v>
      </c>
      <c r="BQ41" s="37">
        <v>4816</v>
      </c>
      <c r="BR41" s="37">
        <v>4796</v>
      </c>
      <c r="BS41" s="37">
        <v>4766</v>
      </c>
      <c r="BT41" s="37">
        <v>5728</v>
      </c>
      <c r="BU41" s="37">
        <v>5541</v>
      </c>
      <c r="BV41" s="37">
        <v>5382</v>
      </c>
      <c r="BW41" s="37">
        <v>4663</v>
      </c>
      <c r="BX41" s="37">
        <v>5534</v>
      </c>
      <c r="BY41" s="37">
        <v>5272</v>
      </c>
      <c r="BZ41" s="37">
        <v>5491</v>
      </c>
      <c r="CA41" s="37">
        <v>5828</v>
      </c>
      <c r="CB41" s="37">
        <v>6090</v>
      </c>
      <c r="CC41" s="37">
        <v>6895</v>
      </c>
      <c r="CD41" s="37">
        <v>6918</v>
      </c>
      <c r="CE41" s="37">
        <v>7092</v>
      </c>
      <c r="CF41" s="37">
        <v>6299</v>
      </c>
      <c r="CG41" s="37">
        <v>6218</v>
      </c>
      <c r="CH41" s="37">
        <v>7092</v>
      </c>
      <c r="CI41" s="37">
        <v>6299</v>
      </c>
      <c r="CJ41" s="37">
        <v>6218</v>
      </c>
      <c r="CK41" s="37">
        <v>6817</v>
      </c>
      <c r="CL41" s="37">
        <v>5777</v>
      </c>
      <c r="CM41" s="37">
        <v>6664</v>
      </c>
      <c r="CN41" s="37">
        <v>6322</v>
      </c>
      <c r="CO41" s="37">
        <v>6541</v>
      </c>
      <c r="CP41" s="37">
        <v>6327</v>
      </c>
      <c r="CQ41" s="37">
        <v>7072</v>
      </c>
      <c r="CR41" s="37">
        <v>7854</v>
      </c>
      <c r="CS41" s="37">
        <v>7262</v>
      </c>
      <c r="CT41" s="37">
        <v>7572</v>
      </c>
      <c r="CU41" s="37">
        <v>7167</v>
      </c>
      <c r="CV41" s="37">
        <v>7147</v>
      </c>
      <c r="CW41" s="37">
        <v>7586</v>
      </c>
      <c r="CX41" s="37">
        <v>6925</v>
      </c>
      <c r="CY41" s="37">
        <v>6901</v>
      </c>
      <c r="CZ41" s="37">
        <v>7173</v>
      </c>
      <c r="DA41" s="37">
        <v>7057</v>
      </c>
      <c r="DB41" s="37">
        <v>6815</v>
      </c>
      <c r="DC41" s="38" t="s">
        <v>308</v>
      </c>
      <c r="DD41" s="37">
        <v>7764</v>
      </c>
      <c r="DE41" s="38" t="s">
        <v>308</v>
      </c>
      <c r="DF41" s="37">
        <v>8711</v>
      </c>
      <c r="DG41" s="37">
        <v>7710</v>
      </c>
      <c r="DH41" s="37">
        <v>8755</v>
      </c>
      <c r="DI41" s="37">
        <v>8065</v>
      </c>
      <c r="DJ41" s="37">
        <v>7761</v>
      </c>
      <c r="DK41" s="37">
        <v>8017</v>
      </c>
      <c r="DL41" s="37">
        <v>7656</v>
      </c>
      <c r="DM41" s="37">
        <v>6124</v>
      </c>
      <c r="DN41" s="37">
        <v>6274</v>
      </c>
      <c r="DO41" s="37">
        <v>7656</v>
      </c>
      <c r="DP41" s="37">
        <v>6124</v>
      </c>
      <c r="DQ41" s="66">
        <v>6274</v>
      </c>
      <c r="DR41" s="70">
        <v>5126</v>
      </c>
      <c r="DS41" s="70">
        <v>2957</v>
      </c>
      <c r="DT41" s="70">
        <v>1643</v>
      </c>
      <c r="DU41" s="70">
        <v>1112</v>
      </c>
      <c r="DV41" s="70">
        <v>932</v>
      </c>
      <c r="DW41" s="70">
        <v>943</v>
      </c>
      <c r="DX41" s="70">
        <v>810</v>
      </c>
      <c r="DY41" s="67">
        <v>727</v>
      </c>
      <c r="DZ41" s="67">
        <v>826</v>
      </c>
      <c r="EA41" s="67">
        <v>810</v>
      </c>
      <c r="EB41" s="67">
        <v>727</v>
      </c>
      <c r="EC41" s="67">
        <v>826</v>
      </c>
      <c r="ED41" s="70">
        <v>872</v>
      </c>
      <c r="EE41" s="70">
        <v>825</v>
      </c>
      <c r="EF41" s="70">
        <v>815</v>
      </c>
      <c r="EG41" s="70">
        <v>872</v>
      </c>
      <c r="EH41" s="70">
        <v>825</v>
      </c>
      <c r="EI41" s="70">
        <v>815</v>
      </c>
      <c r="EJ41" s="70">
        <v>683</v>
      </c>
      <c r="EK41" s="67">
        <v>635</v>
      </c>
      <c r="EL41" s="67">
        <v>679</v>
      </c>
      <c r="EM41" s="67">
        <v>652</v>
      </c>
      <c r="EN41" s="67">
        <v>614</v>
      </c>
      <c r="EO41" s="67">
        <v>640</v>
      </c>
      <c r="EP41" s="71">
        <v>710</v>
      </c>
      <c r="EQ41" s="71">
        <v>643</v>
      </c>
      <c r="ER41" s="71">
        <v>673</v>
      </c>
      <c r="ES41" s="71">
        <v>710</v>
      </c>
      <c r="ET41" s="71">
        <v>643</v>
      </c>
      <c r="EU41" s="71">
        <v>673</v>
      </c>
      <c r="EV41" s="71">
        <v>651</v>
      </c>
      <c r="EW41" s="68">
        <v>619</v>
      </c>
      <c r="EX41" s="68">
        <v>636</v>
      </c>
      <c r="EY41" s="68">
        <v>1362</v>
      </c>
      <c r="EZ41" s="68">
        <v>1751</v>
      </c>
      <c r="FA41" s="68">
        <v>1622</v>
      </c>
      <c r="FB41" s="71">
        <v>1362</v>
      </c>
      <c r="FC41" s="71">
        <v>1751</v>
      </c>
      <c r="FD41" s="71">
        <v>1622</v>
      </c>
      <c r="FE41" s="71">
        <v>1787</v>
      </c>
      <c r="FF41" s="71">
        <v>1657</v>
      </c>
      <c r="FG41" s="71">
        <v>1783</v>
      </c>
      <c r="FH41" s="71">
        <v>1918</v>
      </c>
      <c r="FI41" s="68">
        <v>1977</v>
      </c>
      <c r="FJ41" s="68">
        <v>1755</v>
      </c>
      <c r="FK41" s="68">
        <v>2087</v>
      </c>
      <c r="FL41" s="68">
        <v>2015</v>
      </c>
      <c r="FM41" s="68">
        <v>2023</v>
      </c>
      <c r="FN41" s="69">
        <v>2087</v>
      </c>
      <c r="FO41" s="69">
        <v>2015</v>
      </c>
      <c r="FP41" s="69">
        <v>2023</v>
      </c>
      <c r="FQ41" s="69">
        <v>1916</v>
      </c>
      <c r="FR41" s="69">
        <v>1729</v>
      </c>
      <c r="FS41" s="69">
        <v>1626</v>
      </c>
      <c r="FT41" s="69">
        <v>1819</v>
      </c>
      <c r="FU41" s="69">
        <v>1780</v>
      </c>
      <c r="FV41" s="69">
        <v>1727</v>
      </c>
      <c r="FW41" s="69">
        <v>1842</v>
      </c>
      <c r="FX41" s="69">
        <v>1832</v>
      </c>
      <c r="FY41" s="69">
        <v>1934</v>
      </c>
      <c r="FZ41" s="70">
        <v>2007</v>
      </c>
      <c r="GA41" s="70">
        <v>1512</v>
      </c>
      <c r="GB41" s="70">
        <v>1640</v>
      </c>
      <c r="GC41" s="70">
        <v>1482</v>
      </c>
      <c r="GD41" s="70">
        <v>1470</v>
      </c>
      <c r="GE41" s="70">
        <v>1522</v>
      </c>
      <c r="GF41" s="70">
        <v>1539</v>
      </c>
      <c r="GG41" s="70">
        <v>1487</v>
      </c>
      <c r="GH41" s="70">
        <v>1591</v>
      </c>
      <c r="GI41">
        <v>1746</v>
      </c>
      <c r="GJ41">
        <v>1899</v>
      </c>
      <c r="GK41">
        <v>1781</v>
      </c>
      <c r="GL41">
        <v>1797</v>
      </c>
      <c r="GM41">
        <v>1752</v>
      </c>
      <c r="GN41">
        <v>1701</v>
      </c>
      <c r="GO41">
        <v>1575</v>
      </c>
      <c r="GP41">
        <v>1492</v>
      </c>
      <c r="GQ41">
        <v>1638</v>
      </c>
      <c r="GR41">
        <v>1497</v>
      </c>
      <c r="GS41">
        <v>1781</v>
      </c>
      <c r="GT41">
        <v>1731</v>
      </c>
      <c r="GU41" s="78">
        <v>1819</v>
      </c>
      <c r="GV41" s="78">
        <v>2075</v>
      </c>
      <c r="GW41" s="78">
        <v>1943</v>
      </c>
      <c r="GX41" s="78">
        <v>1789</v>
      </c>
      <c r="GY41" s="78">
        <v>1746</v>
      </c>
      <c r="GZ41" s="78">
        <v>1756</v>
      </c>
      <c r="HA41" s="78">
        <v>1879</v>
      </c>
      <c r="HB41" s="78">
        <v>1670</v>
      </c>
      <c r="HC41" s="78">
        <v>1625</v>
      </c>
      <c r="HD41" s="78">
        <v>1558</v>
      </c>
      <c r="HE41" s="78">
        <v>1832</v>
      </c>
      <c r="HF41" s="78">
        <v>2043</v>
      </c>
      <c r="HG41" s="78">
        <v>2031</v>
      </c>
      <c r="HH41" s="78">
        <v>2217</v>
      </c>
      <c r="HI41" s="78">
        <v>2049</v>
      </c>
      <c r="HJ41" s="78">
        <v>2224</v>
      </c>
      <c r="HK41" s="78">
        <v>2091</v>
      </c>
      <c r="HL41" s="78">
        <v>2013</v>
      </c>
      <c r="HM41" s="78">
        <v>2171</v>
      </c>
      <c r="HN41" s="78">
        <v>1630</v>
      </c>
      <c r="HO41" s="78">
        <v>1603</v>
      </c>
      <c r="HP41" s="78">
        <v>1778</v>
      </c>
      <c r="HQ41" s="78">
        <v>1922</v>
      </c>
      <c r="HR41" s="78">
        <v>1868</v>
      </c>
      <c r="HS41" s="78">
        <v>2129</v>
      </c>
      <c r="HT41" s="78">
        <v>2005</v>
      </c>
      <c r="HU41" s="78">
        <v>1806</v>
      </c>
      <c r="HV41" s="78">
        <v>2170</v>
      </c>
      <c r="HW41" s="78">
        <v>1870</v>
      </c>
      <c r="HX41" s="78">
        <v>1822</v>
      </c>
      <c r="HY41" s="78">
        <v>1923</v>
      </c>
      <c r="HZ41" s="78">
        <v>1388</v>
      </c>
      <c r="IA41" s="78">
        <v>1529</v>
      </c>
      <c r="IB41" s="78">
        <v>1691</v>
      </c>
      <c r="IC41" s="78">
        <v>1722</v>
      </c>
      <c r="ID41" s="78">
        <v>1685</v>
      </c>
      <c r="IE41" s="78">
        <v>1940</v>
      </c>
      <c r="IF41" s="78">
        <v>1789</v>
      </c>
      <c r="IG41" s="78">
        <v>1737</v>
      </c>
      <c r="IH41" s="106">
        <v>1909</v>
      </c>
      <c r="II41" s="106">
        <v>86</v>
      </c>
      <c r="IJ41" s="106">
        <v>1716</v>
      </c>
      <c r="IK41" s="3">
        <v>1879</v>
      </c>
      <c r="IL41" s="3">
        <v>1440</v>
      </c>
      <c r="IM41" s="3">
        <v>1577</v>
      </c>
      <c r="IN41" s="3">
        <v>3235</v>
      </c>
      <c r="IO41" s="3">
        <v>5118</v>
      </c>
      <c r="IP41" s="3">
        <v>3355</v>
      </c>
      <c r="IQ41" s="3">
        <v>2320</v>
      </c>
      <c r="IR41" s="111">
        <v>2594</v>
      </c>
      <c r="IS41" s="111">
        <v>2356</v>
      </c>
      <c r="IT41" s="111">
        <v>2339</v>
      </c>
      <c r="IU41" s="111">
        <v>2702</v>
      </c>
      <c r="IV41" s="115">
        <v>3216</v>
      </c>
    </row>
    <row r="42" spans="1:256">
      <c r="A42" s="7" t="s">
        <v>67</v>
      </c>
      <c r="B42" s="38">
        <v>307</v>
      </c>
      <c r="C42" s="38">
        <v>290</v>
      </c>
      <c r="D42" s="38">
        <v>252</v>
      </c>
      <c r="E42" s="38">
        <v>226</v>
      </c>
      <c r="F42" s="38">
        <v>238</v>
      </c>
      <c r="G42" s="38">
        <v>248</v>
      </c>
      <c r="H42" s="38">
        <v>249</v>
      </c>
      <c r="I42" s="38">
        <v>232</v>
      </c>
      <c r="J42" s="38">
        <v>290</v>
      </c>
      <c r="K42" s="38">
        <v>310</v>
      </c>
      <c r="L42" s="38">
        <v>316</v>
      </c>
      <c r="M42" s="38">
        <v>342</v>
      </c>
      <c r="N42" s="38">
        <v>275</v>
      </c>
      <c r="O42" s="38">
        <v>304</v>
      </c>
      <c r="P42" s="38">
        <v>258</v>
      </c>
      <c r="Q42" s="38">
        <v>303</v>
      </c>
      <c r="R42" s="38">
        <v>310</v>
      </c>
      <c r="S42" s="38">
        <v>287</v>
      </c>
      <c r="T42" s="38">
        <v>297</v>
      </c>
      <c r="U42" s="38">
        <v>321</v>
      </c>
      <c r="V42" s="38">
        <v>327</v>
      </c>
      <c r="W42" s="38">
        <v>342</v>
      </c>
      <c r="X42" s="38">
        <v>367</v>
      </c>
      <c r="Y42" s="38">
        <v>324</v>
      </c>
      <c r="Z42" s="38">
        <v>397</v>
      </c>
      <c r="AA42" s="38">
        <v>388</v>
      </c>
      <c r="AB42" s="38">
        <v>321</v>
      </c>
      <c r="AC42" s="38">
        <v>325</v>
      </c>
      <c r="AD42" s="38">
        <v>321</v>
      </c>
      <c r="AE42" s="38">
        <v>354</v>
      </c>
      <c r="AF42" s="38">
        <v>351</v>
      </c>
      <c r="AG42" s="38">
        <v>351</v>
      </c>
      <c r="AH42" s="38">
        <v>353</v>
      </c>
      <c r="AI42" s="38">
        <v>399</v>
      </c>
      <c r="AJ42" s="38">
        <v>348</v>
      </c>
      <c r="AK42" s="38">
        <v>399</v>
      </c>
      <c r="AL42" s="38">
        <v>410</v>
      </c>
      <c r="AM42" s="38">
        <v>364</v>
      </c>
      <c r="AN42" s="38">
        <v>304</v>
      </c>
      <c r="AO42" s="38">
        <v>356</v>
      </c>
      <c r="AP42" s="38">
        <v>354</v>
      </c>
      <c r="AQ42" s="38">
        <v>337</v>
      </c>
      <c r="AR42" s="38">
        <v>344</v>
      </c>
      <c r="AS42" s="38">
        <v>333</v>
      </c>
      <c r="AT42" s="38">
        <v>338</v>
      </c>
      <c r="AU42" s="38">
        <v>383</v>
      </c>
      <c r="AV42" s="38">
        <v>373</v>
      </c>
      <c r="AW42" s="38">
        <v>405</v>
      </c>
      <c r="AX42" s="38">
        <v>415</v>
      </c>
      <c r="AY42" s="38">
        <v>341</v>
      </c>
      <c r="AZ42" s="38">
        <v>351</v>
      </c>
      <c r="BA42" s="38">
        <v>322</v>
      </c>
      <c r="BB42" s="38">
        <v>359</v>
      </c>
      <c r="BC42" s="38">
        <v>401</v>
      </c>
      <c r="BD42" s="38">
        <v>325</v>
      </c>
      <c r="BE42" s="38">
        <v>282</v>
      </c>
      <c r="BF42" s="38">
        <v>385</v>
      </c>
      <c r="BG42" s="38">
        <v>428</v>
      </c>
      <c r="BH42" s="38">
        <v>369</v>
      </c>
      <c r="BI42" s="38">
        <v>406</v>
      </c>
      <c r="BJ42" s="38">
        <v>377</v>
      </c>
      <c r="BK42" s="38">
        <v>328</v>
      </c>
      <c r="BL42" s="38">
        <v>390</v>
      </c>
      <c r="BM42" s="38">
        <v>332</v>
      </c>
      <c r="BN42" s="38">
        <v>304</v>
      </c>
      <c r="BO42" s="38">
        <v>366</v>
      </c>
      <c r="BP42" s="38">
        <v>355</v>
      </c>
      <c r="BQ42" s="38">
        <v>344</v>
      </c>
      <c r="BR42" s="38">
        <v>404</v>
      </c>
      <c r="BS42" s="38">
        <v>490</v>
      </c>
      <c r="BT42" s="38">
        <v>441</v>
      </c>
      <c r="BU42" s="38">
        <v>454</v>
      </c>
      <c r="BV42" s="38">
        <v>413</v>
      </c>
      <c r="BW42" s="38">
        <v>380</v>
      </c>
      <c r="BX42" s="38">
        <v>432</v>
      </c>
      <c r="BY42" s="38">
        <v>378</v>
      </c>
      <c r="BZ42" s="38">
        <v>434</v>
      </c>
      <c r="CA42" s="38">
        <v>538</v>
      </c>
      <c r="CB42" s="38">
        <v>496</v>
      </c>
      <c r="CC42" s="38">
        <v>521</v>
      </c>
      <c r="CD42" s="38">
        <v>570</v>
      </c>
      <c r="CE42" s="38">
        <v>596</v>
      </c>
      <c r="CF42" s="38">
        <v>518</v>
      </c>
      <c r="CG42" s="38">
        <v>559</v>
      </c>
      <c r="CH42" s="38">
        <v>596</v>
      </c>
      <c r="CI42" s="38">
        <v>518</v>
      </c>
      <c r="CJ42" s="38">
        <v>559</v>
      </c>
      <c r="CK42" s="38">
        <v>606</v>
      </c>
      <c r="CL42" s="38">
        <v>462</v>
      </c>
      <c r="CM42" s="38">
        <v>547</v>
      </c>
      <c r="CN42" s="38">
        <v>513</v>
      </c>
      <c r="CO42" s="38">
        <v>579</v>
      </c>
      <c r="CP42" s="38">
        <v>534</v>
      </c>
      <c r="CQ42" s="38">
        <v>651</v>
      </c>
      <c r="CR42" s="38">
        <v>642</v>
      </c>
      <c r="CS42" s="38">
        <v>551</v>
      </c>
      <c r="CT42" s="38">
        <v>657</v>
      </c>
      <c r="CU42" s="38">
        <v>579</v>
      </c>
      <c r="CV42" s="38">
        <v>468</v>
      </c>
      <c r="CW42" s="38">
        <v>593</v>
      </c>
      <c r="CX42" s="38">
        <v>563</v>
      </c>
      <c r="CY42" s="38">
        <v>579</v>
      </c>
      <c r="CZ42" s="38">
        <v>574</v>
      </c>
      <c r="DA42" s="38">
        <v>642</v>
      </c>
      <c r="DB42" s="38">
        <v>535</v>
      </c>
      <c r="DC42" s="38">
        <v>617</v>
      </c>
      <c r="DD42" s="38">
        <v>548</v>
      </c>
      <c r="DE42" s="38">
        <v>570</v>
      </c>
      <c r="DF42" s="38">
        <v>691</v>
      </c>
      <c r="DG42" s="38">
        <v>460</v>
      </c>
      <c r="DH42" s="38">
        <v>535</v>
      </c>
      <c r="DI42" s="38">
        <v>431</v>
      </c>
      <c r="DJ42" s="38">
        <v>431</v>
      </c>
      <c r="DK42" s="38">
        <v>451</v>
      </c>
      <c r="DL42" s="38">
        <v>428</v>
      </c>
      <c r="DM42" s="38">
        <v>434</v>
      </c>
      <c r="DN42" s="38">
        <v>510</v>
      </c>
      <c r="DO42" s="38">
        <v>529</v>
      </c>
      <c r="DP42" s="38">
        <v>601</v>
      </c>
      <c r="DQ42" s="65">
        <v>666</v>
      </c>
      <c r="DR42" s="70">
        <v>709</v>
      </c>
      <c r="DS42" s="70">
        <v>536</v>
      </c>
      <c r="DT42" s="70">
        <v>545</v>
      </c>
      <c r="DU42" s="70">
        <v>442</v>
      </c>
      <c r="DV42" s="70">
        <v>437</v>
      </c>
      <c r="DW42" s="70">
        <v>526</v>
      </c>
      <c r="DX42" s="70">
        <v>585</v>
      </c>
      <c r="DY42" s="67">
        <v>486</v>
      </c>
      <c r="DZ42" s="67">
        <v>550</v>
      </c>
      <c r="EA42" s="67">
        <v>548</v>
      </c>
      <c r="EB42" s="67">
        <v>608</v>
      </c>
      <c r="EC42" s="67">
        <v>539</v>
      </c>
      <c r="ED42" s="70">
        <v>622</v>
      </c>
      <c r="EE42" s="70">
        <v>574</v>
      </c>
      <c r="EF42" s="70">
        <v>573</v>
      </c>
      <c r="EG42" s="70">
        <v>443</v>
      </c>
      <c r="EH42" s="70">
        <v>455</v>
      </c>
      <c r="EI42" s="70">
        <v>524</v>
      </c>
      <c r="EJ42" s="70">
        <v>431</v>
      </c>
      <c r="EK42" s="67">
        <v>588</v>
      </c>
      <c r="EL42" s="67">
        <v>448</v>
      </c>
      <c r="EM42" s="67">
        <v>486</v>
      </c>
      <c r="EN42" s="67">
        <v>524</v>
      </c>
      <c r="EO42" s="67">
        <v>657</v>
      </c>
      <c r="EP42" s="71">
        <v>618</v>
      </c>
      <c r="EQ42" s="71">
        <v>606</v>
      </c>
      <c r="ER42" s="71">
        <v>502</v>
      </c>
      <c r="ES42" s="71">
        <v>567</v>
      </c>
      <c r="ET42" s="71">
        <v>459</v>
      </c>
      <c r="EU42" s="71">
        <v>488</v>
      </c>
      <c r="EV42" s="71">
        <v>479</v>
      </c>
      <c r="EW42" s="68">
        <v>490</v>
      </c>
      <c r="EX42" s="68">
        <v>555</v>
      </c>
      <c r="EY42" s="68">
        <v>526</v>
      </c>
      <c r="EZ42" s="68">
        <v>576</v>
      </c>
      <c r="FA42" s="68">
        <v>580</v>
      </c>
      <c r="FB42" s="71">
        <v>611</v>
      </c>
      <c r="FC42" s="71">
        <v>524</v>
      </c>
      <c r="FD42" s="71">
        <v>513</v>
      </c>
      <c r="FE42" s="71">
        <v>572</v>
      </c>
      <c r="FF42" s="71">
        <v>504</v>
      </c>
      <c r="FG42" s="71">
        <v>408</v>
      </c>
      <c r="FH42" s="71">
        <v>422</v>
      </c>
      <c r="FI42" s="68">
        <v>498</v>
      </c>
      <c r="FJ42" s="68">
        <v>518</v>
      </c>
      <c r="FK42" s="68">
        <v>559</v>
      </c>
      <c r="FL42" s="68">
        <v>516</v>
      </c>
      <c r="FM42" s="68">
        <v>418</v>
      </c>
      <c r="FN42" s="69">
        <v>469</v>
      </c>
      <c r="FO42" s="69">
        <v>444</v>
      </c>
      <c r="FP42" s="69">
        <v>403</v>
      </c>
      <c r="FQ42" s="69">
        <v>392</v>
      </c>
      <c r="FR42" s="69">
        <v>457</v>
      </c>
      <c r="FS42" s="69">
        <v>489</v>
      </c>
      <c r="FT42" s="69">
        <v>392</v>
      </c>
      <c r="FU42" s="69">
        <v>450</v>
      </c>
      <c r="FV42" s="69">
        <v>400</v>
      </c>
      <c r="FW42" s="69">
        <v>494</v>
      </c>
      <c r="FX42" s="69">
        <v>398</v>
      </c>
      <c r="FY42" s="69">
        <v>451</v>
      </c>
      <c r="FZ42" s="70">
        <v>450</v>
      </c>
      <c r="GA42" s="70">
        <v>354</v>
      </c>
      <c r="GB42" s="70">
        <v>367</v>
      </c>
      <c r="GC42" s="70">
        <v>330</v>
      </c>
      <c r="GD42" s="70">
        <v>284</v>
      </c>
      <c r="GE42" s="70">
        <v>343</v>
      </c>
      <c r="GF42" s="70">
        <v>337</v>
      </c>
      <c r="GG42" s="70">
        <v>361</v>
      </c>
      <c r="GH42" s="70">
        <v>355</v>
      </c>
      <c r="GI42">
        <v>361</v>
      </c>
      <c r="GJ42">
        <v>372</v>
      </c>
      <c r="GK42">
        <v>323</v>
      </c>
      <c r="GL42">
        <v>379</v>
      </c>
      <c r="GM42">
        <v>286</v>
      </c>
      <c r="GN42">
        <v>286</v>
      </c>
      <c r="GO42">
        <v>285</v>
      </c>
      <c r="GP42">
        <v>303</v>
      </c>
      <c r="GQ42">
        <v>303</v>
      </c>
      <c r="GR42">
        <v>308</v>
      </c>
      <c r="GS42">
        <v>348</v>
      </c>
      <c r="GT42">
        <v>363</v>
      </c>
      <c r="GU42">
        <v>352</v>
      </c>
      <c r="GV42">
        <v>323</v>
      </c>
      <c r="GW42">
        <v>323</v>
      </c>
      <c r="GX42">
        <v>166</v>
      </c>
      <c r="GY42">
        <v>359</v>
      </c>
      <c r="GZ42">
        <v>245</v>
      </c>
      <c r="HA42">
        <v>259</v>
      </c>
      <c r="HB42">
        <v>294</v>
      </c>
      <c r="HC42">
        <v>367</v>
      </c>
      <c r="HD42">
        <v>497</v>
      </c>
      <c r="HE42">
        <v>466</v>
      </c>
      <c r="HF42">
        <v>363</v>
      </c>
      <c r="HG42">
        <v>287</v>
      </c>
      <c r="HH42">
        <v>271</v>
      </c>
      <c r="HI42">
        <v>293</v>
      </c>
      <c r="HJ42">
        <v>382</v>
      </c>
      <c r="HK42">
        <v>404</v>
      </c>
      <c r="HL42">
        <v>310</v>
      </c>
      <c r="HM42">
        <v>349</v>
      </c>
      <c r="HN42">
        <v>374</v>
      </c>
      <c r="HO42">
        <v>287</v>
      </c>
      <c r="HP42">
        <v>286</v>
      </c>
      <c r="HQ42">
        <v>280</v>
      </c>
      <c r="HR42">
        <v>319</v>
      </c>
      <c r="HS42">
        <v>305</v>
      </c>
      <c r="HT42">
        <v>308</v>
      </c>
      <c r="HU42">
        <v>317</v>
      </c>
      <c r="HV42">
        <v>352</v>
      </c>
      <c r="HW42">
        <v>295</v>
      </c>
      <c r="HX42">
        <v>246</v>
      </c>
      <c r="HY42">
        <v>317</v>
      </c>
      <c r="HZ42">
        <v>252</v>
      </c>
      <c r="IA42">
        <v>273</v>
      </c>
      <c r="IB42">
        <v>285</v>
      </c>
      <c r="IC42">
        <v>302</v>
      </c>
      <c r="ID42">
        <v>284</v>
      </c>
      <c r="IE42">
        <v>361</v>
      </c>
      <c r="IF42">
        <v>306</v>
      </c>
      <c r="IG42">
        <v>277</v>
      </c>
      <c r="IH42" s="106">
        <v>320</v>
      </c>
      <c r="II42" s="106">
        <v>283</v>
      </c>
      <c r="IJ42" s="106">
        <v>268</v>
      </c>
      <c r="IK42" s="3">
        <v>324</v>
      </c>
      <c r="IL42" s="3">
        <v>233</v>
      </c>
      <c r="IM42" s="3">
        <v>282</v>
      </c>
      <c r="IN42" s="3">
        <v>322</v>
      </c>
      <c r="IO42" s="3">
        <v>266</v>
      </c>
      <c r="IP42" s="3">
        <v>230</v>
      </c>
      <c r="IQ42" s="3">
        <v>236</v>
      </c>
      <c r="IR42" s="111">
        <v>549</v>
      </c>
      <c r="IS42" s="111">
        <v>406</v>
      </c>
      <c r="IT42" s="111">
        <v>327</v>
      </c>
      <c r="IU42" s="111">
        <v>308</v>
      </c>
      <c r="IV42" s="115">
        <v>370</v>
      </c>
    </row>
    <row r="43" spans="1:256">
      <c r="A43" s="7" t="s">
        <v>68</v>
      </c>
      <c r="B43" s="37">
        <v>2385</v>
      </c>
      <c r="C43" s="37">
        <v>2239</v>
      </c>
      <c r="D43" s="37">
        <v>2016</v>
      </c>
      <c r="E43" s="37">
        <v>1921</v>
      </c>
      <c r="F43" s="37">
        <v>1924</v>
      </c>
      <c r="G43" s="37">
        <v>1931</v>
      </c>
      <c r="H43" s="37">
        <v>1938</v>
      </c>
      <c r="I43" s="37">
        <v>1980</v>
      </c>
      <c r="J43" s="37">
        <v>2081</v>
      </c>
      <c r="K43" s="37">
        <v>2112</v>
      </c>
      <c r="L43" s="37">
        <v>2592</v>
      </c>
      <c r="M43" s="37">
        <v>2498</v>
      </c>
      <c r="N43" s="37">
        <v>2135</v>
      </c>
      <c r="O43" s="37">
        <v>2681</v>
      </c>
      <c r="P43" s="37">
        <v>2110</v>
      </c>
      <c r="Q43" s="37">
        <v>2208</v>
      </c>
      <c r="R43" s="37">
        <v>2111</v>
      </c>
      <c r="S43" s="37">
        <v>1951</v>
      </c>
      <c r="T43" s="37">
        <v>1899</v>
      </c>
      <c r="U43" s="37">
        <v>2336</v>
      </c>
      <c r="V43" s="37">
        <v>2209</v>
      </c>
      <c r="W43" s="37">
        <v>2391</v>
      </c>
      <c r="X43" s="37">
        <v>2684</v>
      </c>
      <c r="Y43" s="37">
        <v>2451</v>
      </c>
      <c r="Z43" s="37">
        <v>2496</v>
      </c>
      <c r="AA43" s="37">
        <v>2379</v>
      </c>
      <c r="AB43" s="37">
        <v>1929</v>
      </c>
      <c r="AC43" s="37">
        <v>2079</v>
      </c>
      <c r="AD43" s="37">
        <v>1863</v>
      </c>
      <c r="AE43" s="37">
        <v>1750</v>
      </c>
      <c r="AF43" s="37">
        <v>1979</v>
      </c>
      <c r="AG43" s="37">
        <v>2069</v>
      </c>
      <c r="AH43" s="37">
        <v>1872</v>
      </c>
      <c r="AI43" s="37">
        <v>2276</v>
      </c>
      <c r="AJ43" s="37">
        <v>2270</v>
      </c>
      <c r="AK43" s="37">
        <v>2266</v>
      </c>
      <c r="AL43" s="37">
        <v>2213</v>
      </c>
      <c r="AM43" s="37">
        <v>1936</v>
      </c>
      <c r="AN43" s="37">
        <v>1829</v>
      </c>
      <c r="AO43" s="37">
        <v>1734</v>
      </c>
      <c r="AP43" s="37">
        <v>1676</v>
      </c>
      <c r="AQ43" s="37">
        <v>1689</v>
      </c>
      <c r="AR43" s="37">
        <v>1871</v>
      </c>
      <c r="AS43" s="37">
        <v>2058</v>
      </c>
      <c r="AT43" s="37">
        <v>1997</v>
      </c>
      <c r="AU43" s="37">
        <v>2132</v>
      </c>
      <c r="AV43" s="37">
        <v>2226</v>
      </c>
      <c r="AW43" s="37">
        <v>2531</v>
      </c>
      <c r="AX43" s="37">
        <v>2464</v>
      </c>
      <c r="AY43" s="37">
        <v>1837</v>
      </c>
      <c r="AZ43" s="37">
        <v>1917</v>
      </c>
      <c r="BA43" s="37">
        <v>1715</v>
      </c>
      <c r="BB43" s="37">
        <v>1599</v>
      </c>
      <c r="BC43" s="37">
        <v>2034</v>
      </c>
      <c r="BD43" s="37">
        <v>2039</v>
      </c>
      <c r="BE43" s="37">
        <v>1983</v>
      </c>
      <c r="BF43" s="37">
        <v>2207</v>
      </c>
      <c r="BG43" s="37">
        <v>2237</v>
      </c>
      <c r="BH43" s="37">
        <v>2036</v>
      </c>
      <c r="BI43" s="37">
        <v>2623</v>
      </c>
      <c r="BJ43" s="37">
        <v>2150</v>
      </c>
      <c r="BK43" s="37">
        <v>2056</v>
      </c>
      <c r="BL43" s="37">
        <v>1900</v>
      </c>
      <c r="BM43" s="37">
        <v>1755</v>
      </c>
      <c r="BN43" s="37">
        <v>1629</v>
      </c>
      <c r="BO43" s="37">
        <v>1911</v>
      </c>
      <c r="BP43" s="37">
        <v>1929</v>
      </c>
      <c r="BQ43" s="37">
        <v>2027</v>
      </c>
      <c r="BR43" s="37">
        <v>2252</v>
      </c>
      <c r="BS43" s="37">
        <v>2168</v>
      </c>
      <c r="BT43" s="37">
        <v>2617</v>
      </c>
      <c r="BU43" s="37">
        <v>2723</v>
      </c>
      <c r="BV43" s="37">
        <v>1757</v>
      </c>
      <c r="BW43" s="37">
        <v>1581</v>
      </c>
      <c r="BX43" s="37">
        <v>1987</v>
      </c>
      <c r="BY43" s="37">
        <v>1945</v>
      </c>
      <c r="BZ43" s="37">
        <v>2223</v>
      </c>
      <c r="CA43" s="37">
        <v>2287</v>
      </c>
      <c r="CB43" s="37">
        <v>2243</v>
      </c>
      <c r="CC43" s="37">
        <v>2613</v>
      </c>
      <c r="CD43" s="37">
        <v>2625</v>
      </c>
      <c r="CE43" s="37">
        <v>2360</v>
      </c>
      <c r="CF43" s="37">
        <v>2324</v>
      </c>
      <c r="CG43" s="37">
        <v>1846</v>
      </c>
      <c r="CH43" s="37">
        <v>2360</v>
      </c>
      <c r="CI43" s="37">
        <v>2324</v>
      </c>
      <c r="CJ43" s="37">
        <v>1846</v>
      </c>
      <c r="CK43" s="37">
        <v>1855</v>
      </c>
      <c r="CL43" s="37">
        <v>1851</v>
      </c>
      <c r="CM43" s="37">
        <v>2006</v>
      </c>
      <c r="CN43" s="37">
        <v>2244</v>
      </c>
      <c r="CO43" s="37">
        <v>2429</v>
      </c>
      <c r="CP43" s="37">
        <v>2386</v>
      </c>
      <c r="CQ43" s="37">
        <v>2395</v>
      </c>
      <c r="CR43" s="37">
        <v>2889</v>
      </c>
      <c r="CS43" s="37">
        <v>2571</v>
      </c>
      <c r="CT43" s="37">
        <v>2788</v>
      </c>
      <c r="CU43" s="37">
        <v>2394</v>
      </c>
      <c r="CV43" s="37">
        <v>2013</v>
      </c>
      <c r="CW43" s="37">
        <v>1982</v>
      </c>
      <c r="CX43" s="37">
        <v>2226</v>
      </c>
      <c r="CY43" s="37">
        <v>2049</v>
      </c>
      <c r="CZ43" s="37">
        <v>2401</v>
      </c>
      <c r="DA43" s="37">
        <v>2442</v>
      </c>
      <c r="DB43" s="37">
        <v>2459</v>
      </c>
      <c r="DC43" s="37">
        <v>2590</v>
      </c>
      <c r="DD43" s="37">
        <v>2587</v>
      </c>
      <c r="DE43" s="37">
        <v>3177</v>
      </c>
      <c r="DF43" s="37">
        <v>3192</v>
      </c>
      <c r="DG43" s="37">
        <v>2354</v>
      </c>
      <c r="DH43" s="37">
        <v>2618</v>
      </c>
      <c r="DI43" s="37">
        <v>2470</v>
      </c>
      <c r="DJ43" s="37">
        <v>2233</v>
      </c>
      <c r="DK43" s="37">
        <v>2324</v>
      </c>
      <c r="DL43" s="37">
        <v>2622</v>
      </c>
      <c r="DM43" s="37">
        <v>2647</v>
      </c>
      <c r="DN43" s="37">
        <v>2813</v>
      </c>
      <c r="DO43" s="37">
        <v>3258</v>
      </c>
      <c r="DP43" s="37">
        <v>3081</v>
      </c>
      <c r="DQ43" s="66">
        <v>3507</v>
      </c>
      <c r="DR43" s="70">
        <v>3267</v>
      </c>
      <c r="DS43" s="70">
        <v>2782</v>
      </c>
      <c r="DT43" s="70">
        <v>2540</v>
      </c>
      <c r="DU43" s="70">
        <v>2407</v>
      </c>
      <c r="DV43" s="70">
        <v>2952</v>
      </c>
      <c r="DW43" s="70">
        <v>3262</v>
      </c>
      <c r="DX43" s="70">
        <v>3345</v>
      </c>
      <c r="DY43" s="67">
        <v>3144</v>
      </c>
      <c r="DZ43" s="67">
        <v>3257</v>
      </c>
      <c r="EA43" s="67">
        <v>3464</v>
      </c>
      <c r="EB43" s="67">
        <v>3892</v>
      </c>
      <c r="EC43" s="67">
        <v>4059</v>
      </c>
      <c r="ED43" s="70">
        <v>3472</v>
      </c>
      <c r="EE43" s="70">
        <v>3448</v>
      </c>
      <c r="EF43" s="70">
        <v>3312</v>
      </c>
      <c r="EG43" s="70">
        <v>2805</v>
      </c>
      <c r="EH43" s="70">
        <v>2815</v>
      </c>
      <c r="EI43" s="70">
        <v>2998</v>
      </c>
      <c r="EJ43" s="70">
        <v>3182</v>
      </c>
      <c r="EK43" s="67">
        <v>3193</v>
      </c>
      <c r="EL43" s="67">
        <v>3584</v>
      </c>
      <c r="EM43" s="67">
        <v>3401</v>
      </c>
      <c r="EN43" s="67">
        <v>3964</v>
      </c>
      <c r="EO43" s="67">
        <v>4279</v>
      </c>
      <c r="EP43" s="71">
        <v>3869</v>
      </c>
      <c r="EQ43" s="71">
        <v>3700</v>
      </c>
      <c r="ER43" s="71">
        <v>3585</v>
      </c>
      <c r="ES43" s="71">
        <v>3323</v>
      </c>
      <c r="ET43" s="71">
        <v>3439</v>
      </c>
      <c r="EU43" s="71">
        <v>3065</v>
      </c>
      <c r="EV43" s="71">
        <v>3503</v>
      </c>
      <c r="EW43" s="68">
        <v>3947</v>
      </c>
      <c r="EX43" s="68">
        <v>3686</v>
      </c>
      <c r="EY43" s="68">
        <v>3431</v>
      </c>
      <c r="EZ43" s="68">
        <v>5396</v>
      </c>
      <c r="FA43" s="68">
        <v>4823</v>
      </c>
      <c r="FB43" s="71">
        <v>4853</v>
      </c>
      <c r="FC43" s="71">
        <v>4144</v>
      </c>
      <c r="FD43" s="71">
        <v>3324</v>
      </c>
      <c r="FE43" s="71">
        <v>3087</v>
      </c>
      <c r="FF43" s="71">
        <v>3499</v>
      </c>
      <c r="FG43" s="71">
        <v>3116</v>
      </c>
      <c r="FH43" s="71">
        <v>3376</v>
      </c>
      <c r="FI43" s="68">
        <v>3888</v>
      </c>
      <c r="FJ43" s="68">
        <v>3608</v>
      </c>
      <c r="FK43" s="68">
        <v>4256</v>
      </c>
      <c r="FL43" s="68">
        <v>4345</v>
      </c>
      <c r="FM43" s="68">
        <v>4352</v>
      </c>
      <c r="FN43" s="69">
        <v>4666</v>
      </c>
      <c r="FO43" s="69">
        <v>3161</v>
      </c>
      <c r="FP43" s="69">
        <v>3322</v>
      </c>
      <c r="FQ43" s="69">
        <v>3249</v>
      </c>
      <c r="FR43" s="69">
        <v>2988</v>
      </c>
      <c r="FS43" s="69">
        <v>3173</v>
      </c>
      <c r="FT43" s="69">
        <v>3658</v>
      </c>
      <c r="FU43" s="69">
        <v>3960</v>
      </c>
      <c r="FV43" s="69">
        <v>3997</v>
      </c>
      <c r="FW43" s="69">
        <v>4130</v>
      </c>
      <c r="FX43" s="69">
        <v>4243</v>
      </c>
      <c r="FY43" s="69">
        <v>4524</v>
      </c>
      <c r="FZ43" s="70">
        <v>4786</v>
      </c>
      <c r="GA43" s="70">
        <v>3355</v>
      </c>
      <c r="GB43" s="70">
        <v>3518</v>
      </c>
      <c r="GC43" s="70">
        <v>3421</v>
      </c>
      <c r="GD43" s="70">
        <v>3083</v>
      </c>
      <c r="GE43" s="70">
        <v>3231</v>
      </c>
      <c r="GF43" s="70">
        <v>3531</v>
      </c>
      <c r="GG43" s="70">
        <v>3254</v>
      </c>
      <c r="GH43" s="70">
        <v>3691</v>
      </c>
      <c r="GI43">
        <v>3554</v>
      </c>
      <c r="GJ43">
        <v>3864</v>
      </c>
      <c r="GK43">
        <v>3835</v>
      </c>
      <c r="GL43">
        <v>3550</v>
      </c>
      <c r="GM43">
        <v>3251</v>
      </c>
      <c r="GN43">
        <v>3492</v>
      </c>
      <c r="GO43">
        <v>3176</v>
      </c>
      <c r="GP43">
        <v>3182</v>
      </c>
      <c r="GQ43">
        <v>2866</v>
      </c>
      <c r="GR43">
        <v>2910</v>
      </c>
      <c r="GS43">
        <v>3181</v>
      </c>
      <c r="GT43">
        <v>3190</v>
      </c>
      <c r="GU43">
        <v>881</v>
      </c>
      <c r="GV43" s="78">
        <v>1272</v>
      </c>
      <c r="GW43" s="78">
        <v>1147</v>
      </c>
      <c r="GX43" s="78">
        <v>3214</v>
      </c>
      <c r="GY43" s="78">
        <v>3170</v>
      </c>
      <c r="GZ43" s="78">
        <v>2597</v>
      </c>
      <c r="HA43" s="78">
        <v>2752</v>
      </c>
      <c r="HB43" s="78">
        <v>2643</v>
      </c>
      <c r="HC43" s="78">
        <v>2713</v>
      </c>
      <c r="HD43" s="78">
        <v>2439</v>
      </c>
      <c r="HE43" s="78">
        <v>3117</v>
      </c>
      <c r="HF43" s="78">
        <v>3470</v>
      </c>
      <c r="HG43" s="78">
        <v>3134</v>
      </c>
      <c r="HH43" s="78">
        <v>3604</v>
      </c>
      <c r="HI43" s="78">
        <v>3461</v>
      </c>
      <c r="HJ43" s="78">
        <v>3423</v>
      </c>
      <c r="HK43" s="78">
        <v>3116</v>
      </c>
      <c r="HL43" s="78">
        <v>2598</v>
      </c>
      <c r="HM43" s="78">
        <v>2615</v>
      </c>
      <c r="HN43" s="78">
        <v>2629</v>
      </c>
      <c r="HO43" s="78">
        <v>2373</v>
      </c>
      <c r="HP43" s="78">
        <v>2434</v>
      </c>
      <c r="HQ43" s="78">
        <v>2710</v>
      </c>
      <c r="HR43" s="78">
        <v>2348</v>
      </c>
      <c r="HS43" s="78">
        <v>3193</v>
      </c>
      <c r="HT43" s="78">
        <v>3609</v>
      </c>
      <c r="HU43" s="78">
        <v>3179</v>
      </c>
      <c r="HV43" s="78">
        <v>3233</v>
      </c>
      <c r="HW43" s="78">
        <v>3038</v>
      </c>
      <c r="HX43" s="78">
        <v>2409</v>
      </c>
      <c r="HY43" s="78">
        <v>2308</v>
      </c>
      <c r="HZ43" s="78">
        <v>2409</v>
      </c>
      <c r="IA43" s="78">
        <v>2124</v>
      </c>
      <c r="IB43" s="78">
        <v>2307</v>
      </c>
      <c r="IC43" s="78">
        <v>2813</v>
      </c>
      <c r="ID43" s="78">
        <v>2674</v>
      </c>
      <c r="IE43" s="78">
        <v>3131</v>
      </c>
      <c r="IF43" s="78">
        <v>3140</v>
      </c>
      <c r="IG43" s="78">
        <v>3151</v>
      </c>
      <c r="IH43" s="106">
        <v>3003</v>
      </c>
      <c r="II43" s="106">
        <v>2451</v>
      </c>
      <c r="IJ43" s="106">
        <v>2442</v>
      </c>
      <c r="IK43" s="3">
        <v>2413</v>
      </c>
      <c r="IL43" s="3">
        <v>2531</v>
      </c>
      <c r="IM43" s="3">
        <v>2262</v>
      </c>
      <c r="IN43" s="3">
        <v>3877</v>
      </c>
      <c r="IO43" s="3">
        <v>2553</v>
      </c>
      <c r="IP43" s="3">
        <v>1825</v>
      </c>
      <c r="IQ43" s="3">
        <v>2562</v>
      </c>
      <c r="IR43" s="111">
        <v>2785</v>
      </c>
      <c r="IS43" s="111">
        <v>3213</v>
      </c>
      <c r="IT43" s="111">
        <v>2995</v>
      </c>
      <c r="IU43" s="111">
        <v>2895</v>
      </c>
      <c r="IV43" s="115">
        <v>2899</v>
      </c>
    </row>
    <row r="44" spans="1:256">
      <c r="A44" s="7" t="s">
        <v>69</v>
      </c>
      <c r="B44" s="38">
        <v>219</v>
      </c>
      <c r="C44" s="38">
        <v>208</v>
      </c>
      <c r="D44" s="38">
        <v>209</v>
      </c>
      <c r="E44" s="38">
        <v>185</v>
      </c>
      <c r="F44" s="38">
        <v>178</v>
      </c>
      <c r="G44" s="38">
        <v>198</v>
      </c>
      <c r="H44" s="38">
        <v>161</v>
      </c>
      <c r="I44" s="38">
        <v>175</v>
      </c>
      <c r="J44" s="38">
        <v>230</v>
      </c>
      <c r="K44" s="38">
        <v>178</v>
      </c>
      <c r="L44" s="38">
        <v>252</v>
      </c>
      <c r="M44" s="38">
        <v>210</v>
      </c>
      <c r="N44" s="38">
        <v>200</v>
      </c>
      <c r="O44" s="38">
        <v>205</v>
      </c>
      <c r="P44" s="38">
        <v>203</v>
      </c>
      <c r="Q44" s="38">
        <v>149</v>
      </c>
      <c r="R44" s="38">
        <v>141</v>
      </c>
      <c r="S44" s="38">
        <v>188</v>
      </c>
      <c r="T44" s="38">
        <v>183</v>
      </c>
      <c r="U44" s="38">
        <v>176</v>
      </c>
      <c r="V44" s="38">
        <v>194</v>
      </c>
      <c r="W44" s="38">
        <v>201</v>
      </c>
      <c r="X44" s="38">
        <v>200</v>
      </c>
      <c r="Y44" s="38">
        <v>201</v>
      </c>
      <c r="Z44" s="38">
        <v>204</v>
      </c>
      <c r="AA44" s="38">
        <v>179</v>
      </c>
      <c r="AB44" s="38">
        <v>172</v>
      </c>
      <c r="AC44" s="38">
        <v>171</v>
      </c>
      <c r="AD44" s="38">
        <v>147</v>
      </c>
      <c r="AE44" s="38">
        <v>158</v>
      </c>
      <c r="AF44" s="38">
        <v>197</v>
      </c>
      <c r="AG44" s="38">
        <v>182</v>
      </c>
      <c r="AH44" s="38">
        <v>156</v>
      </c>
      <c r="AI44" s="38">
        <v>211</v>
      </c>
      <c r="AJ44" s="38">
        <v>232</v>
      </c>
      <c r="AK44" s="38">
        <v>217</v>
      </c>
      <c r="AL44" s="38">
        <v>216</v>
      </c>
      <c r="AM44" s="38">
        <v>185</v>
      </c>
      <c r="AN44" s="38">
        <v>173</v>
      </c>
      <c r="AO44" s="38">
        <v>192</v>
      </c>
      <c r="AP44" s="38">
        <v>154</v>
      </c>
      <c r="AQ44" s="38">
        <v>193</v>
      </c>
      <c r="AR44" s="38">
        <v>215</v>
      </c>
      <c r="AS44" s="38">
        <v>199</v>
      </c>
      <c r="AT44" s="38">
        <v>203</v>
      </c>
      <c r="AU44" s="38">
        <v>228</v>
      </c>
      <c r="AV44" s="38">
        <v>227</v>
      </c>
      <c r="AW44" s="38">
        <v>235</v>
      </c>
      <c r="AX44" s="38">
        <v>269</v>
      </c>
      <c r="AY44" s="38">
        <v>181</v>
      </c>
      <c r="AZ44" s="38">
        <v>196</v>
      </c>
      <c r="BA44" s="38">
        <v>211</v>
      </c>
      <c r="BB44" s="38">
        <v>170</v>
      </c>
      <c r="BC44" s="38">
        <v>210</v>
      </c>
      <c r="BD44" s="38">
        <v>206</v>
      </c>
      <c r="BE44" s="38">
        <v>178</v>
      </c>
      <c r="BF44" s="38">
        <v>246</v>
      </c>
      <c r="BG44" s="38">
        <v>244</v>
      </c>
      <c r="BH44" s="38">
        <v>219</v>
      </c>
      <c r="BI44" s="38">
        <v>217</v>
      </c>
      <c r="BJ44" s="38">
        <v>316</v>
      </c>
      <c r="BK44" s="38">
        <v>296</v>
      </c>
      <c r="BL44" s="38">
        <v>336</v>
      </c>
      <c r="BM44" s="38">
        <v>185</v>
      </c>
      <c r="BN44" s="38">
        <v>133</v>
      </c>
      <c r="BO44" s="38">
        <v>183</v>
      </c>
      <c r="BP44" s="38">
        <v>168</v>
      </c>
      <c r="BQ44" s="38">
        <v>204</v>
      </c>
      <c r="BR44" s="38">
        <v>208</v>
      </c>
      <c r="BS44" s="38">
        <v>176</v>
      </c>
      <c r="BT44" s="38">
        <v>227</v>
      </c>
      <c r="BU44" s="38">
        <v>225</v>
      </c>
      <c r="BV44" s="38">
        <v>178</v>
      </c>
      <c r="BW44" s="38">
        <v>170</v>
      </c>
      <c r="BX44" s="38">
        <v>197</v>
      </c>
      <c r="BY44" s="38">
        <v>156</v>
      </c>
      <c r="BZ44" s="38">
        <v>195</v>
      </c>
      <c r="CA44" s="38">
        <v>222</v>
      </c>
      <c r="CB44" s="38">
        <v>172</v>
      </c>
      <c r="CC44" s="38">
        <v>240</v>
      </c>
      <c r="CD44" s="38">
        <v>195</v>
      </c>
      <c r="CE44" s="38">
        <v>192</v>
      </c>
      <c r="CF44" s="38">
        <v>172</v>
      </c>
      <c r="CG44" s="38">
        <v>163</v>
      </c>
      <c r="CH44" s="38">
        <v>192</v>
      </c>
      <c r="CI44" s="38">
        <v>172</v>
      </c>
      <c r="CJ44" s="38">
        <v>163</v>
      </c>
      <c r="CK44" s="38">
        <v>168</v>
      </c>
      <c r="CL44" s="38">
        <v>130</v>
      </c>
      <c r="CM44" s="38">
        <v>197</v>
      </c>
      <c r="CN44" s="38">
        <v>186</v>
      </c>
      <c r="CO44" s="38">
        <v>197</v>
      </c>
      <c r="CP44" s="38">
        <v>199</v>
      </c>
      <c r="CQ44" s="38">
        <v>183</v>
      </c>
      <c r="CR44" s="38">
        <v>210</v>
      </c>
      <c r="CS44" s="38">
        <v>209</v>
      </c>
      <c r="CT44" s="38">
        <v>204</v>
      </c>
      <c r="CU44" s="38">
        <v>195</v>
      </c>
      <c r="CV44" s="38">
        <v>164</v>
      </c>
      <c r="CW44" s="38">
        <v>160</v>
      </c>
      <c r="CX44" s="38">
        <v>169</v>
      </c>
      <c r="CY44" s="38">
        <v>167</v>
      </c>
      <c r="CZ44" s="38">
        <v>215</v>
      </c>
      <c r="DA44" s="38">
        <v>188</v>
      </c>
      <c r="DB44" s="38">
        <v>208</v>
      </c>
      <c r="DC44" s="38">
        <v>206</v>
      </c>
      <c r="DD44" s="38">
        <v>189</v>
      </c>
      <c r="DE44" s="38">
        <v>226</v>
      </c>
      <c r="DF44" s="38">
        <v>184</v>
      </c>
      <c r="DG44" s="38">
        <v>157</v>
      </c>
      <c r="DH44" s="38">
        <v>208</v>
      </c>
      <c r="DI44" s="38">
        <v>177</v>
      </c>
      <c r="DJ44" s="38">
        <v>157</v>
      </c>
      <c r="DK44" s="38">
        <v>189</v>
      </c>
      <c r="DL44" s="38">
        <v>221</v>
      </c>
      <c r="DM44" s="38">
        <v>205</v>
      </c>
      <c r="DN44" s="38">
        <v>219</v>
      </c>
      <c r="DO44" s="38">
        <v>207</v>
      </c>
      <c r="DP44" s="38">
        <v>217</v>
      </c>
      <c r="DQ44" s="65">
        <v>211</v>
      </c>
      <c r="DR44" s="70">
        <v>226</v>
      </c>
      <c r="DS44" s="70">
        <v>179</v>
      </c>
      <c r="DT44" s="70">
        <v>201</v>
      </c>
      <c r="DU44" s="70">
        <v>154</v>
      </c>
      <c r="DV44" s="70">
        <v>144</v>
      </c>
      <c r="DW44" s="70">
        <v>225</v>
      </c>
      <c r="DX44" s="70">
        <v>193</v>
      </c>
      <c r="DY44" s="67">
        <v>183</v>
      </c>
      <c r="DZ44" s="67">
        <v>208</v>
      </c>
      <c r="EA44" s="67">
        <v>200</v>
      </c>
      <c r="EB44" s="67">
        <v>223</v>
      </c>
      <c r="EC44" s="67">
        <v>214</v>
      </c>
      <c r="ED44" s="70">
        <v>228</v>
      </c>
      <c r="EE44" s="70">
        <v>202</v>
      </c>
      <c r="EF44" s="70">
        <v>195</v>
      </c>
      <c r="EG44" s="70">
        <v>173</v>
      </c>
      <c r="EH44" s="70">
        <v>158</v>
      </c>
      <c r="EI44" s="70">
        <v>196</v>
      </c>
      <c r="EJ44" s="70">
        <v>212</v>
      </c>
      <c r="EK44" s="67">
        <v>205</v>
      </c>
      <c r="EL44" s="67">
        <v>191</v>
      </c>
      <c r="EM44" s="67">
        <v>168</v>
      </c>
      <c r="EN44" s="67">
        <v>235</v>
      </c>
      <c r="EO44" s="67">
        <v>198</v>
      </c>
      <c r="EP44" s="71">
        <v>185</v>
      </c>
      <c r="EQ44" s="71">
        <v>165</v>
      </c>
      <c r="ER44" s="71">
        <v>189</v>
      </c>
      <c r="ES44" s="71">
        <v>148</v>
      </c>
      <c r="ET44" s="71">
        <v>152</v>
      </c>
      <c r="EU44" s="71">
        <v>165</v>
      </c>
      <c r="EV44" s="71">
        <v>200</v>
      </c>
      <c r="EW44" s="68">
        <v>195</v>
      </c>
      <c r="EX44" s="68">
        <v>204</v>
      </c>
      <c r="EY44" s="68">
        <v>196</v>
      </c>
      <c r="EZ44" s="68">
        <v>167</v>
      </c>
      <c r="FA44" s="68">
        <v>189</v>
      </c>
      <c r="FB44" s="71">
        <v>183</v>
      </c>
      <c r="FC44" s="71">
        <v>176</v>
      </c>
      <c r="FD44" s="71">
        <v>165</v>
      </c>
      <c r="FE44" s="71">
        <v>137</v>
      </c>
      <c r="FF44" s="71">
        <v>137</v>
      </c>
      <c r="FG44" s="71">
        <v>145</v>
      </c>
      <c r="FH44" s="71">
        <v>168</v>
      </c>
      <c r="FI44" s="68">
        <v>179</v>
      </c>
      <c r="FJ44" s="68">
        <v>171</v>
      </c>
      <c r="FK44" s="68">
        <v>219</v>
      </c>
      <c r="FL44" s="68">
        <v>208</v>
      </c>
      <c r="FM44" s="68">
        <v>183</v>
      </c>
      <c r="FN44" s="69">
        <v>182</v>
      </c>
      <c r="FO44" s="69">
        <v>146</v>
      </c>
      <c r="FP44" s="69">
        <v>122</v>
      </c>
      <c r="FQ44" s="69">
        <v>127</v>
      </c>
      <c r="FR44" s="69">
        <v>126</v>
      </c>
      <c r="FS44" s="69">
        <v>120</v>
      </c>
      <c r="FT44" s="69">
        <v>173</v>
      </c>
      <c r="FU44" s="69">
        <v>159</v>
      </c>
      <c r="FV44" s="69">
        <v>178</v>
      </c>
      <c r="FW44" s="69">
        <v>187</v>
      </c>
      <c r="FX44" s="69">
        <v>183</v>
      </c>
      <c r="FY44" s="69">
        <v>204</v>
      </c>
      <c r="FZ44" s="70">
        <v>161</v>
      </c>
      <c r="GA44" s="70">
        <v>132</v>
      </c>
      <c r="GB44" s="70">
        <v>159</v>
      </c>
      <c r="GC44" s="70">
        <v>118</v>
      </c>
      <c r="GD44" s="70">
        <v>149</v>
      </c>
      <c r="GE44" s="70">
        <v>151</v>
      </c>
      <c r="GF44" s="70">
        <v>151</v>
      </c>
      <c r="GG44" s="70">
        <v>130</v>
      </c>
      <c r="GH44" s="70">
        <v>160</v>
      </c>
      <c r="GI44">
        <v>179</v>
      </c>
      <c r="GJ44">
        <v>168</v>
      </c>
      <c r="GK44">
        <v>171</v>
      </c>
      <c r="GL44">
        <v>166</v>
      </c>
      <c r="GM44">
        <v>141</v>
      </c>
      <c r="GN44">
        <v>184</v>
      </c>
      <c r="GO44">
        <v>115</v>
      </c>
      <c r="GP44">
        <v>134</v>
      </c>
      <c r="GQ44">
        <v>120</v>
      </c>
      <c r="GR44">
        <v>160</v>
      </c>
      <c r="GS44">
        <v>174</v>
      </c>
      <c r="GT44">
        <v>167</v>
      </c>
      <c r="GU44">
        <v>157</v>
      </c>
      <c r="GV44">
        <v>191</v>
      </c>
      <c r="GW44">
        <v>153</v>
      </c>
      <c r="GX44">
        <v>153</v>
      </c>
      <c r="GY44">
        <v>150</v>
      </c>
      <c r="GZ44">
        <v>141</v>
      </c>
      <c r="HA44">
        <v>154</v>
      </c>
      <c r="HB44" t="s">
        <v>310</v>
      </c>
      <c r="HC44">
        <v>135</v>
      </c>
      <c r="HD44">
        <v>122</v>
      </c>
      <c r="HE44">
        <v>151</v>
      </c>
      <c r="HF44">
        <v>174</v>
      </c>
      <c r="HG44">
        <v>140</v>
      </c>
      <c r="HH44">
        <v>179</v>
      </c>
      <c r="HI44">
        <v>161</v>
      </c>
      <c r="HJ44">
        <v>166</v>
      </c>
      <c r="HK44">
        <v>139</v>
      </c>
      <c r="HL44">
        <v>116</v>
      </c>
      <c r="HM44">
        <v>126</v>
      </c>
      <c r="HN44">
        <v>140</v>
      </c>
      <c r="HO44">
        <v>116</v>
      </c>
      <c r="HP44">
        <v>137</v>
      </c>
      <c r="HQ44">
        <v>159</v>
      </c>
      <c r="HR44">
        <v>150</v>
      </c>
      <c r="HS44">
        <v>153</v>
      </c>
      <c r="HT44">
        <v>163</v>
      </c>
      <c r="HU44">
        <v>167</v>
      </c>
      <c r="HV44">
        <v>168</v>
      </c>
      <c r="HW44">
        <v>135</v>
      </c>
      <c r="HX44">
        <v>123</v>
      </c>
      <c r="HY44">
        <v>120</v>
      </c>
      <c r="HZ44">
        <v>81</v>
      </c>
      <c r="IA44">
        <v>95</v>
      </c>
      <c r="IB44">
        <v>129</v>
      </c>
      <c r="IC44">
        <v>157</v>
      </c>
      <c r="ID44">
        <v>126</v>
      </c>
      <c r="IE44">
        <v>158</v>
      </c>
      <c r="IF44">
        <v>149</v>
      </c>
      <c r="IG44">
        <v>144</v>
      </c>
      <c r="IH44" s="106">
        <v>150</v>
      </c>
      <c r="II44" s="106">
        <v>123</v>
      </c>
      <c r="IJ44" s="106">
        <v>126</v>
      </c>
      <c r="IK44" s="3">
        <v>132</v>
      </c>
      <c r="IL44" s="3">
        <v>102</v>
      </c>
      <c r="IM44" s="3">
        <v>81</v>
      </c>
      <c r="IN44" s="3">
        <v>53</v>
      </c>
      <c r="IO44" s="3">
        <v>89</v>
      </c>
      <c r="IP44" s="3">
        <v>92</v>
      </c>
      <c r="IQ44" s="3">
        <v>136</v>
      </c>
      <c r="IR44" s="111">
        <v>156</v>
      </c>
      <c r="IS44" s="111">
        <v>152</v>
      </c>
      <c r="IT44" s="111">
        <v>186</v>
      </c>
      <c r="IU44" s="111">
        <v>141</v>
      </c>
      <c r="IV44" s="115">
        <v>172</v>
      </c>
    </row>
    <row r="45" spans="1:256">
      <c r="A45" s="7" t="s">
        <v>70</v>
      </c>
      <c r="B45" s="37">
        <v>2867</v>
      </c>
      <c r="C45" s="37">
        <v>4598</v>
      </c>
      <c r="D45" s="37">
        <v>3887</v>
      </c>
      <c r="E45" s="37">
        <v>3169</v>
      </c>
      <c r="F45" s="37">
        <v>3804</v>
      </c>
      <c r="G45" s="37">
        <v>4395</v>
      </c>
      <c r="H45" s="37">
        <v>2725</v>
      </c>
      <c r="I45" s="37">
        <v>3969</v>
      </c>
      <c r="J45" s="37">
        <v>4454</v>
      </c>
      <c r="K45" s="37">
        <v>3036</v>
      </c>
      <c r="L45" s="37">
        <v>4933</v>
      </c>
      <c r="M45" s="37">
        <v>4454</v>
      </c>
      <c r="N45" s="37">
        <v>3858</v>
      </c>
      <c r="O45" s="37">
        <v>4279</v>
      </c>
      <c r="P45" s="37">
        <v>3576</v>
      </c>
      <c r="Q45" s="37">
        <v>3618</v>
      </c>
      <c r="R45" s="37">
        <v>3272</v>
      </c>
      <c r="S45" s="37">
        <v>3996</v>
      </c>
      <c r="T45" s="37">
        <v>3972</v>
      </c>
      <c r="U45" s="37">
        <v>3732</v>
      </c>
      <c r="V45" s="37">
        <v>3940</v>
      </c>
      <c r="W45" s="37">
        <v>3277</v>
      </c>
      <c r="X45" s="37">
        <v>3581</v>
      </c>
      <c r="Y45" s="37">
        <v>3653</v>
      </c>
      <c r="Z45" s="37">
        <v>2948</v>
      </c>
      <c r="AA45" s="37">
        <v>2647</v>
      </c>
      <c r="AB45" s="37">
        <v>1938</v>
      </c>
      <c r="AC45" s="37">
        <v>2176</v>
      </c>
      <c r="AD45" s="37">
        <v>1739</v>
      </c>
      <c r="AE45" s="37">
        <v>2049</v>
      </c>
      <c r="AF45" s="37">
        <v>2370</v>
      </c>
      <c r="AG45" s="37">
        <v>2416</v>
      </c>
      <c r="AH45" s="37">
        <v>2005</v>
      </c>
      <c r="AI45" s="37">
        <v>2669</v>
      </c>
      <c r="AJ45" s="37">
        <v>3478</v>
      </c>
      <c r="AK45" s="37">
        <v>4344</v>
      </c>
      <c r="AL45" s="37">
        <v>4800</v>
      </c>
      <c r="AM45" s="37">
        <v>4146</v>
      </c>
      <c r="AN45" s="37">
        <v>4094</v>
      </c>
      <c r="AO45" s="37">
        <v>4229</v>
      </c>
      <c r="AP45" s="37">
        <v>3033</v>
      </c>
      <c r="AQ45" s="37">
        <v>3477</v>
      </c>
      <c r="AR45" s="37">
        <v>3669</v>
      </c>
      <c r="AS45" s="37">
        <v>3964</v>
      </c>
      <c r="AT45" s="37">
        <v>4377</v>
      </c>
      <c r="AU45" s="37">
        <v>4793</v>
      </c>
      <c r="AV45" s="37">
        <v>5429</v>
      </c>
      <c r="AW45" s="37">
        <v>6388</v>
      </c>
      <c r="AX45" s="37">
        <v>5977</v>
      </c>
      <c r="AY45" s="37">
        <v>4985</v>
      </c>
      <c r="AZ45" s="37">
        <v>5802</v>
      </c>
      <c r="BA45" s="37">
        <v>5382</v>
      </c>
      <c r="BB45" s="37">
        <v>5645</v>
      </c>
      <c r="BC45" s="37">
        <v>6738</v>
      </c>
      <c r="BD45" s="37">
        <v>5422</v>
      </c>
      <c r="BE45" s="37">
        <v>5508</v>
      </c>
      <c r="BF45" s="37">
        <v>6711</v>
      </c>
      <c r="BG45" s="37">
        <v>5729</v>
      </c>
      <c r="BH45" s="37">
        <v>6707</v>
      </c>
      <c r="BI45" s="37">
        <v>6984</v>
      </c>
      <c r="BJ45" s="37">
        <v>5921</v>
      </c>
      <c r="BK45" s="37">
        <v>6124</v>
      </c>
      <c r="BL45" s="37">
        <v>6140</v>
      </c>
      <c r="BM45" s="37">
        <v>6082</v>
      </c>
      <c r="BN45" s="37">
        <v>6382</v>
      </c>
      <c r="BO45" s="37">
        <v>7310</v>
      </c>
      <c r="BP45" s="37">
        <v>6644</v>
      </c>
      <c r="BQ45" s="37">
        <v>8839</v>
      </c>
      <c r="BR45" s="37">
        <v>10209</v>
      </c>
      <c r="BS45" s="37">
        <v>9168</v>
      </c>
      <c r="BT45" s="37">
        <v>11685</v>
      </c>
      <c r="BU45" s="37">
        <v>10762</v>
      </c>
      <c r="BV45" s="37">
        <v>9677</v>
      </c>
      <c r="BW45" s="37">
        <v>8991</v>
      </c>
      <c r="BX45" s="37">
        <v>10962</v>
      </c>
      <c r="BY45" s="37">
        <v>8269</v>
      </c>
      <c r="BZ45" s="37">
        <v>9931</v>
      </c>
      <c r="CA45" s="37">
        <v>10903</v>
      </c>
      <c r="CB45" s="37">
        <v>8382</v>
      </c>
      <c r="CC45" s="37">
        <v>9915</v>
      </c>
      <c r="CD45" s="37">
        <v>10018</v>
      </c>
      <c r="CE45" s="37">
        <v>6507</v>
      </c>
      <c r="CF45" s="37">
        <v>6449</v>
      </c>
      <c r="CG45" s="37">
        <v>6087</v>
      </c>
      <c r="CH45" s="37">
        <v>6507</v>
      </c>
      <c r="CI45" s="37">
        <v>6449</v>
      </c>
      <c r="CJ45" s="37">
        <v>6087</v>
      </c>
      <c r="CK45" s="37">
        <v>7835</v>
      </c>
      <c r="CL45" s="37">
        <v>7348</v>
      </c>
      <c r="CM45" s="37">
        <v>8810</v>
      </c>
      <c r="CN45" s="37">
        <v>8253</v>
      </c>
      <c r="CO45" s="37">
        <v>8901</v>
      </c>
      <c r="CP45" s="37">
        <v>10056</v>
      </c>
      <c r="CQ45" s="37">
        <v>8072</v>
      </c>
      <c r="CR45" s="37">
        <v>7942</v>
      </c>
      <c r="CS45" s="37">
        <v>7288</v>
      </c>
      <c r="CT45" s="37">
        <v>7189</v>
      </c>
      <c r="CU45" s="37">
        <v>5877</v>
      </c>
      <c r="CV45" s="37">
        <v>5356</v>
      </c>
      <c r="CW45" s="37">
        <v>5115</v>
      </c>
      <c r="CX45" s="37">
        <v>4740</v>
      </c>
      <c r="CY45" s="37">
        <v>4875</v>
      </c>
      <c r="CZ45" s="37">
        <v>4865</v>
      </c>
      <c r="DA45" s="37">
        <v>4684</v>
      </c>
      <c r="DB45" s="37">
        <v>4800</v>
      </c>
      <c r="DC45" s="37">
        <v>4671</v>
      </c>
      <c r="DD45" s="37">
        <v>4643</v>
      </c>
      <c r="DE45" s="37">
        <v>5374</v>
      </c>
      <c r="DF45" s="37">
        <v>4190</v>
      </c>
      <c r="DG45" s="37">
        <v>3382</v>
      </c>
      <c r="DH45" s="37">
        <v>3996</v>
      </c>
      <c r="DI45" s="37">
        <v>3673</v>
      </c>
      <c r="DJ45" s="37">
        <v>3401</v>
      </c>
      <c r="DK45" s="37">
        <v>4384</v>
      </c>
      <c r="DL45" s="37">
        <v>3933</v>
      </c>
      <c r="DM45" s="37">
        <v>3568</v>
      </c>
      <c r="DN45" s="37">
        <v>3940</v>
      </c>
      <c r="DO45" s="37">
        <v>4170</v>
      </c>
      <c r="DP45" s="37">
        <v>4347</v>
      </c>
      <c r="DQ45" s="66">
        <v>4925</v>
      </c>
      <c r="DR45" s="70">
        <v>3523</v>
      </c>
      <c r="DS45" s="70">
        <v>3240</v>
      </c>
      <c r="DT45" s="70">
        <v>3362</v>
      </c>
      <c r="DU45" s="70">
        <v>2837</v>
      </c>
      <c r="DV45" s="70">
        <v>2938</v>
      </c>
      <c r="DW45" s="70">
        <v>3527</v>
      </c>
      <c r="DX45" s="70">
        <v>3402</v>
      </c>
      <c r="DY45" s="67">
        <v>3100</v>
      </c>
      <c r="DZ45" s="67">
        <v>3837</v>
      </c>
      <c r="EA45" s="67">
        <v>3934</v>
      </c>
      <c r="EB45" s="67">
        <v>4742</v>
      </c>
      <c r="EC45" s="67">
        <v>4672</v>
      </c>
      <c r="ED45" s="70">
        <v>3305</v>
      </c>
      <c r="EE45" s="70">
        <v>3292</v>
      </c>
      <c r="EF45" s="70">
        <v>3130</v>
      </c>
      <c r="EG45" s="70">
        <v>2984</v>
      </c>
      <c r="EH45" s="70">
        <v>2868</v>
      </c>
      <c r="EI45" s="70">
        <v>3570</v>
      </c>
      <c r="EJ45" s="70">
        <v>3086</v>
      </c>
      <c r="EK45" s="67">
        <v>3331</v>
      </c>
      <c r="EL45" s="67">
        <v>3529</v>
      </c>
      <c r="EM45" s="67">
        <v>3238</v>
      </c>
      <c r="EN45" s="67">
        <v>3922</v>
      </c>
      <c r="EO45" s="67">
        <v>4383</v>
      </c>
      <c r="EP45" s="71">
        <v>3099</v>
      </c>
      <c r="EQ45" s="71">
        <v>2905</v>
      </c>
      <c r="ER45" s="71">
        <v>2732</v>
      </c>
      <c r="ES45" s="71">
        <v>2575</v>
      </c>
      <c r="ET45" s="71">
        <v>2085</v>
      </c>
      <c r="EU45" s="71">
        <v>2272</v>
      </c>
      <c r="EV45" s="71">
        <v>2445</v>
      </c>
      <c r="EW45" s="68">
        <v>2638</v>
      </c>
      <c r="EX45" s="68">
        <v>2687</v>
      </c>
      <c r="EY45" s="68">
        <v>3049</v>
      </c>
      <c r="EZ45" s="68">
        <v>3731</v>
      </c>
      <c r="FA45" s="68">
        <v>3399</v>
      </c>
      <c r="FB45" s="71">
        <v>3098</v>
      </c>
      <c r="FC45" s="71">
        <v>2649</v>
      </c>
      <c r="FD45" s="71">
        <v>2175</v>
      </c>
      <c r="FE45" s="71">
        <v>2466</v>
      </c>
      <c r="FF45" s="71">
        <v>2198</v>
      </c>
      <c r="FG45" s="71">
        <v>2220</v>
      </c>
      <c r="FH45" s="71">
        <v>2963</v>
      </c>
      <c r="FI45" s="68">
        <v>3049</v>
      </c>
      <c r="FJ45" s="68">
        <v>2733</v>
      </c>
      <c r="FK45" s="68">
        <v>2894</v>
      </c>
      <c r="FL45" s="68">
        <v>3431</v>
      </c>
      <c r="FM45" s="68">
        <v>3217</v>
      </c>
      <c r="FN45" s="69">
        <v>3242</v>
      </c>
      <c r="FO45" s="69">
        <v>2507</v>
      </c>
      <c r="FP45" s="69">
        <v>2465</v>
      </c>
      <c r="FQ45" s="69">
        <v>2354</v>
      </c>
      <c r="FR45" s="69">
        <v>2195</v>
      </c>
      <c r="FS45" s="69">
        <v>2184</v>
      </c>
      <c r="FT45" s="69">
        <v>2248</v>
      </c>
      <c r="FU45" s="69">
        <v>2456</v>
      </c>
      <c r="FV45" s="69">
        <v>2566</v>
      </c>
      <c r="FW45" s="69">
        <v>2068</v>
      </c>
      <c r="FX45" s="69">
        <v>2202</v>
      </c>
      <c r="FY45" s="69">
        <v>2283</v>
      </c>
      <c r="FZ45" s="70">
        <v>2711</v>
      </c>
      <c r="GA45" s="70">
        <v>2085</v>
      </c>
      <c r="GB45" s="70">
        <v>2301</v>
      </c>
      <c r="GC45" s="70">
        <v>1921</v>
      </c>
      <c r="GD45" s="70">
        <v>1708</v>
      </c>
      <c r="GE45" s="70">
        <v>1743</v>
      </c>
      <c r="GF45" s="70">
        <v>2061</v>
      </c>
      <c r="GG45" s="70">
        <v>2141</v>
      </c>
      <c r="GH45" s="70">
        <v>2573</v>
      </c>
      <c r="GI45">
        <v>2414</v>
      </c>
      <c r="GJ45">
        <v>2687</v>
      </c>
      <c r="GK45">
        <v>2704</v>
      </c>
      <c r="GL45">
        <v>2408</v>
      </c>
      <c r="GM45">
        <v>2008</v>
      </c>
      <c r="GN45">
        <v>2167</v>
      </c>
      <c r="GO45">
        <v>1600</v>
      </c>
      <c r="GP45">
        <v>1953</v>
      </c>
      <c r="GQ45">
        <v>1923</v>
      </c>
      <c r="GR45">
        <v>1868</v>
      </c>
      <c r="GS45">
        <v>1971</v>
      </c>
      <c r="GT45">
        <v>2171</v>
      </c>
      <c r="GU45" s="78">
        <v>1995</v>
      </c>
      <c r="GV45" s="78">
        <v>2496</v>
      </c>
      <c r="GW45" s="78">
        <v>2659</v>
      </c>
      <c r="GX45" s="78">
        <v>2199</v>
      </c>
      <c r="GY45" s="78">
        <v>1952</v>
      </c>
      <c r="GZ45" s="78">
        <v>1955</v>
      </c>
      <c r="HA45" s="78">
        <v>1662</v>
      </c>
      <c r="HB45" s="78">
        <v>1755</v>
      </c>
      <c r="HC45" s="78">
        <v>2001</v>
      </c>
      <c r="HD45" s="78">
        <v>1621</v>
      </c>
      <c r="HE45" s="78">
        <v>2013</v>
      </c>
      <c r="HF45" s="78">
        <v>2173</v>
      </c>
      <c r="HG45" s="78">
        <v>1867</v>
      </c>
      <c r="HH45" s="78">
        <v>2355</v>
      </c>
      <c r="HI45" s="78">
        <v>2194</v>
      </c>
      <c r="HJ45" s="78">
        <v>2065</v>
      </c>
      <c r="HK45" s="78">
        <v>2039</v>
      </c>
      <c r="HL45" s="78">
        <v>1865</v>
      </c>
      <c r="HM45" s="78">
        <v>1643</v>
      </c>
      <c r="HN45" s="78">
        <v>1619</v>
      </c>
      <c r="HO45" s="78">
        <v>1760</v>
      </c>
      <c r="HP45" s="78">
        <v>1694</v>
      </c>
      <c r="HQ45" s="78">
        <v>1938</v>
      </c>
      <c r="HR45" s="78">
        <v>2030</v>
      </c>
      <c r="HS45" s="78">
        <v>2001</v>
      </c>
      <c r="HT45" s="78">
        <v>2490</v>
      </c>
      <c r="HU45" s="78">
        <v>2188</v>
      </c>
      <c r="HV45" s="78">
        <v>2040</v>
      </c>
      <c r="HW45" s="78">
        <v>1958</v>
      </c>
      <c r="HX45" s="78">
        <v>1776</v>
      </c>
      <c r="HY45" s="78">
        <v>1845</v>
      </c>
      <c r="HZ45" s="78">
        <v>1510</v>
      </c>
      <c r="IA45" s="78">
        <v>1642</v>
      </c>
      <c r="IB45" s="78">
        <v>1683</v>
      </c>
      <c r="IC45" s="78">
        <v>2155</v>
      </c>
      <c r="ID45" s="78">
        <v>1918</v>
      </c>
      <c r="IE45" s="78">
        <v>2026</v>
      </c>
      <c r="IF45" s="78">
        <v>2312</v>
      </c>
      <c r="IG45" s="78">
        <v>2252</v>
      </c>
      <c r="IH45" s="106">
        <v>2137</v>
      </c>
      <c r="II45" s="106">
        <v>1707</v>
      </c>
      <c r="IJ45" s="106">
        <v>1736</v>
      </c>
      <c r="IK45" s="3">
        <v>1751</v>
      </c>
      <c r="IL45" s="3">
        <v>1648</v>
      </c>
      <c r="IM45" s="3">
        <v>1990</v>
      </c>
      <c r="IN45" s="3">
        <v>3147</v>
      </c>
      <c r="IO45" s="3">
        <v>3166</v>
      </c>
      <c r="IP45" s="3">
        <v>2789</v>
      </c>
      <c r="IQ45" s="3">
        <v>2297</v>
      </c>
      <c r="IR45" s="111">
        <v>2993</v>
      </c>
      <c r="IS45" s="111">
        <v>2947</v>
      </c>
      <c r="IT45" s="111">
        <v>2058</v>
      </c>
      <c r="IU45" s="111">
        <v>1952</v>
      </c>
      <c r="IV45" s="115">
        <v>2147</v>
      </c>
    </row>
    <row r="46" spans="1:256">
      <c r="A46" s="7" t="s">
        <v>72</v>
      </c>
      <c r="B46" s="37">
        <v>11856</v>
      </c>
      <c r="C46" s="37">
        <v>10974</v>
      </c>
      <c r="D46" s="37">
        <v>11379</v>
      </c>
      <c r="E46" s="37">
        <v>9479</v>
      </c>
      <c r="F46" s="37">
        <v>10556</v>
      </c>
      <c r="G46" s="37">
        <v>11481</v>
      </c>
      <c r="H46" s="37">
        <v>14532</v>
      </c>
      <c r="I46" s="37">
        <v>16118</v>
      </c>
      <c r="J46" s="37">
        <v>16351</v>
      </c>
      <c r="K46" s="37">
        <v>15846</v>
      </c>
      <c r="L46" s="37">
        <v>18822</v>
      </c>
      <c r="M46" s="37">
        <v>16957</v>
      </c>
      <c r="N46" s="37">
        <v>13696</v>
      </c>
      <c r="O46" s="37">
        <v>16522</v>
      </c>
      <c r="P46" s="37">
        <v>14237</v>
      </c>
      <c r="Q46" s="37">
        <v>16173</v>
      </c>
      <c r="R46" s="37">
        <v>15554</v>
      </c>
      <c r="S46" s="37">
        <v>15811</v>
      </c>
      <c r="T46" s="37">
        <v>15889</v>
      </c>
      <c r="U46" s="37">
        <v>18403</v>
      </c>
      <c r="V46" s="37">
        <v>18507</v>
      </c>
      <c r="W46" s="37">
        <v>20032</v>
      </c>
      <c r="X46" s="37">
        <v>21037</v>
      </c>
      <c r="Y46" s="37">
        <v>18744</v>
      </c>
      <c r="Z46" s="37">
        <v>20266</v>
      </c>
      <c r="AA46" s="37">
        <v>17931</v>
      </c>
      <c r="AB46" s="37">
        <v>15119</v>
      </c>
      <c r="AC46" s="37">
        <v>18038</v>
      </c>
      <c r="AD46" s="37">
        <v>15395</v>
      </c>
      <c r="AE46" s="37">
        <v>14840</v>
      </c>
      <c r="AF46" s="37">
        <v>17231</v>
      </c>
      <c r="AG46" s="37">
        <v>19290</v>
      </c>
      <c r="AH46" s="37">
        <v>18416</v>
      </c>
      <c r="AI46" s="37">
        <v>22580</v>
      </c>
      <c r="AJ46" s="37">
        <v>23865</v>
      </c>
      <c r="AK46" s="37">
        <v>23652</v>
      </c>
      <c r="AL46" s="37">
        <v>26578</v>
      </c>
      <c r="AM46" s="37">
        <v>21810</v>
      </c>
      <c r="AN46" s="37">
        <v>21563</v>
      </c>
      <c r="AO46" s="37">
        <v>24916</v>
      </c>
      <c r="AP46" s="37">
        <v>21162</v>
      </c>
      <c r="AQ46" s="37">
        <v>20966</v>
      </c>
      <c r="AR46" s="37">
        <v>22737</v>
      </c>
      <c r="AS46" s="37">
        <v>23334</v>
      </c>
      <c r="AT46" s="37">
        <v>22441</v>
      </c>
      <c r="AU46" s="37">
        <v>23963</v>
      </c>
      <c r="AV46" s="37">
        <v>22339</v>
      </c>
      <c r="AW46" s="37">
        <v>26918</v>
      </c>
      <c r="AX46" s="37">
        <v>27820</v>
      </c>
      <c r="AY46" s="37">
        <v>21709</v>
      </c>
      <c r="AZ46" s="37">
        <v>24193</v>
      </c>
      <c r="BA46" s="37">
        <v>23510</v>
      </c>
      <c r="BB46" s="37">
        <v>20181</v>
      </c>
      <c r="BC46" s="37">
        <v>22599</v>
      </c>
      <c r="BD46" s="37">
        <v>24060</v>
      </c>
      <c r="BE46" s="37">
        <v>22426</v>
      </c>
      <c r="BF46" s="37">
        <v>25309</v>
      </c>
      <c r="BG46" s="37">
        <v>26182</v>
      </c>
      <c r="BH46" s="37">
        <v>26904</v>
      </c>
      <c r="BI46" s="37">
        <v>27730</v>
      </c>
      <c r="BJ46" s="37">
        <v>26121</v>
      </c>
      <c r="BK46" s="37">
        <v>23684</v>
      </c>
      <c r="BL46" s="37">
        <v>25949</v>
      </c>
      <c r="BM46" s="37">
        <v>21536</v>
      </c>
      <c r="BN46" s="37">
        <v>19581</v>
      </c>
      <c r="BO46" s="37">
        <v>21869</v>
      </c>
      <c r="BP46" s="37">
        <v>20613</v>
      </c>
      <c r="BQ46" s="37">
        <v>21499</v>
      </c>
      <c r="BR46" s="37">
        <v>23651</v>
      </c>
      <c r="BS46" s="37">
        <v>22089</v>
      </c>
      <c r="BT46" s="37">
        <v>26739</v>
      </c>
      <c r="BU46" s="37">
        <v>25513</v>
      </c>
      <c r="BV46" s="37">
        <v>20430</v>
      </c>
      <c r="BW46" s="37">
        <v>17140</v>
      </c>
      <c r="BX46" s="37">
        <v>19955</v>
      </c>
      <c r="BY46" s="37">
        <v>17878</v>
      </c>
      <c r="BZ46" s="37">
        <v>21311</v>
      </c>
      <c r="CA46" s="37">
        <v>21073</v>
      </c>
      <c r="CB46" s="37">
        <v>19088</v>
      </c>
      <c r="CC46" s="37">
        <v>23524</v>
      </c>
      <c r="CD46" s="37">
        <v>22169</v>
      </c>
      <c r="CE46" s="37">
        <v>23718</v>
      </c>
      <c r="CF46" s="37">
        <v>20761</v>
      </c>
      <c r="CG46" s="37">
        <v>19495</v>
      </c>
      <c r="CH46" s="37">
        <v>23718</v>
      </c>
      <c r="CI46" s="37">
        <v>20761</v>
      </c>
      <c r="CJ46" s="37">
        <v>19495</v>
      </c>
      <c r="CK46" s="37">
        <v>19126</v>
      </c>
      <c r="CL46" s="37">
        <v>17566</v>
      </c>
      <c r="CM46" s="37">
        <v>19106</v>
      </c>
      <c r="CN46" s="37">
        <v>19707</v>
      </c>
      <c r="CO46" s="37">
        <v>21020</v>
      </c>
      <c r="CP46" s="37">
        <v>20557</v>
      </c>
      <c r="CQ46" s="37">
        <v>20341</v>
      </c>
      <c r="CR46" s="37">
        <v>23120</v>
      </c>
      <c r="CS46" s="37">
        <v>20929</v>
      </c>
      <c r="CT46" s="37">
        <v>24016</v>
      </c>
      <c r="CU46" s="37">
        <v>20106</v>
      </c>
      <c r="CV46" s="37">
        <v>18633</v>
      </c>
      <c r="CW46" s="37">
        <v>20502</v>
      </c>
      <c r="CX46" s="37">
        <v>18081</v>
      </c>
      <c r="CY46" s="37">
        <v>17357</v>
      </c>
      <c r="CZ46" s="37">
        <v>19858</v>
      </c>
      <c r="DA46" s="37">
        <v>21842</v>
      </c>
      <c r="DB46" s="37">
        <v>19367</v>
      </c>
      <c r="DC46" s="37">
        <v>21586</v>
      </c>
      <c r="DD46" s="37">
        <v>21441</v>
      </c>
      <c r="DE46" s="37">
        <v>19919</v>
      </c>
      <c r="DF46" s="37">
        <v>20616</v>
      </c>
      <c r="DG46" s="37">
        <v>18248</v>
      </c>
      <c r="DH46" s="37">
        <v>21286</v>
      </c>
      <c r="DI46" s="37">
        <v>19961</v>
      </c>
      <c r="DJ46" s="37">
        <v>19562</v>
      </c>
      <c r="DK46" s="37">
        <v>21090</v>
      </c>
      <c r="DL46" s="37">
        <v>19261</v>
      </c>
      <c r="DM46" s="37">
        <v>18801</v>
      </c>
      <c r="DN46" s="37">
        <v>22123</v>
      </c>
      <c r="DO46" s="37">
        <v>24077</v>
      </c>
      <c r="DP46" s="37">
        <v>22938</v>
      </c>
      <c r="DQ46" s="66">
        <v>24260</v>
      </c>
      <c r="DR46" s="70">
        <v>27113</v>
      </c>
      <c r="DS46" s="70">
        <v>21621</v>
      </c>
      <c r="DT46" s="70">
        <v>22404</v>
      </c>
      <c r="DU46" s="70">
        <v>19476</v>
      </c>
      <c r="DV46" s="70">
        <v>20206</v>
      </c>
      <c r="DW46" s="70">
        <v>17427</v>
      </c>
      <c r="DX46" s="70">
        <v>16554</v>
      </c>
      <c r="DY46" s="67">
        <v>15100</v>
      </c>
      <c r="DZ46" s="67">
        <v>17293</v>
      </c>
      <c r="EA46" s="67">
        <v>18631</v>
      </c>
      <c r="EB46" s="67">
        <v>18601</v>
      </c>
      <c r="EC46" s="67">
        <v>17927</v>
      </c>
      <c r="ED46" s="70">
        <v>16093</v>
      </c>
      <c r="EE46" s="70">
        <v>14540</v>
      </c>
      <c r="EF46" s="70">
        <v>14025</v>
      </c>
      <c r="EG46" s="70">
        <v>9255</v>
      </c>
      <c r="EH46" s="70">
        <v>5807</v>
      </c>
      <c r="EI46" s="70">
        <v>5681</v>
      </c>
      <c r="EJ46" s="70">
        <v>3933</v>
      </c>
      <c r="EK46" s="67">
        <v>3166</v>
      </c>
      <c r="EL46" s="67">
        <v>2323</v>
      </c>
      <c r="EM46" s="67">
        <v>1491</v>
      </c>
      <c r="EN46" s="67">
        <v>1304</v>
      </c>
      <c r="EO46" s="67">
        <v>292</v>
      </c>
      <c r="EP46" s="71">
        <v>78</v>
      </c>
      <c r="EQ46" s="71">
        <v>20</v>
      </c>
      <c r="ER46" s="71">
        <v>7</v>
      </c>
      <c r="ES46" s="71">
        <v>24437</v>
      </c>
      <c r="ET46" s="71">
        <v>22693</v>
      </c>
      <c r="EU46" s="71">
        <v>23590</v>
      </c>
      <c r="EV46" s="71">
        <v>23966</v>
      </c>
      <c r="EW46" s="68">
        <v>27574</v>
      </c>
      <c r="EX46" s="68">
        <v>27726</v>
      </c>
      <c r="EY46" s="68">
        <v>30143</v>
      </c>
      <c r="EZ46" s="68">
        <v>34497</v>
      </c>
      <c r="FA46" s="68">
        <v>28424</v>
      </c>
      <c r="FB46" s="71">
        <v>31219</v>
      </c>
      <c r="FC46" s="71">
        <v>27304</v>
      </c>
      <c r="FD46" s="71">
        <v>23047</v>
      </c>
      <c r="FE46" s="71">
        <v>25621</v>
      </c>
      <c r="FF46" s="71">
        <v>22981</v>
      </c>
      <c r="FG46" s="71">
        <v>23142</v>
      </c>
      <c r="FH46" s="71">
        <v>25417</v>
      </c>
      <c r="FI46" s="68">
        <v>28141</v>
      </c>
      <c r="FJ46" s="68">
        <v>25348</v>
      </c>
      <c r="FK46" s="68">
        <v>30800</v>
      </c>
      <c r="FL46" s="68">
        <v>31870</v>
      </c>
      <c r="FM46" s="68">
        <v>29963</v>
      </c>
      <c r="FN46" s="69">
        <v>30733</v>
      </c>
      <c r="FO46" s="69">
        <v>23213</v>
      </c>
      <c r="FP46" s="69">
        <v>23252</v>
      </c>
      <c r="FQ46" s="69">
        <v>26489</v>
      </c>
      <c r="FR46" s="69">
        <v>23850</v>
      </c>
      <c r="FS46" s="69">
        <v>22469</v>
      </c>
      <c r="FT46" s="69">
        <v>24501</v>
      </c>
      <c r="FU46" s="69">
        <v>25399</v>
      </c>
      <c r="FV46" s="69">
        <v>25334</v>
      </c>
      <c r="FW46" s="69">
        <v>28947</v>
      </c>
      <c r="FX46" s="69">
        <v>27843</v>
      </c>
      <c r="FY46" s="69">
        <v>28600</v>
      </c>
      <c r="FZ46" s="70">
        <v>28013</v>
      </c>
      <c r="GA46" s="70">
        <v>20154</v>
      </c>
      <c r="GB46" s="70">
        <v>22872</v>
      </c>
      <c r="GC46" s="70">
        <v>22651</v>
      </c>
      <c r="GD46" s="70">
        <v>20539</v>
      </c>
      <c r="GE46" s="70">
        <v>21301</v>
      </c>
      <c r="GF46" s="70">
        <v>22980</v>
      </c>
      <c r="GG46" s="70">
        <v>22606</v>
      </c>
      <c r="GH46" s="70">
        <v>24590</v>
      </c>
      <c r="GI46">
        <v>27281</v>
      </c>
      <c r="GJ46">
        <v>25921</v>
      </c>
      <c r="GK46">
        <v>26175</v>
      </c>
      <c r="GL46">
        <v>25963</v>
      </c>
      <c r="GM46">
        <v>21503</v>
      </c>
      <c r="GN46">
        <v>23024</v>
      </c>
      <c r="GO46">
        <v>21230</v>
      </c>
      <c r="GP46">
        <v>21225</v>
      </c>
      <c r="GQ46">
        <v>21460</v>
      </c>
      <c r="GR46">
        <v>21005</v>
      </c>
      <c r="GS46">
        <v>22916</v>
      </c>
      <c r="GT46">
        <v>24557</v>
      </c>
      <c r="GU46" s="78">
        <v>24699</v>
      </c>
      <c r="GV46" s="78">
        <v>28854</v>
      </c>
      <c r="GW46" s="78">
        <v>26176</v>
      </c>
      <c r="GX46" s="78">
        <v>23182</v>
      </c>
      <c r="GY46" s="78">
        <v>20767</v>
      </c>
      <c r="GZ46" s="78">
        <v>19609</v>
      </c>
      <c r="HA46" s="78">
        <v>18947</v>
      </c>
      <c r="HB46" s="78">
        <v>16358</v>
      </c>
      <c r="HC46" s="78">
        <v>17520</v>
      </c>
      <c r="HD46" s="78">
        <v>16124</v>
      </c>
      <c r="HE46" s="78">
        <v>19209</v>
      </c>
      <c r="HF46" s="78">
        <v>19676</v>
      </c>
      <c r="HG46" s="78">
        <v>19904</v>
      </c>
      <c r="HH46" s="78">
        <v>22713</v>
      </c>
      <c r="HI46" s="78">
        <v>25469</v>
      </c>
      <c r="HJ46" s="78">
        <v>20799</v>
      </c>
      <c r="HK46" s="78">
        <v>18105</v>
      </c>
      <c r="HL46" s="78">
        <v>15230</v>
      </c>
      <c r="HM46" s="78">
        <v>18152</v>
      </c>
      <c r="HN46" s="78">
        <v>15673</v>
      </c>
      <c r="HO46" s="78">
        <v>15845</v>
      </c>
      <c r="HP46" s="78">
        <v>15235</v>
      </c>
      <c r="HQ46" s="78">
        <v>17746</v>
      </c>
      <c r="HR46" s="78">
        <v>18282</v>
      </c>
      <c r="HS46" s="78">
        <v>18131</v>
      </c>
      <c r="HT46" s="78">
        <v>21477</v>
      </c>
      <c r="HU46" s="78">
        <v>20119</v>
      </c>
      <c r="HV46" s="78">
        <v>21182</v>
      </c>
      <c r="HW46" s="78">
        <v>18796</v>
      </c>
      <c r="HX46" s="78">
        <v>15551</v>
      </c>
      <c r="HY46" s="78">
        <v>22877</v>
      </c>
      <c r="HZ46" s="78">
        <v>16419</v>
      </c>
      <c r="IA46" s="78">
        <v>16505</v>
      </c>
      <c r="IB46" s="78">
        <v>16592</v>
      </c>
      <c r="IC46" s="78">
        <v>17623</v>
      </c>
      <c r="ID46" s="78">
        <v>22167</v>
      </c>
      <c r="IE46" s="78">
        <v>22497</v>
      </c>
      <c r="IF46" s="78">
        <v>21914</v>
      </c>
      <c r="IG46" s="78">
        <v>19552</v>
      </c>
      <c r="IH46" s="106">
        <v>20060</v>
      </c>
      <c r="II46" s="106">
        <v>15168</v>
      </c>
      <c r="IJ46" s="106">
        <v>17412</v>
      </c>
      <c r="IK46" s="3">
        <v>20399</v>
      </c>
      <c r="IL46" s="3">
        <v>16875</v>
      </c>
      <c r="IM46" s="3">
        <v>26460</v>
      </c>
      <c r="IN46" s="3">
        <v>40327</v>
      </c>
      <c r="IO46" s="3">
        <v>28155</v>
      </c>
      <c r="IP46" s="3">
        <v>22881</v>
      </c>
      <c r="IQ46" s="3">
        <v>26130</v>
      </c>
      <c r="IR46" s="111">
        <v>23564</v>
      </c>
      <c r="IS46" s="111">
        <v>18961</v>
      </c>
      <c r="IT46" s="111">
        <v>26392</v>
      </c>
      <c r="IU46" s="111">
        <v>27016</v>
      </c>
      <c r="IV46" s="115">
        <v>26617</v>
      </c>
    </row>
    <row r="47" spans="1:256">
      <c r="A47" s="7" t="s">
        <v>74</v>
      </c>
      <c r="B47" s="38">
        <v>972</v>
      </c>
      <c r="C47" s="38">
        <v>911</v>
      </c>
      <c r="D47" s="37">
        <v>1045</v>
      </c>
      <c r="E47" s="38">
        <v>846</v>
      </c>
      <c r="F47" s="38">
        <v>856</v>
      </c>
      <c r="G47" s="38">
        <v>844</v>
      </c>
      <c r="H47" s="38">
        <v>828</v>
      </c>
      <c r="I47" s="38">
        <v>907</v>
      </c>
      <c r="J47" s="37">
        <v>1022</v>
      </c>
      <c r="K47" s="38">
        <v>997</v>
      </c>
      <c r="L47" s="37">
        <v>1218</v>
      </c>
      <c r="M47" s="37">
        <v>1103</v>
      </c>
      <c r="N47" s="38">
        <v>962</v>
      </c>
      <c r="O47" s="37">
        <v>1021</v>
      </c>
      <c r="P47" s="38">
        <v>873</v>
      </c>
      <c r="Q47" s="37">
        <v>1154</v>
      </c>
      <c r="R47" s="38">
        <v>877</v>
      </c>
      <c r="S47" s="38">
        <v>961</v>
      </c>
      <c r="T47" s="38">
        <v>928</v>
      </c>
      <c r="U47" s="38">
        <v>997</v>
      </c>
      <c r="V47" s="37">
        <v>1077</v>
      </c>
      <c r="W47" s="37">
        <v>1144</v>
      </c>
      <c r="X47" s="37">
        <v>1310</v>
      </c>
      <c r="Y47" s="37">
        <v>1027</v>
      </c>
      <c r="Z47" s="37">
        <v>1079</v>
      </c>
      <c r="AA47" s="37">
        <v>1057</v>
      </c>
      <c r="AB47" s="38">
        <v>990</v>
      </c>
      <c r="AC47" s="37">
        <v>1182</v>
      </c>
      <c r="AD47" s="38">
        <v>760</v>
      </c>
      <c r="AE47" s="38">
        <v>934</v>
      </c>
      <c r="AF47" s="37">
        <v>1070</v>
      </c>
      <c r="AG47" s="37">
        <v>1130</v>
      </c>
      <c r="AH47" s="37">
        <v>1143</v>
      </c>
      <c r="AI47" s="37">
        <v>1262</v>
      </c>
      <c r="AJ47" s="37">
        <v>1258</v>
      </c>
      <c r="AK47" s="37">
        <v>1204</v>
      </c>
      <c r="AL47" s="37">
        <v>1175</v>
      </c>
      <c r="AM47" s="37">
        <v>1041</v>
      </c>
      <c r="AN47" s="37">
        <v>1030</v>
      </c>
      <c r="AO47" s="37">
        <v>1210</v>
      </c>
      <c r="AP47" s="38">
        <v>854</v>
      </c>
      <c r="AQ47" s="38">
        <v>971</v>
      </c>
      <c r="AR47" s="37">
        <v>1090</v>
      </c>
      <c r="AS47" s="37">
        <v>1066</v>
      </c>
      <c r="AT47" s="37">
        <v>1236</v>
      </c>
      <c r="AU47" s="37">
        <v>1260</v>
      </c>
      <c r="AV47" s="37">
        <v>1292</v>
      </c>
      <c r="AW47" s="37">
        <v>1215</v>
      </c>
      <c r="AX47" s="37">
        <v>1136</v>
      </c>
      <c r="AY47" s="37">
        <v>1023</v>
      </c>
      <c r="AZ47" s="38">
        <v>930</v>
      </c>
      <c r="BA47" s="37">
        <v>1165</v>
      </c>
      <c r="BB47" s="38">
        <v>884</v>
      </c>
      <c r="BC47" s="37">
        <v>1199</v>
      </c>
      <c r="BD47" s="37">
        <v>1119</v>
      </c>
      <c r="BE47" s="37">
        <v>1044</v>
      </c>
      <c r="BF47" s="37">
        <v>1242</v>
      </c>
      <c r="BG47" s="37">
        <v>1326</v>
      </c>
      <c r="BH47" s="37">
        <v>1509</v>
      </c>
      <c r="BI47" s="37">
        <v>1295</v>
      </c>
      <c r="BJ47" s="37">
        <v>1228</v>
      </c>
      <c r="BK47" s="37">
        <v>1200</v>
      </c>
      <c r="BL47" s="37">
        <v>1161</v>
      </c>
      <c r="BM47" s="37">
        <v>1300</v>
      </c>
      <c r="BN47" s="38">
        <v>985</v>
      </c>
      <c r="BO47" s="37">
        <v>1173</v>
      </c>
      <c r="BP47" s="37">
        <v>1175</v>
      </c>
      <c r="BQ47" s="37">
        <v>1238</v>
      </c>
      <c r="BR47" s="37">
        <v>1335</v>
      </c>
      <c r="BS47" s="37">
        <v>1330</v>
      </c>
      <c r="BT47" s="37">
        <v>1633</v>
      </c>
      <c r="BU47" s="37">
        <v>1322</v>
      </c>
      <c r="BV47" s="37">
        <v>1402</v>
      </c>
      <c r="BW47" s="37">
        <v>1094</v>
      </c>
      <c r="BX47" s="37">
        <v>1027</v>
      </c>
      <c r="BY47" s="37">
        <v>1127</v>
      </c>
      <c r="BZ47" s="37">
        <v>1295</v>
      </c>
      <c r="CA47" s="37">
        <v>1254</v>
      </c>
      <c r="CB47" s="37">
        <v>1427</v>
      </c>
      <c r="CC47" s="37">
        <v>1652</v>
      </c>
      <c r="CD47" s="37">
        <v>1394</v>
      </c>
      <c r="CE47" s="37">
        <v>1482</v>
      </c>
      <c r="CF47" s="37">
        <v>1422</v>
      </c>
      <c r="CG47" s="37">
        <v>1238</v>
      </c>
      <c r="CH47" s="37">
        <v>1482</v>
      </c>
      <c r="CI47" s="37">
        <v>1422</v>
      </c>
      <c r="CJ47" s="37">
        <v>1238</v>
      </c>
      <c r="CK47" s="37">
        <v>1300</v>
      </c>
      <c r="CL47" s="37">
        <v>1117</v>
      </c>
      <c r="CM47" s="37">
        <v>1152</v>
      </c>
      <c r="CN47" s="37">
        <v>1155</v>
      </c>
      <c r="CO47" s="37">
        <v>1250</v>
      </c>
      <c r="CP47" s="37">
        <v>1275</v>
      </c>
      <c r="CQ47" s="37">
        <v>1446</v>
      </c>
      <c r="CR47" s="37">
        <v>1647</v>
      </c>
      <c r="CS47" s="37">
        <v>1505</v>
      </c>
      <c r="CT47" s="37">
        <v>1549</v>
      </c>
      <c r="CU47" s="37">
        <v>1493</v>
      </c>
      <c r="CV47" s="37">
        <v>1380</v>
      </c>
      <c r="CW47" s="37">
        <v>1445</v>
      </c>
      <c r="CX47" s="37">
        <v>1547</v>
      </c>
      <c r="CY47" s="37">
        <v>1376</v>
      </c>
      <c r="CZ47" s="37">
        <v>1578</v>
      </c>
      <c r="DA47" s="37">
        <v>1446</v>
      </c>
      <c r="DB47" s="37">
        <v>1403</v>
      </c>
      <c r="DC47" s="37">
        <v>1547</v>
      </c>
      <c r="DD47" s="37">
        <v>1584</v>
      </c>
      <c r="DE47" s="37">
        <v>1758</v>
      </c>
      <c r="DF47" s="37">
        <v>1878</v>
      </c>
      <c r="DG47" s="37">
        <v>1597</v>
      </c>
      <c r="DH47" s="37">
        <v>1905</v>
      </c>
      <c r="DI47" s="37">
        <v>1729</v>
      </c>
      <c r="DJ47" s="37">
        <v>1645</v>
      </c>
      <c r="DK47" s="37">
        <v>2012</v>
      </c>
      <c r="DL47" s="37">
        <v>1406</v>
      </c>
      <c r="DM47" s="37">
        <v>1114</v>
      </c>
      <c r="DN47" s="37">
        <v>1382</v>
      </c>
      <c r="DO47" s="37">
        <v>1554</v>
      </c>
      <c r="DP47" s="37">
        <v>1739</v>
      </c>
      <c r="DQ47" s="66">
        <v>1913</v>
      </c>
      <c r="DR47" s="70">
        <v>1865</v>
      </c>
      <c r="DS47" s="70">
        <v>1865</v>
      </c>
      <c r="DT47" s="70">
        <v>1893</v>
      </c>
      <c r="DU47" s="70">
        <v>2000</v>
      </c>
      <c r="DV47" s="70">
        <v>2097</v>
      </c>
      <c r="DW47" s="70">
        <v>3100</v>
      </c>
      <c r="DX47" s="70">
        <v>2907</v>
      </c>
      <c r="DY47" s="67">
        <v>3554</v>
      </c>
      <c r="DZ47" s="67">
        <v>3837</v>
      </c>
      <c r="EA47" s="67">
        <v>3916</v>
      </c>
      <c r="EB47" s="67">
        <v>3817</v>
      </c>
      <c r="EC47" s="67">
        <v>3494</v>
      </c>
      <c r="ED47" s="70">
        <v>3091</v>
      </c>
      <c r="EE47" s="70">
        <v>3804</v>
      </c>
      <c r="EF47" s="70">
        <v>2970</v>
      </c>
      <c r="EG47" s="70">
        <v>3287</v>
      </c>
      <c r="EH47" s="70">
        <v>2456</v>
      </c>
      <c r="EI47" s="70">
        <v>3013</v>
      </c>
      <c r="EJ47" s="70">
        <v>2801</v>
      </c>
      <c r="EK47" s="67">
        <v>3084</v>
      </c>
      <c r="EL47" s="67">
        <v>3230</v>
      </c>
      <c r="EM47" s="67">
        <v>2829</v>
      </c>
      <c r="EN47" s="67">
        <v>3926</v>
      </c>
      <c r="EO47" s="67">
        <v>3226</v>
      </c>
      <c r="EP47" s="71">
        <v>3135</v>
      </c>
      <c r="EQ47" s="71">
        <v>3265</v>
      </c>
      <c r="ER47" s="71">
        <v>3109</v>
      </c>
      <c r="ES47" s="71">
        <v>3258</v>
      </c>
      <c r="ET47" s="71">
        <v>2410</v>
      </c>
      <c r="EU47" s="71">
        <v>2910</v>
      </c>
      <c r="EV47" s="71">
        <v>2534</v>
      </c>
      <c r="EW47" s="68">
        <v>2415</v>
      </c>
      <c r="EX47" s="68">
        <v>2260</v>
      </c>
      <c r="EY47" s="68">
        <v>2581</v>
      </c>
      <c r="EZ47" s="68">
        <v>2933</v>
      </c>
      <c r="FA47" s="68">
        <v>889</v>
      </c>
      <c r="FB47" s="71">
        <v>535</v>
      </c>
      <c r="FC47" s="71">
        <v>541</v>
      </c>
      <c r="FD47" s="71">
        <v>456</v>
      </c>
      <c r="FE47" s="71">
        <v>640</v>
      </c>
      <c r="FF47" s="71">
        <v>430</v>
      </c>
      <c r="FG47" s="71">
        <v>462</v>
      </c>
      <c r="FH47" s="71">
        <v>495</v>
      </c>
      <c r="FI47" s="68">
        <v>524</v>
      </c>
      <c r="FJ47" s="68">
        <v>471</v>
      </c>
      <c r="FK47" s="68">
        <v>549</v>
      </c>
      <c r="FL47" s="68">
        <v>546</v>
      </c>
      <c r="FM47" s="68">
        <v>512</v>
      </c>
      <c r="FN47" s="69">
        <v>2000</v>
      </c>
      <c r="FO47" s="69">
        <v>1769</v>
      </c>
      <c r="FP47" s="69">
        <v>1935</v>
      </c>
      <c r="FQ47" s="69">
        <v>2540</v>
      </c>
      <c r="FR47" s="69">
        <v>1877</v>
      </c>
      <c r="FS47" s="69">
        <v>2147</v>
      </c>
      <c r="FT47" s="69">
        <v>2127</v>
      </c>
      <c r="FU47" s="69">
        <v>2070</v>
      </c>
      <c r="FV47" s="69">
        <v>2209</v>
      </c>
      <c r="FW47" s="69">
        <v>2080</v>
      </c>
      <c r="FX47" s="69">
        <v>2251</v>
      </c>
      <c r="FY47" s="69">
        <v>2118</v>
      </c>
      <c r="FZ47" s="70">
        <v>1983</v>
      </c>
      <c r="GA47" s="70">
        <v>1696</v>
      </c>
      <c r="GB47" s="70">
        <v>1788</v>
      </c>
      <c r="GC47" s="70">
        <v>1954</v>
      </c>
      <c r="GD47" s="70">
        <v>1471</v>
      </c>
      <c r="GE47" s="70">
        <v>1552</v>
      </c>
      <c r="GF47" s="70">
        <v>1519</v>
      </c>
      <c r="GG47" s="70">
        <v>1423</v>
      </c>
      <c r="GH47" s="70">
        <v>1652</v>
      </c>
      <c r="GI47">
        <v>1674</v>
      </c>
      <c r="GJ47">
        <v>1822</v>
      </c>
      <c r="GK47">
        <v>1645</v>
      </c>
      <c r="GL47">
        <v>1553</v>
      </c>
      <c r="GM47">
        <v>1479</v>
      </c>
      <c r="GN47">
        <v>1510</v>
      </c>
      <c r="GO47">
        <v>1661</v>
      </c>
      <c r="GP47">
        <v>1321</v>
      </c>
      <c r="GQ47">
        <v>1378</v>
      </c>
      <c r="GR47">
        <v>1422</v>
      </c>
      <c r="GS47">
        <v>1523</v>
      </c>
      <c r="GT47">
        <v>1522</v>
      </c>
      <c r="GU47" s="78">
        <v>1522</v>
      </c>
      <c r="GV47" s="78">
        <v>1794</v>
      </c>
      <c r="GW47" s="78">
        <v>1639</v>
      </c>
      <c r="GX47" s="78">
        <v>1447</v>
      </c>
      <c r="GY47" s="78">
        <v>1538</v>
      </c>
      <c r="GZ47" s="78">
        <v>1384</v>
      </c>
      <c r="HA47" s="78">
        <v>1538</v>
      </c>
      <c r="HB47" s="78">
        <v>1155</v>
      </c>
      <c r="HC47" s="78">
        <v>1006</v>
      </c>
      <c r="HD47" s="78">
        <v>1143</v>
      </c>
      <c r="HE47" s="78">
        <v>1357</v>
      </c>
      <c r="HF47" s="78">
        <v>1373</v>
      </c>
      <c r="HG47" s="78">
        <v>1419</v>
      </c>
      <c r="HH47" s="78">
        <v>1650</v>
      </c>
      <c r="HI47" s="78">
        <v>1329</v>
      </c>
      <c r="HJ47" s="78">
        <v>1337</v>
      </c>
      <c r="HK47" s="78">
        <v>1367</v>
      </c>
      <c r="HL47" s="78">
        <v>1138</v>
      </c>
      <c r="HM47" s="78">
        <v>1436</v>
      </c>
      <c r="HN47">
        <v>999</v>
      </c>
      <c r="HO47" s="78">
        <v>1096</v>
      </c>
      <c r="HP47" s="78">
        <v>1235</v>
      </c>
      <c r="HQ47" s="78">
        <v>1284</v>
      </c>
      <c r="HR47" s="78">
        <v>1286</v>
      </c>
      <c r="HS47" s="78">
        <v>1337</v>
      </c>
      <c r="HT47" s="78">
        <v>1487</v>
      </c>
      <c r="HU47" s="78">
        <v>1223</v>
      </c>
      <c r="HV47" s="78">
        <v>1269</v>
      </c>
      <c r="HW47" s="78">
        <v>1222</v>
      </c>
      <c r="HX47" s="78">
        <v>1043</v>
      </c>
      <c r="HY47" s="78">
        <v>1278</v>
      </c>
      <c r="HZ47" s="78">
        <v>1048</v>
      </c>
      <c r="IA47" s="78">
        <v>1030</v>
      </c>
      <c r="IB47" s="78">
        <v>1209</v>
      </c>
      <c r="IC47" s="78">
        <v>1193</v>
      </c>
      <c r="ID47" s="78">
        <v>1152</v>
      </c>
      <c r="IE47" s="78">
        <v>1247</v>
      </c>
      <c r="IF47" s="78">
        <v>1241</v>
      </c>
      <c r="IG47" s="78">
        <v>1063</v>
      </c>
      <c r="IH47" s="106">
        <v>1106</v>
      </c>
      <c r="II47" s="106">
        <v>1017</v>
      </c>
      <c r="IJ47" s="106">
        <v>1029</v>
      </c>
      <c r="IK47" s="3">
        <v>1207</v>
      </c>
      <c r="IL47" s="3">
        <v>913</v>
      </c>
      <c r="IM47" s="3">
        <v>1943</v>
      </c>
      <c r="IN47" s="3">
        <v>1915</v>
      </c>
      <c r="IO47" s="3">
        <v>1105</v>
      </c>
      <c r="IP47" s="3">
        <v>1157</v>
      </c>
      <c r="IQ47" s="3">
        <v>1310</v>
      </c>
      <c r="IR47" s="111">
        <v>1577</v>
      </c>
      <c r="IS47" s="111">
        <v>1397</v>
      </c>
      <c r="IT47" s="111">
        <v>1406</v>
      </c>
      <c r="IU47" s="111">
        <v>1338</v>
      </c>
      <c r="IV47" s="115">
        <v>1205</v>
      </c>
    </row>
    <row r="48" spans="1:256">
      <c r="A48" s="7" t="s">
        <v>76</v>
      </c>
      <c r="B48" s="38">
        <v>457</v>
      </c>
      <c r="C48" s="38">
        <v>465</v>
      </c>
      <c r="D48" s="38">
        <v>472</v>
      </c>
      <c r="E48" s="38">
        <v>471</v>
      </c>
      <c r="F48" s="38">
        <v>478</v>
      </c>
      <c r="G48" s="38">
        <v>417</v>
      </c>
      <c r="H48" s="38">
        <v>415</v>
      </c>
      <c r="I48" s="38">
        <v>431</v>
      </c>
      <c r="J48" s="38">
        <v>470</v>
      </c>
      <c r="K48" s="38">
        <v>676</v>
      </c>
      <c r="L48" s="38">
        <v>460</v>
      </c>
      <c r="M48" s="38">
        <v>570</v>
      </c>
      <c r="N48" s="38">
        <v>482</v>
      </c>
      <c r="O48" s="38">
        <v>508</v>
      </c>
      <c r="P48" s="38">
        <v>513</v>
      </c>
      <c r="Q48" s="38">
        <v>543</v>
      </c>
      <c r="R48" s="38">
        <v>443</v>
      </c>
      <c r="S48" s="38">
        <v>519</v>
      </c>
      <c r="T48" s="38">
        <v>446</v>
      </c>
      <c r="U48" s="38">
        <v>439</v>
      </c>
      <c r="V48" s="38">
        <v>488</v>
      </c>
      <c r="W48" s="38">
        <v>502</v>
      </c>
      <c r="X48" s="38">
        <v>490</v>
      </c>
      <c r="Y48" s="38">
        <v>451</v>
      </c>
      <c r="Z48" s="38">
        <v>566</v>
      </c>
      <c r="AA48" s="38">
        <v>510</v>
      </c>
      <c r="AB48" s="38">
        <v>467</v>
      </c>
      <c r="AC48" s="38">
        <v>448</v>
      </c>
      <c r="AD48" s="38">
        <v>430</v>
      </c>
      <c r="AE48" s="38">
        <v>559</v>
      </c>
      <c r="AF48" s="38">
        <v>448</v>
      </c>
      <c r="AG48" s="38">
        <v>427</v>
      </c>
      <c r="AH48" s="38">
        <v>435</v>
      </c>
      <c r="AI48" s="38">
        <v>503</v>
      </c>
      <c r="AJ48" s="38">
        <v>479</v>
      </c>
      <c r="AK48" s="38">
        <v>437</v>
      </c>
      <c r="AL48" s="38">
        <v>468</v>
      </c>
      <c r="AM48" s="38">
        <v>395</v>
      </c>
      <c r="AN48" s="38">
        <v>493</v>
      </c>
      <c r="AO48" s="38">
        <v>502</v>
      </c>
      <c r="AP48" s="38">
        <v>379</v>
      </c>
      <c r="AQ48" s="38">
        <v>397</v>
      </c>
      <c r="AR48" s="38">
        <v>398</v>
      </c>
      <c r="AS48" s="38">
        <v>398</v>
      </c>
      <c r="AT48" s="38">
        <v>414</v>
      </c>
      <c r="AU48" s="38">
        <v>494</v>
      </c>
      <c r="AV48" s="38">
        <v>444</v>
      </c>
      <c r="AW48" s="38">
        <v>503</v>
      </c>
      <c r="AX48" s="38">
        <v>466</v>
      </c>
      <c r="AY48" s="38">
        <v>392</v>
      </c>
      <c r="AZ48" s="38">
        <v>472</v>
      </c>
      <c r="BA48" s="38">
        <v>471</v>
      </c>
      <c r="BB48" s="38">
        <v>416</v>
      </c>
      <c r="BC48" s="38">
        <v>479</v>
      </c>
      <c r="BD48" s="38">
        <v>460</v>
      </c>
      <c r="BE48" s="38">
        <v>402</v>
      </c>
      <c r="BF48" s="38">
        <v>457</v>
      </c>
      <c r="BG48" s="38">
        <v>479</v>
      </c>
      <c r="BH48" s="38">
        <v>452</v>
      </c>
      <c r="BI48" s="38">
        <v>491</v>
      </c>
      <c r="BJ48" s="38">
        <v>472</v>
      </c>
      <c r="BK48" s="38">
        <v>435</v>
      </c>
      <c r="BL48" s="38">
        <v>456</v>
      </c>
      <c r="BM48" s="38">
        <v>427</v>
      </c>
      <c r="BN48" s="38">
        <v>383</v>
      </c>
      <c r="BO48" s="38">
        <v>420</v>
      </c>
      <c r="BP48" s="38">
        <v>420</v>
      </c>
      <c r="BQ48" s="38">
        <v>429</v>
      </c>
      <c r="BR48" s="38">
        <v>396</v>
      </c>
      <c r="BS48" s="38">
        <v>401</v>
      </c>
      <c r="BT48" s="38">
        <v>501</v>
      </c>
      <c r="BU48" s="38">
        <v>513</v>
      </c>
      <c r="BV48" s="38">
        <v>463</v>
      </c>
      <c r="BW48" s="38">
        <v>356</v>
      </c>
      <c r="BX48" s="38">
        <v>418</v>
      </c>
      <c r="BY48" s="38">
        <v>371</v>
      </c>
      <c r="BZ48" s="38">
        <v>365</v>
      </c>
      <c r="CA48" s="38">
        <v>480</v>
      </c>
      <c r="CB48" s="38">
        <v>454</v>
      </c>
      <c r="CC48" s="38">
        <v>527</v>
      </c>
      <c r="CD48" s="38">
        <v>520</v>
      </c>
      <c r="CE48" s="38">
        <v>482</v>
      </c>
      <c r="CF48" s="38">
        <v>432</v>
      </c>
      <c r="CG48" s="38">
        <v>409</v>
      </c>
      <c r="CH48" s="38">
        <v>482</v>
      </c>
      <c r="CI48" s="38">
        <v>432</v>
      </c>
      <c r="CJ48" s="38">
        <v>409</v>
      </c>
      <c r="CK48" s="38">
        <v>488</v>
      </c>
      <c r="CL48" s="38">
        <v>355</v>
      </c>
      <c r="CM48" s="38">
        <v>446</v>
      </c>
      <c r="CN48" s="38">
        <v>447</v>
      </c>
      <c r="CO48" s="38">
        <v>436</v>
      </c>
      <c r="CP48" s="38">
        <v>431</v>
      </c>
      <c r="CQ48" s="38">
        <v>467</v>
      </c>
      <c r="CR48" s="38">
        <v>537</v>
      </c>
      <c r="CS48" s="38">
        <v>494</v>
      </c>
      <c r="CT48" s="38">
        <v>592</v>
      </c>
      <c r="CU48" s="38">
        <v>477</v>
      </c>
      <c r="CV48" s="38">
        <v>468</v>
      </c>
      <c r="CW48" s="38">
        <v>543</v>
      </c>
      <c r="CX48" s="38">
        <v>447</v>
      </c>
      <c r="CY48" s="38">
        <v>423</v>
      </c>
      <c r="CZ48" s="38">
        <v>452</v>
      </c>
      <c r="DA48" s="38">
        <v>473</v>
      </c>
      <c r="DB48" s="38">
        <v>465</v>
      </c>
      <c r="DC48" s="38">
        <v>639</v>
      </c>
      <c r="DD48" s="38">
        <v>552</v>
      </c>
      <c r="DE48" s="38">
        <v>630</v>
      </c>
      <c r="DF48" s="38">
        <v>693</v>
      </c>
      <c r="DG48" s="38">
        <v>625</v>
      </c>
      <c r="DH48" s="38">
        <v>711</v>
      </c>
      <c r="DI48" s="38">
        <v>693</v>
      </c>
      <c r="DJ48" s="38">
        <v>614</v>
      </c>
      <c r="DK48" s="38">
        <v>688</v>
      </c>
      <c r="DL48" s="38">
        <v>592</v>
      </c>
      <c r="DM48" s="38">
        <v>553</v>
      </c>
      <c r="DN48" s="38">
        <v>620</v>
      </c>
      <c r="DO48" s="38">
        <v>700</v>
      </c>
      <c r="DP48" s="38">
        <v>665</v>
      </c>
      <c r="DQ48" s="65">
        <v>714</v>
      </c>
      <c r="DR48" s="70">
        <v>648</v>
      </c>
      <c r="DS48" s="70">
        <v>602</v>
      </c>
      <c r="DT48" s="70">
        <v>677</v>
      </c>
      <c r="DU48" s="70">
        <v>560</v>
      </c>
      <c r="DV48" s="70">
        <v>497</v>
      </c>
      <c r="DW48" s="70">
        <v>629</v>
      </c>
      <c r="DX48" s="70">
        <v>590</v>
      </c>
      <c r="DY48" s="67">
        <v>554</v>
      </c>
      <c r="DZ48" s="67">
        <v>637</v>
      </c>
      <c r="EA48" s="67">
        <v>790</v>
      </c>
      <c r="EB48" s="67">
        <v>830</v>
      </c>
      <c r="EC48" s="67">
        <v>767</v>
      </c>
      <c r="ED48" s="70">
        <v>767</v>
      </c>
      <c r="EE48" s="70">
        <v>785</v>
      </c>
      <c r="EF48" s="70">
        <v>906</v>
      </c>
      <c r="EG48" s="70">
        <v>1083</v>
      </c>
      <c r="EH48" s="70">
        <v>762</v>
      </c>
      <c r="EI48" s="70">
        <v>926</v>
      </c>
      <c r="EJ48" s="70">
        <v>863</v>
      </c>
      <c r="EK48" s="67">
        <v>890</v>
      </c>
      <c r="EL48" s="67">
        <v>950</v>
      </c>
      <c r="EM48" s="67">
        <v>818</v>
      </c>
      <c r="EN48" s="67">
        <v>890</v>
      </c>
      <c r="EO48" s="67">
        <v>971</v>
      </c>
      <c r="EP48" s="71">
        <v>885</v>
      </c>
      <c r="EQ48" s="71">
        <v>1006</v>
      </c>
      <c r="ER48" s="71">
        <v>1044</v>
      </c>
      <c r="ES48" s="71">
        <v>968</v>
      </c>
      <c r="ET48" s="71">
        <v>853</v>
      </c>
      <c r="EU48" s="71">
        <v>865</v>
      </c>
      <c r="EV48" s="71">
        <v>745</v>
      </c>
      <c r="EW48" s="68">
        <v>859</v>
      </c>
      <c r="EX48" s="68">
        <v>859</v>
      </c>
      <c r="EY48" s="68">
        <v>894</v>
      </c>
      <c r="EZ48" s="68">
        <v>1109</v>
      </c>
      <c r="FA48" s="68">
        <v>959</v>
      </c>
      <c r="FB48" s="71">
        <v>968</v>
      </c>
      <c r="FC48" s="71">
        <v>836</v>
      </c>
      <c r="FD48" s="71">
        <v>861</v>
      </c>
      <c r="FE48" s="71">
        <v>975</v>
      </c>
      <c r="FF48" s="71">
        <v>748</v>
      </c>
      <c r="FG48" s="71">
        <v>800</v>
      </c>
      <c r="FH48" s="71">
        <v>790</v>
      </c>
      <c r="FI48" s="68">
        <v>906</v>
      </c>
      <c r="FJ48" s="68">
        <v>859</v>
      </c>
      <c r="FK48" s="68">
        <v>922</v>
      </c>
      <c r="FL48" s="68">
        <v>921</v>
      </c>
      <c r="FM48" s="68">
        <v>890</v>
      </c>
      <c r="FN48" s="69">
        <v>1055</v>
      </c>
      <c r="FO48" s="69">
        <v>738</v>
      </c>
      <c r="FP48" s="69">
        <v>893</v>
      </c>
      <c r="FQ48" s="69">
        <v>998</v>
      </c>
      <c r="FR48" s="69">
        <v>741</v>
      </c>
      <c r="FS48" s="69">
        <v>763</v>
      </c>
      <c r="FT48" s="69">
        <v>841</v>
      </c>
      <c r="FU48" s="69">
        <v>794</v>
      </c>
      <c r="FV48" s="69">
        <v>853</v>
      </c>
      <c r="FW48" s="69">
        <v>883</v>
      </c>
      <c r="FX48" s="69">
        <v>855</v>
      </c>
      <c r="FY48" s="69">
        <v>910</v>
      </c>
      <c r="FZ48" s="70">
        <v>911</v>
      </c>
      <c r="GA48" s="70">
        <v>687</v>
      </c>
      <c r="GB48" s="70">
        <v>779</v>
      </c>
      <c r="GC48" s="70">
        <v>772</v>
      </c>
      <c r="GD48" s="70">
        <v>625</v>
      </c>
      <c r="GE48" s="70">
        <v>697</v>
      </c>
      <c r="GF48" s="70">
        <v>698</v>
      </c>
      <c r="GG48" s="70">
        <v>621</v>
      </c>
      <c r="GH48" s="70">
        <v>712</v>
      </c>
      <c r="GI48">
        <v>899</v>
      </c>
      <c r="GJ48">
        <v>1018</v>
      </c>
      <c r="GK48">
        <v>934</v>
      </c>
      <c r="GL48">
        <v>992</v>
      </c>
      <c r="GM48">
        <v>686</v>
      </c>
      <c r="GN48">
        <v>716</v>
      </c>
      <c r="GO48">
        <v>570</v>
      </c>
      <c r="GP48">
        <v>598</v>
      </c>
      <c r="GQ48">
        <v>643</v>
      </c>
      <c r="GR48">
        <v>637</v>
      </c>
      <c r="GS48">
        <v>639</v>
      </c>
      <c r="GT48">
        <v>669</v>
      </c>
      <c r="GU48">
        <v>636</v>
      </c>
      <c r="GV48">
        <v>684</v>
      </c>
      <c r="GW48">
        <v>689</v>
      </c>
      <c r="GX48">
        <v>606</v>
      </c>
      <c r="GY48">
        <v>636</v>
      </c>
      <c r="GZ48">
        <v>633</v>
      </c>
      <c r="HA48">
        <v>661</v>
      </c>
      <c r="HB48">
        <v>491</v>
      </c>
      <c r="HC48">
        <v>526</v>
      </c>
      <c r="HD48">
        <v>496</v>
      </c>
      <c r="HE48">
        <v>578</v>
      </c>
      <c r="HF48">
        <v>591</v>
      </c>
      <c r="HG48">
        <v>586</v>
      </c>
      <c r="HH48">
        <v>703</v>
      </c>
      <c r="HI48">
        <v>617</v>
      </c>
      <c r="HJ48">
        <v>607</v>
      </c>
      <c r="HK48">
        <v>609</v>
      </c>
      <c r="HL48">
        <v>531</v>
      </c>
      <c r="HM48">
        <v>558</v>
      </c>
      <c r="HN48">
        <v>472</v>
      </c>
      <c r="HO48">
        <v>488</v>
      </c>
      <c r="HP48">
        <v>479</v>
      </c>
      <c r="HQ48">
        <v>491</v>
      </c>
      <c r="HR48">
        <v>452</v>
      </c>
      <c r="HS48">
        <v>510</v>
      </c>
      <c r="HT48">
        <v>542</v>
      </c>
      <c r="HU48">
        <v>494</v>
      </c>
      <c r="HV48">
        <v>610</v>
      </c>
      <c r="HW48">
        <v>522</v>
      </c>
      <c r="HX48">
        <v>524</v>
      </c>
      <c r="HY48">
        <v>582</v>
      </c>
      <c r="HZ48">
        <v>380</v>
      </c>
      <c r="IA48">
        <v>479</v>
      </c>
      <c r="IB48">
        <v>438</v>
      </c>
      <c r="IC48">
        <v>530</v>
      </c>
      <c r="ID48">
        <v>446</v>
      </c>
      <c r="IE48">
        <v>581</v>
      </c>
      <c r="IF48">
        <v>497</v>
      </c>
      <c r="IG48">
        <v>536</v>
      </c>
      <c r="IH48" s="106">
        <v>590</v>
      </c>
      <c r="II48" s="106">
        <v>470</v>
      </c>
      <c r="IJ48" s="106">
        <v>498</v>
      </c>
      <c r="IK48" s="3">
        <v>493</v>
      </c>
      <c r="IL48" s="3">
        <v>403</v>
      </c>
      <c r="IM48" s="3">
        <v>514</v>
      </c>
      <c r="IN48" s="3">
        <v>809</v>
      </c>
      <c r="IO48" s="3">
        <v>342</v>
      </c>
      <c r="IP48" s="3">
        <v>270</v>
      </c>
      <c r="IQ48" s="3">
        <v>433</v>
      </c>
      <c r="IR48" s="111">
        <v>534</v>
      </c>
      <c r="IS48" s="111">
        <v>636</v>
      </c>
      <c r="IT48" s="111">
        <v>586</v>
      </c>
      <c r="IU48" s="111">
        <v>539</v>
      </c>
      <c r="IV48" s="115">
        <v>614</v>
      </c>
    </row>
    <row r="49" spans="1:256">
      <c r="A49" s="7" t="s">
        <v>77</v>
      </c>
      <c r="B49" s="37">
        <v>2364</v>
      </c>
      <c r="C49" s="37">
        <v>2262</v>
      </c>
      <c r="D49" s="37">
        <v>2160</v>
      </c>
      <c r="E49" s="37">
        <v>1808</v>
      </c>
      <c r="F49" s="37">
        <v>1808</v>
      </c>
      <c r="G49" s="37">
        <v>2128</v>
      </c>
      <c r="H49" s="37">
        <v>1754</v>
      </c>
      <c r="I49" s="37">
        <v>2086</v>
      </c>
      <c r="J49" s="37">
        <v>2065</v>
      </c>
      <c r="K49" s="37">
        <v>2141</v>
      </c>
      <c r="L49" s="37">
        <v>2567</v>
      </c>
      <c r="M49" s="37">
        <v>2393</v>
      </c>
      <c r="N49" s="37">
        <v>2128</v>
      </c>
      <c r="O49" s="37">
        <v>2301</v>
      </c>
      <c r="P49" s="37">
        <v>2023</v>
      </c>
      <c r="Q49" s="37">
        <v>2113</v>
      </c>
      <c r="R49" s="37">
        <v>1829</v>
      </c>
      <c r="S49" s="38">
        <v>975</v>
      </c>
      <c r="T49" s="37">
        <v>1973</v>
      </c>
      <c r="U49" s="37">
        <v>2190</v>
      </c>
      <c r="V49" s="37">
        <v>2188</v>
      </c>
      <c r="W49" s="37">
        <v>2215</v>
      </c>
      <c r="X49" s="37">
        <v>2635</v>
      </c>
      <c r="Y49" s="37">
        <v>2279</v>
      </c>
      <c r="Z49" s="37">
        <v>2806</v>
      </c>
      <c r="AA49" s="37">
        <v>2557</v>
      </c>
      <c r="AB49" s="37">
        <v>2220</v>
      </c>
      <c r="AC49" s="37">
        <v>2427</v>
      </c>
      <c r="AD49" s="37">
        <v>1998</v>
      </c>
      <c r="AE49" s="37">
        <v>2075</v>
      </c>
      <c r="AF49" s="37">
        <v>2221</v>
      </c>
      <c r="AG49" s="37">
        <v>2247</v>
      </c>
      <c r="AH49" s="37">
        <v>2261</v>
      </c>
      <c r="AI49" s="37">
        <v>2448</v>
      </c>
      <c r="AJ49" s="37">
        <v>2526</v>
      </c>
      <c r="AK49" s="37">
        <v>2624</v>
      </c>
      <c r="AL49" s="37">
        <v>3005</v>
      </c>
      <c r="AM49" s="37">
        <v>2451</v>
      </c>
      <c r="AN49" s="37">
        <v>2365</v>
      </c>
      <c r="AO49" s="37">
        <v>2400</v>
      </c>
      <c r="AP49" s="37">
        <v>2101</v>
      </c>
      <c r="AQ49" s="37">
        <v>2272</v>
      </c>
      <c r="AR49" s="37">
        <v>2416</v>
      </c>
      <c r="AS49" s="37">
        <v>2369</v>
      </c>
      <c r="AT49" s="37">
        <v>2277</v>
      </c>
      <c r="AU49" s="37">
        <v>2594</v>
      </c>
      <c r="AV49" s="37">
        <v>2549</v>
      </c>
      <c r="AW49" s="37">
        <v>2451</v>
      </c>
      <c r="AX49" s="37">
        <v>2816</v>
      </c>
      <c r="AY49" s="37">
        <v>2277</v>
      </c>
      <c r="AZ49" s="37">
        <v>2396</v>
      </c>
      <c r="BA49" s="37">
        <v>2141</v>
      </c>
      <c r="BB49" s="37">
        <v>2002</v>
      </c>
      <c r="BC49" s="37">
        <v>2274</v>
      </c>
      <c r="BD49" s="37">
        <v>2318</v>
      </c>
      <c r="BE49" s="37">
        <v>2041</v>
      </c>
      <c r="BF49" s="37">
        <v>2361</v>
      </c>
      <c r="BG49" s="37">
        <v>2626</v>
      </c>
      <c r="BH49" s="37">
        <v>2831</v>
      </c>
      <c r="BI49" s="37">
        <v>2573</v>
      </c>
      <c r="BJ49" s="37">
        <v>2526</v>
      </c>
      <c r="BK49" s="37">
        <v>2385</v>
      </c>
      <c r="BL49" s="37">
        <v>2290</v>
      </c>
      <c r="BM49" s="37">
        <v>1989</v>
      </c>
      <c r="BN49" s="37">
        <v>1871</v>
      </c>
      <c r="BO49" s="37">
        <v>2073</v>
      </c>
      <c r="BP49" s="37">
        <v>2139</v>
      </c>
      <c r="BQ49" s="37">
        <v>2160</v>
      </c>
      <c r="BR49" s="37">
        <v>2141</v>
      </c>
      <c r="BS49" s="37">
        <v>2218</v>
      </c>
      <c r="BT49" s="37">
        <v>2609</v>
      </c>
      <c r="BU49" s="37">
        <v>2761</v>
      </c>
      <c r="BV49" s="37">
        <v>2002</v>
      </c>
      <c r="BW49" s="37">
        <v>1800</v>
      </c>
      <c r="BX49" s="37">
        <v>2100</v>
      </c>
      <c r="BY49" s="37">
        <v>1862</v>
      </c>
      <c r="BZ49" s="37">
        <v>2125</v>
      </c>
      <c r="CA49" s="37">
        <v>2260</v>
      </c>
      <c r="CB49" s="37">
        <v>2137</v>
      </c>
      <c r="CC49" s="37">
        <v>2597</v>
      </c>
      <c r="CD49" s="37">
        <v>2365</v>
      </c>
      <c r="CE49" s="37">
        <v>2598</v>
      </c>
      <c r="CF49" s="37">
        <v>2319</v>
      </c>
      <c r="CG49" s="37">
        <v>1985</v>
      </c>
      <c r="CH49" s="37">
        <v>2598</v>
      </c>
      <c r="CI49" s="37">
        <v>2319</v>
      </c>
      <c r="CJ49" s="37">
        <v>1985</v>
      </c>
      <c r="CK49" s="37">
        <v>1927</v>
      </c>
      <c r="CL49" s="37">
        <v>1679</v>
      </c>
      <c r="CM49" s="37">
        <v>1833</v>
      </c>
      <c r="CN49" s="37">
        <v>1945</v>
      </c>
      <c r="CO49" s="37">
        <v>2172</v>
      </c>
      <c r="CP49" s="37">
        <v>1999</v>
      </c>
      <c r="CQ49" s="37">
        <v>2209</v>
      </c>
      <c r="CR49" s="37">
        <v>2431</v>
      </c>
      <c r="CS49" s="37">
        <v>2211</v>
      </c>
      <c r="CT49" s="37">
        <v>2338</v>
      </c>
      <c r="CU49" s="37">
        <v>2266</v>
      </c>
      <c r="CV49" s="37">
        <v>2066</v>
      </c>
      <c r="CW49" s="37">
        <v>2143</v>
      </c>
      <c r="CX49" s="37">
        <v>2038</v>
      </c>
      <c r="CY49" s="37">
        <v>1951</v>
      </c>
      <c r="CZ49" s="37">
        <v>2249</v>
      </c>
      <c r="DA49" s="37">
        <v>2176</v>
      </c>
      <c r="DB49" s="37">
        <v>2067</v>
      </c>
      <c r="DC49" s="37">
        <v>2429</v>
      </c>
      <c r="DD49" s="37">
        <v>2482</v>
      </c>
      <c r="DE49" s="37">
        <v>2812</v>
      </c>
      <c r="DF49" s="37">
        <v>3081</v>
      </c>
      <c r="DG49" s="37">
        <v>2455</v>
      </c>
      <c r="DH49" s="37">
        <v>2738</v>
      </c>
      <c r="DI49" s="37">
        <v>2463</v>
      </c>
      <c r="DJ49" s="37">
        <v>2336</v>
      </c>
      <c r="DK49" s="37">
        <v>2475</v>
      </c>
      <c r="DL49" s="37">
        <v>2618</v>
      </c>
      <c r="DM49" s="37">
        <v>2457</v>
      </c>
      <c r="DN49" s="37">
        <v>2586</v>
      </c>
      <c r="DO49" s="37">
        <v>2908</v>
      </c>
      <c r="DP49" s="37">
        <v>2782</v>
      </c>
      <c r="DQ49" s="66">
        <v>2969</v>
      </c>
      <c r="DR49" s="70">
        <v>2912</v>
      </c>
      <c r="DS49" s="70">
        <v>2584</v>
      </c>
      <c r="DT49" s="70">
        <v>2574</v>
      </c>
      <c r="DU49" s="70">
        <v>2255</v>
      </c>
      <c r="DV49" s="70">
        <v>2132</v>
      </c>
      <c r="DW49" s="70">
        <v>2302</v>
      </c>
      <c r="DX49" s="70">
        <v>2534</v>
      </c>
      <c r="DY49" s="67">
        <v>2370</v>
      </c>
      <c r="DZ49" s="67">
        <v>2558</v>
      </c>
      <c r="EA49" s="67">
        <v>2852</v>
      </c>
      <c r="EB49" s="67">
        <v>2933</v>
      </c>
      <c r="EC49" s="67">
        <v>3063</v>
      </c>
      <c r="ED49" s="70">
        <v>2825</v>
      </c>
      <c r="EE49" s="70">
        <v>2707</v>
      </c>
      <c r="EF49" s="70">
        <v>2608</v>
      </c>
      <c r="EG49" s="70">
        <v>2348</v>
      </c>
      <c r="EH49" s="70">
        <v>2154</v>
      </c>
      <c r="EI49" s="70">
        <v>2333</v>
      </c>
      <c r="EJ49" s="70">
        <v>2320</v>
      </c>
      <c r="EK49" s="67">
        <v>2465</v>
      </c>
      <c r="EL49" s="67">
        <v>2821</v>
      </c>
      <c r="EM49" s="67">
        <v>2767</v>
      </c>
      <c r="EN49" s="67">
        <v>3166</v>
      </c>
      <c r="EO49" s="67">
        <v>3249</v>
      </c>
      <c r="EP49" s="71">
        <v>2947</v>
      </c>
      <c r="EQ49" s="71">
        <v>2846</v>
      </c>
      <c r="ER49" s="71">
        <v>2602</v>
      </c>
      <c r="ES49" s="71">
        <v>2412</v>
      </c>
      <c r="ET49" s="71">
        <v>2266</v>
      </c>
      <c r="EU49" s="71">
        <v>2189</v>
      </c>
      <c r="EV49" s="71">
        <v>2504</v>
      </c>
      <c r="EW49" s="68">
        <v>2780</v>
      </c>
      <c r="EX49" s="68">
        <v>2949</v>
      </c>
      <c r="EY49" s="68">
        <v>3307</v>
      </c>
      <c r="EZ49" s="68">
        <v>3930</v>
      </c>
      <c r="FA49" s="68">
        <v>4048</v>
      </c>
      <c r="FB49" s="71">
        <v>4310</v>
      </c>
      <c r="FC49" s="71">
        <v>3838</v>
      </c>
      <c r="FD49" s="71">
        <v>3088</v>
      </c>
      <c r="FE49" s="71">
        <v>3347</v>
      </c>
      <c r="FF49" s="71">
        <v>3355</v>
      </c>
      <c r="FG49" s="71">
        <v>2943</v>
      </c>
      <c r="FH49" s="71">
        <v>3302</v>
      </c>
      <c r="FI49" s="68">
        <v>3745</v>
      </c>
      <c r="FJ49" s="68">
        <v>3467</v>
      </c>
      <c r="FK49" s="68">
        <v>4193</v>
      </c>
      <c r="FL49" s="68">
        <v>4417</v>
      </c>
      <c r="FM49" s="68">
        <v>4357</v>
      </c>
      <c r="FN49" s="69">
        <v>4119</v>
      </c>
      <c r="FO49" s="69">
        <v>3301</v>
      </c>
      <c r="FP49" s="69">
        <v>3424</v>
      </c>
      <c r="FQ49" s="69">
        <v>3466</v>
      </c>
      <c r="FR49" s="69">
        <v>3317</v>
      </c>
      <c r="FS49" s="69">
        <v>3013</v>
      </c>
      <c r="FT49" s="69">
        <v>3409</v>
      </c>
      <c r="FU49" s="69">
        <v>3507</v>
      </c>
      <c r="FV49" s="69">
        <v>3624</v>
      </c>
      <c r="FW49" s="69">
        <v>4089</v>
      </c>
      <c r="FX49" s="69">
        <v>4073</v>
      </c>
      <c r="FY49" s="69">
        <v>4177</v>
      </c>
      <c r="FZ49" s="70">
        <v>4378</v>
      </c>
      <c r="GA49" s="70">
        <v>3322</v>
      </c>
      <c r="GB49" s="70">
        <v>3852</v>
      </c>
      <c r="GC49" s="70">
        <v>3097</v>
      </c>
      <c r="GD49" s="70">
        <v>3197</v>
      </c>
      <c r="GE49" s="70">
        <v>3149</v>
      </c>
      <c r="GF49" s="70">
        <v>3424</v>
      </c>
      <c r="GG49" s="70">
        <v>3423</v>
      </c>
      <c r="GH49" s="70">
        <v>3667</v>
      </c>
      <c r="GI49">
        <v>3755</v>
      </c>
      <c r="GJ49">
        <v>3769</v>
      </c>
      <c r="GK49">
        <v>3886</v>
      </c>
      <c r="GL49">
        <v>4173</v>
      </c>
      <c r="GM49">
        <v>3535</v>
      </c>
      <c r="GN49">
        <v>3628</v>
      </c>
      <c r="GO49">
        <v>3006</v>
      </c>
      <c r="GP49">
        <v>3220</v>
      </c>
      <c r="GQ49">
        <v>3184</v>
      </c>
      <c r="GR49">
        <v>3129</v>
      </c>
      <c r="GS49">
        <v>3242</v>
      </c>
      <c r="GT49">
        <v>3474</v>
      </c>
      <c r="GU49" s="78">
        <v>3686</v>
      </c>
      <c r="GV49" s="78">
        <v>4047</v>
      </c>
      <c r="GW49" s="78">
        <v>4034</v>
      </c>
      <c r="GX49" s="78">
        <v>1839</v>
      </c>
      <c r="GY49">
        <v>68</v>
      </c>
      <c r="GZ49">
        <v>10</v>
      </c>
      <c r="HA49" s="78">
        <v>1603</v>
      </c>
      <c r="HB49" s="78">
        <v>1891</v>
      </c>
      <c r="HC49" s="78">
        <v>1708</v>
      </c>
      <c r="HD49" s="78">
        <v>1564</v>
      </c>
      <c r="HE49" s="78">
        <v>1735</v>
      </c>
      <c r="HF49" s="78">
        <v>2009</v>
      </c>
      <c r="HG49" s="78">
        <v>1911</v>
      </c>
      <c r="HH49" s="78">
        <v>2195</v>
      </c>
      <c r="HI49" s="78">
        <v>2085</v>
      </c>
      <c r="HJ49" s="78">
        <v>2066</v>
      </c>
      <c r="HK49" s="78">
        <v>1943</v>
      </c>
      <c r="HL49" s="78">
        <v>1729</v>
      </c>
      <c r="HM49" s="78">
        <v>1599</v>
      </c>
      <c r="HN49" s="78">
        <v>1679</v>
      </c>
      <c r="HO49" s="78">
        <v>1570</v>
      </c>
      <c r="HP49" s="78">
        <v>1457</v>
      </c>
      <c r="HQ49" s="78">
        <v>1762</v>
      </c>
      <c r="HR49" s="78">
        <v>1780</v>
      </c>
      <c r="HS49" s="78">
        <v>1806</v>
      </c>
      <c r="HT49" s="78">
        <v>2192</v>
      </c>
      <c r="HU49" s="78">
        <v>1819</v>
      </c>
      <c r="HV49" s="78">
        <v>1873</v>
      </c>
      <c r="HW49" s="78">
        <v>1995</v>
      </c>
      <c r="HX49" s="78">
        <v>1748</v>
      </c>
      <c r="HY49" s="78">
        <v>1988</v>
      </c>
      <c r="HZ49" s="78">
        <v>1808</v>
      </c>
      <c r="IA49" s="78">
        <v>1724</v>
      </c>
      <c r="IB49" s="78">
        <v>1686</v>
      </c>
      <c r="IC49" s="78">
        <v>1948</v>
      </c>
      <c r="ID49" s="78">
        <v>1908</v>
      </c>
      <c r="IE49" s="78">
        <v>2170</v>
      </c>
      <c r="IF49" s="78">
        <v>2335</v>
      </c>
      <c r="IG49" s="78">
        <v>2214</v>
      </c>
      <c r="IH49" s="106">
        <v>2257</v>
      </c>
      <c r="II49" s="106">
        <v>1974</v>
      </c>
      <c r="IJ49" s="106">
        <v>1830</v>
      </c>
      <c r="IK49" s="3">
        <v>1851</v>
      </c>
      <c r="IL49" s="3">
        <v>1812</v>
      </c>
      <c r="IM49" s="3">
        <v>1683</v>
      </c>
      <c r="IN49" s="3">
        <v>3632</v>
      </c>
      <c r="IO49" s="3">
        <v>2214</v>
      </c>
      <c r="IP49" s="3">
        <v>1678</v>
      </c>
      <c r="IQ49" s="3">
        <v>1833</v>
      </c>
      <c r="IR49" s="111">
        <v>2222</v>
      </c>
      <c r="IS49" s="111">
        <v>2454</v>
      </c>
      <c r="IT49" s="111">
        <v>2540</v>
      </c>
      <c r="IU49" s="111">
        <v>2257</v>
      </c>
      <c r="IV49" s="115">
        <v>2673</v>
      </c>
    </row>
    <row r="50" spans="1:256">
      <c r="A50" s="7" t="s">
        <v>78</v>
      </c>
      <c r="B50" s="37">
        <v>3699</v>
      </c>
      <c r="C50" s="37">
        <v>3777</v>
      </c>
      <c r="D50" s="37">
        <v>4189</v>
      </c>
      <c r="E50" s="37">
        <v>3864</v>
      </c>
      <c r="F50" s="37">
        <v>3798</v>
      </c>
      <c r="G50" s="37">
        <v>4034</v>
      </c>
      <c r="H50" s="37">
        <v>3304</v>
      </c>
      <c r="I50" s="37">
        <v>3752</v>
      </c>
      <c r="J50" s="37">
        <v>4060</v>
      </c>
      <c r="K50" s="37">
        <v>3698</v>
      </c>
      <c r="L50" s="37">
        <v>4524</v>
      </c>
      <c r="M50" s="37">
        <v>4454</v>
      </c>
      <c r="N50" s="37">
        <v>3929</v>
      </c>
      <c r="O50" s="37">
        <v>3946</v>
      </c>
      <c r="P50" s="37">
        <v>4172</v>
      </c>
      <c r="Q50" s="37">
        <v>4282</v>
      </c>
      <c r="R50" s="37">
        <v>3932</v>
      </c>
      <c r="S50" s="37">
        <v>4002</v>
      </c>
      <c r="T50" s="37">
        <v>3768</v>
      </c>
      <c r="U50" s="37">
        <v>4291</v>
      </c>
      <c r="V50" s="37">
        <v>4002</v>
      </c>
      <c r="W50" s="37">
        <v>4269</v>
      </c>
      <c r="X50" s="37">
        <v>4745</v>
      </c>
      <c r="Y50" s="37">
        <v>4074</v>
      </c>
      <c r="Z50" s="37">
        <v>4767</v>
      </c>
      <c r="AA50" s="37">
        <v>4679</v>
      </c>
      <c r="AB50" s="37">
        <v>4432</v>
      </c>
      <c r="AC50" s="37">
        <v>4867</v>
      </c>
      <c r="AD50" s="37">
        <v>4043</v>
      </c>
      <c r="AE50" s="37">
        <v>3974</v>
      </c>
      <c r="AF50" s="37">
        <v>4103</v>
      </c>
      <c r="AG50" s="37">
        <v>4258</v>
      </c>
      <c r="AH50" s="37">
        <v>3794</v>
      </c>
      <c r="AI50" s="37">
        <v>4398</v>
      </c>
      <c r="AJ50" s="37">
        <v>4671</v>
      </c>
      <c r="AK50" s="37">
        <v>4507</v>
      </c>
      <c r="AL50" s="37">
        <v>5084</v>
      </c>
      <c r="AM50" s="37">
        <v>4026</v>
      </c>
      <c r="AN50" s="37">
        <v>4731</v>
      </c>
      <c r="AO50" s="37">
        <v>4841</v>
      </c>
      <c r="AP50" s="37">
        <v>3981</v>
      </c>
      <c r="AQ50" s="37">
        <v>4339</v>
      </c>
      <c r="AR50" s="37">
        <v>4580</v>
      </c>
      <c r="AS50" s="37">
        <v>4448</v>
      </c>
      <c r="AT50" s="37">
        <v>4683</v>
      </c>
      <c r="AU50" s="37">
        <v>5124</v>
      </c>
      <c r="AV50" s="37">
        <v>4900</v>
      </c>
      <c r="AW50" s="37">
        <v>5201</v>
      </c>
      <c r="AX50" s="37">
        <v>5599</v>
      </c>
      <c r="AY50" s="37">
        <v>4128</v>
      </c>
      <c r="AZ50" s="37">
        <v>5485</v>
      </c>
      <c r="BA50" s="37">
        <v>5300</v>
      </c>
      <c r="BB50" s="37">
        <v>4960</v>
      </c>
      <c r="BC50" s="37">
        <v>5719</v>
      </c>
      <c r="BD50" s="37">
        <v>5206</v>
      </c>
      <c r="BE50" s="37">
        <v>4793</v>
      </c>
      <c r="BF50" s="37">
        <v>5404</v>
      </c>
      <c r="BG50" s="37">
        <v>5334</v>
      </c>
      <c r="BH50" s="37">
        <v>5473</v>
      </c>
      <c r="BI50" s="37">
        <v>5522</v>
      </c>
      <c r="BJ50" s="37">
        <v>5428</v>
      </c>
      <c r="BK50" s="37">
        <v>5165</v>
      </c>
      <c r="BL50" s="37">
        <v>5344</v>
      </c>
      <c r="BM50" s="37">
        <v>5343</v>
      </c>
      <c r="BN50" s="37">
        <v>4445</v>
      </c>
      <c r="BO50" s="37">
        <v>5004</v>
      </c>
      <c r="BP50" s="37">
        <v>4604</v>
      </c>
      <c r="BQ50" s="37">
        <v>4657</v>
      </c>
      <c r="BR50" s="37">
        <v>4806</v>
      </c>
      <c r="BS50" s="37">
        <v>4729</v>
      </c>
      <c r="BT50" s="37">
        <v>5380</v>
      </c>
      <c r="BU50" s="37">
        <v>5275</v>
      </c>
      <c r="BV50" s="37">
        <v>5091</v>
      </c>
      <c r="BW50" s="37">
        <v>4293</v>
      </c>
      <c r="BX50" s="37">
        <v>5144</v>
      </c>
      <c r="BY50" s="37">
        <v>4529</v>
      </c>
      <c r="BZ50" s="37">
        <v>4871</v>
      </c>
      <c r="CA50" s="37">
        <v>5366</v>
      </c>
      <c r="CB50" s="37">
        <v>4692</v>
      </c>
      <c r="CC50" s="37">
        <v>5684</v>
      </c>
      <c r="CD50" s="37">
        <v>5129</v>
      </c>
      <c r="CE50" s="37">
        <v>5496</v>
      </c>
      <c r="CF50" s="37">
        <v>4947</v>
      </c>
      <c r="CG50" s="37">
        <v>4912</v>
      </c>
      <c r="CH50" s="37">
        <v>5496</v>
      </c>
      <c r="CI50" s="37">
        <v>4947</v>
      </c>
      <c r="CJ50" s="37">
        <v>4912</v>
      </c>
      <c r="CK50" s="37">
        <v>5373</v>
      </c>
      <c r="CL50" s="37">
        <v>4466</v>
      </c>
      <c r="CM50" s="37">
        <v>4906</v>
      </c>
      <c r="CN50" s="37">
        <v>4558</v>
      </c>
      <c r="CO50" s="37">
        <v>5062</v>
      </c>
      <c r="CP50" s="37">
        <v>4927</v>
      </c>
      <c r="CQ50" s="37">
        <v>5182</v>
      </c>
      <c r="CR50" s="37">
        <v>5704</v>
      </c>
      <c r="CS50" s="37">
        <v>5001</v>
      </c>
      <c r="CT50" s="37">
        <v>5893</v>
      </c>
      <c r="CU50" s="37">
        <v>5446</v>
      </c>
      <c r="CV50" s="37">
        <v>5208</v>
      </c>
      <c r="CW50" s="37">
        <v>5724</v>
      </c>
      <c r="CX50" s="37">
        <v>5110</v>
      </c>
      <c r="CY50" s="37">
        <v>3723</v>
      </c>
      <c r="CZ50" s="37">
        <v>4145</v>
      </c>
      <c r="DA50" s="37">
        <v>3934</v>
      </c>
      <c r="DB50" s="37">
        <v>5049</v>
      </c>
      <c r="DC50" s="37">
        <v>4440</v>
      </c>
      <c r="DD50" s="37">
        <v>5645</v>
      </c>
      <c r="DE50" s="37">
        <v>6141</v>
      </c>
      <c r="DF50" s="37">
        <v>7140</v>
      </c>
      <c r="DG50" s="37">
        <v>5703</v>
      </c>
      <c r="DH50" s="37">
        <v>7029</v>
      </c>
      <c r="DI50" s="37">
        <v>7280</v>
      </c>
      <c r="DJ50" s="37">
        <v>6033</v>
      </c>
      <c r="DK50" s="37">
        <v>6678</v>
      </c>
      <c r="DL50" s="37">
        <v>6786</v>
      </c>
      <c r="DM50" s="37">
        <v>6070</v>
      </c>
      <c r="DN50" s="37">
        <v>6425</v>
      </c>
      <c r="DO50" s="37">
        <v>6529</v>
      </c>
      <c r="DP50" s="37">
        <v>6551</v>
      </c>
      <c r="DQ50" s="66">
        <v>7579</v>
      </c>
      <c r="DR50" s="67">
        <v>7150</v>
      </c>
      <c r="DS50" s="67">
        <v>6190</v>
      </c>
      <c r="DT50" s="67">
        <v>7149</v>
      </c>
      <c r="DU50" s="67">
        <v>6241</v>
      </c>
      <c r="DV50" s="67">
        <v>5746</v>
      </c>
      <c r="DW50" s="67">
        <v>6704</v>
      </c>
      <c r="DX50" s="67">
        <v>6688</v>
      </c>
      <c r="DY50" s="67">
        <v>6140</v>
      </c>
      <c r="DZ50" s="67">
        <v>7154</v>
      </c>
      <c r="EA50" s="67">
        <v>6862</v>
      </c>
      <c r="EB50" s="67">
        <v>7479</v>
      </c>
      <c r="EC50" s="67">
        <v>7398</v>
      </c>
      <c r="ED50" s="67">
        <v>6805</v>
      </c>
      <c r="EE50" s="67">
        <v>6953</v>
      </c>
      <c r="EF50" s="67">
        <v>7262</v>
      </c>
      <c r="EG50" s="67">
        <v>6884</v>
      </c>
      <c r="EH50" s="67">
        <v>6002</v>
      </c>
      <c r="EI50" s="67">
        <v>7195</v>
      </c>
      <c r="EJ50" s="67">
        <v>6693</v>
      </c>
      <c r="EK50" s="67">
        <v>6837</v>
      </c>
      <c r="EL50" s="67">
        <v>7361</v>
      </c>
      <c r="EM50" s="67">
        <v>6732</v>
      </c>
      <c r="EN50" s="67">
        <v>7581</v>
      </c>
      <c r="EO50" s="67">
        <v>6889</v>
      </c>
      <c r="EP50" s="68">
        <v>6822</v>
      </c>
      <c r="EQ50" s="68">
        <v>6864</v>
      </c>
      <c r="ER50" s="68">
        <v>7077</v>
      </c>
      <c r="ES50" s="68">
        <v>6597</v>
      </c>
      <c r="ET50" s="68">
        <v>6017</v>
      </c>
      <c r="EU50" s="68">
        <v>6503</v>
      </c>
      <c r="EV50" s="68">
        <v>6233</v>
      </c>
      <c r="EW50" s="68">
        <v>6732</v>
      </c>
      <c r="EX50" s="68">
        <v>5848</v>
      </c>
      <c r="EY50" s="68">
        <v>6424</v>
      </c>
      <c r="EZ50" s="68">
        <v>6777</v>
      </c>
      <c r="FA50" s="68">
        <v>5865</v>
      </c>
      <c r="FB50" s="68">
        <v>7186</v>
      </c>
      <c r="FC50" s="68">
        <v>6390</v>
      </c>
      <c r="FD50" s="68">
        <v>6272</v>
      </c>
      <c r="FE50" s="68">
        <v>6521</v>
      </c>
      <c r="FF50" s="68">
        <v>5197</v>
      </c>
      <c r="FG50" s="68">
        <v>5416</v>
      </c>
      <c r="FH50" s="68">
        <v>5650</v>
      </c>
      <c r="FI50" s="68">
        <v>5801</v>
      </c>
      <c r="FJ50" s="68">
        <v>5174</v>
      </c>
      <c r="FK50" s="68">
        <v>6117</v>
      </c>
      <c r="FL50" s="68">
        <v>6145</v>
      </c>
      <c r="FM50" s="68">
        <v>5806</v>
      </c>
      <c r="FN50" s="69">
        <v>6535</v>
      </c>
      <c r="FO50" s="69">
        <v>5127</v>
      </c>
      <c r="FP50" s="69">
        <v>5702</v>
      </c>
      <c r="FQ50" s="69">
        <v>6151</v>
      </c>
      <c r="FR50" s="69">
        <v>4935</v>
      </c>
      <c r="FS50" s="69">
        <v>5280</v>
      </c>
      <c r="FT50" s="69">
        <v>5548</v>
      </c>
      <c r="FU50" s="69">
        <v>5179</v>
      </c>
      <c r="FV50" s="69">
        <v>5136</v>
      </c>
      <c r="FW50" s="69">
        <v>5852</v>
      </c>
      <c r="FX50" s="69">
        <v>5165</v>
      </c>
      <c r="FY50" s="69">
        <v>5888</v>
      </c>
      <c r="FZ50" s="67">
        <v>5955</v>
      </c>
      <c r="GA50" s="67">
        <v>4905</v>
      </c>
      <c r="GB50" s="67">
        <v>5995</v>
      </c>
      <c r="GC50" s="67">
        <v>4857</v>
      </c>
      <c r="GD50" s="67">
        <v>4470</v>
      </c>
      <c r="GE50" s="67">
        <v>4801</v>
      </c>
      <c r="GF50" s="67">
        <v>4773</v>
      </c>
      <c r="GG50" s="67">
        <v>4472</v>
      </c>
      <c r="GH50" s="67">
        <v>4745</v>
      </c>
      <c r="GI50">
        <v>5374</v>
      </c>
      <c r="GJ50">
        <v>4859</v>
      </c>
      <c r="GK50">
        <v>5165</v>
      </c>
      <c r="GL50">
        <v>5038</v>
      </c>
      <c r="GM50">
        <v>4676</v>
      </c>
      <c r="GN50">
        <v>5554</v>
      </c>
      <c r="GO50">
        <v>4754</v>
      </c>
      <c r="GP50">
        <v>4538</v>
      </c>
      <c r="GQ50">
        <v>4767</v>
      </c>
      <c r="GR50">
        <v>4354</v>
      </c>
      <c r="GS50">
        <v>4422</v>
      </c>
      <c r="GT50">
        <v>4759</v>
      </c>
      <c r="GU50" s="78">
        <v>4773</v>
      </c>
      <c r="GV50" s="78">
        <v>5387</v>
      </c>
      <c r="GW50" s="78">
        <v>5259</v>
      </c>
      <c r="GX50" s="78">
        <v>4988</v>
      </c>
      <c r="GY50" s="78">
        <v>4471</v>
      </c>
      <c r="GZ50" s="78">
        <v>4444</v>
      </c>
      <c r="HA50" s="78">
        <v>4473</v>
      </c>
      <c r="HB50" s="78">
        <v>3843</v>
      </c>
      <c r="HC50" s="78">
        <v>3998</v>
      </c>
      <c r="HD50" s="78">
        <v>3601</v>
      </c>
      <c r="HE50" s="78">
        <v>4289</v>
      </c>
      <c r="HF50" s="78">
        <v>4189</v>
      </c>
      <c r="HG50" s="78">
        <v>4010</v>
      </c>
      <c r="HH50" s="78">
        <v>4771</v>
      </c>
      <c r="HI50" s="78">
        <v>4462</v>
      </c>
      <c r="HJ50" s="78">
        <v>4530</v>
      </c>
      <c r="HK50" s="78">
        <v>4405</v>
      </c>
      <c r="HL50" s="78">
        <v>4251</v>
      </c>
      <c r="HM50" s="78">
        <v>4667</v>
      </c>
      <c r="HN50" s="78">
        <v>3713</v>
      </c>
      <c r="HO50" s="78">
        <v>3494</v>
      </c>
      <c r="HP50" s="78">
        <v>3613</v>
      </c>
      <c r="HQ50" s="78">
        <v>3958</v>
      </c>
      <c r="HR50" s="78">
        <v>3614</v>
      </c>
      <c r="HS50" s="78">
        <v>3947</v>
      </c>
      <c r="HT50" s="78">
        <v>4497</v>
      </c>
      <c r="HU50" s="78">
        <v>3792</v>
      </c>
      <c r="HV50" s="78">
        <v>4333</v>
      </c>
      <c r="HW50" s="78">
        <v>3998</v>
      </c>
      <c r="HX50" s="78">
        <v>3678</v>
      </c>
      <c r="HY50" s="78">
        <v>3931</v>
      </c>
      <c r="HZ50" s="78">
        <v>3097</v>
      </c>
      <c r="IA50" s="78">
        <v>3194</v>
      </c>
      <c r="IB50" s="78">
        <v>3630</v>
      </c>
      <c r="IC50" s="78">
        <v>3569</v>
      </c>
      <c r="ID50" s="78">
        <v>3300</v>
      </c>
      <c r="IE50" s="78">
        <v>3938</v>
      </c>
      <c r="IF50" s="78">
        <v>3795</v>
      </c>
      <c r="IG50" s="78">
        <v>3810</v>
      </c>
      <c r="IH50" s="106">
        <v>4108</v>
      </c>
      <c r="II50" s="106">
        <v>3384</v>
      </c>
      <c r="IJ50" s="106">
        <v>3733</v>
      </c>
      <c r="IK50" s="111">
        <v>3841</v>
      </c>
      <c r="IL50" s="111">
        <v>3145</v>
      </c>
      <c r="IM50" s="111">
        <v>4423</v>
      </c>
      <c r="IN50" s="111">
        <v>8901</v>
      </c>
      <c r="IO50" s="111">
        <v>6744</v>
      </c>
      <c r="IP50" s="111">
        <v>5108</v>
      </c>
      <c r="IQ50" s="111">
        <v>4413</v>
      </c>
      <c r="IR50" s="111">
        <v>4472</v>
      </c>
      <c r="IS50" s="111">
        <v>4347</v>
      </c>
      <c r="IT50" s="111">
        <v>4638</v>
      </c>
      <c r="IU50" s="111">
        <v>4042</v>
      </c>
      <c r="IV50" s="115">
        <v>4409</v>
      </c>
    </row>
    <row r="51" spans="1:256">
      <c r="A51" s="7" t="s">
        <v>79</v>
      </c>
      <c r="B51" s="38">
        <v>340</v>
      </c>
      <c r="C51" s="38">
        <v>328</v>
      </c>
      <c r="D51" s="38">
        <v>259</v>
      </c>
      <c r="E51" s="38">
        <v>202</v>
      </c>
      <c r="F51" s="38">
        <v>234</v>
      </c>
      <c r="G51" s="38">
        <v>254</v>
      </c>
      <c r="H51" s="38">
        <v>261</v>
      </c>
      <c r="I51" s="38">
        <v>267</v>
      </c>
      <c r="J51" s="38">
        <v>270</v>
      </c>
      <c r="K51" s="38">
        <v>258</v>
      </c>
      <c r="L51" s="38">
        <v>224</v>
      </c>
      <c r="M51" s="38">
        <v>232</v>
      </c>
      <c r="N51" s="38">
        <v>261</v>
      </c>
      <c r="O51" s="38">
        <v>134</v>
      </c>
      <c r="P51" s="38">
        <v>145</v>
      </c>
      <c r="Q51" s="38">
        <v>186</v>
      </c>
      <c r="R51" s="38">
        <v>182</v>
      </c>
      <c r="S51" s="38">
        <v>209</v>
      </c>
      <c r="T51" s="38">
        <v>207</v>
      </c>
      <c r="U51" s="38">
        <v>194</v>
      </c>
      <c r="V51" s="38">
        <v>240</v>
      </c>
      <c r="W51" s="38">
        <v>216</v>
      </c>
      <c r="X51" s="38">
        <v>211</v>
      </c>
      <c r="Y51" s="38">
        <v>259</v>
      </c>
      <c r="Z51" s="38">
        <v>226</v>
      </c>
      <c r="AA51" s="38">
        <v>227</v>
      </c>
      <c r="AB51" s="38">
        <v>199</v>
      </c>
      <c r="AC51" s="38">
        <v>295</v>
      </c>
      <c r="AD51" s="38">
        <v>213</v>
      </c>
      <c r="AE51" s="38">
        <v>225</v>
      </c>
      <c r="AF51" s="38">
        <v>250</v>
      </c>
      <c r="AG51" s="38">
        <v>282</v>
      </c>
      <c r="AH51" s="38">
        <v>464</v>
      </c>
      <c r="AI51" s="38">
        <v>420</v>
      </c>
      <c r="AJ51" s="38">
        <v>323</v>
      </c>
      <c r="AK51" s="38">
        <v>315</v>
      </c>
      <c r="AL51" s="38">
        <v>308</v>
      </c>
      <c r="AM51" s="38">
        <v>173</v>
      </c>
      <c r="AN51" s="38">
        <v>259</v>
      </c>
      <c r="AO51" s="38">
        <v>236</v>
      </c>
      <c r="AP51" s="38">
        <v>278</v>
      </c>
      <c r="AQ51" s="38">
        <v>241</v>
      </c>
      <c r="AR51" s="38">
        <v>219</v>
      </c>
      <c r="AS51" s="38">
        <v>178</v>
      </c>
      <c r="AT51" s="38">
        <v>186</v>
      </c>
      <c r="AU51" s="38">
        <v>179</v>
      </c>
      <c r="AV51" s="38">
        <v>178</v>
      </c>
      <c r="AW51" s="38">
        <v>152</v>
      </c>
      <c r="AX51" s="38">
        <v>187</v>
      </c>
      <c r="AY51" s="38">
        <v>161</v>
      </c>
      <c r="AZ51" s="38">
        <v>136</v>
      </c>
      <c r="BA51" s="38">
        <v>142</v>
      </c>
      <c r="BB51" s="38">
        <v>148</v>
      </c>
      <c r="BC51" s="38">
        <v>131</v>
      </c>
      <c r="BD51" s="38">
        <v>154</v>
      </c>
      <c r="BE51" s="38">
        <v>142</v>
      </c>
      <c r="BF51" s="38">
        <v>199</v>
      </c>
      <c r="BG51" s="38">
        <v>180</v>
      </c>
      <c r="BH51" s="38">
        <v>289</v>
      </c>
      <c r="BI51" s="38">
        <v>198</v>
      </c>
      <c r="BJ51" s="38">
        <v>175</v>
      </c>
      <c r="BK51" s="38">
        <v>167</v>
      </c>
      <c r="BL51" s="38">
        <v>142</v>
      </c>
      <c r="BM51" s="38">
        <v>149</v>
      </c>
      <c r="BN51" s="38">
        <v>134</v>
      </c>
      <c r="BO51" s="38">
        <v>135</v>
      </c>
      <c r="BP51" s="38">
        <v>155</v>
      </c>
      <c r="BQ51" s="38">
        <v>149</v>
      </c>
      <c r="BR51" s="38">
        <v>164</v>
      </c>
      <c r="BS51" s="38">
        <v>451</v>
      </c>
      <c r="BT51" s="38">
        <v>702</v>
      </c>
      <c r="BU51" s="38">
        <v>504</v>
      </c>
      <c r="BV51" s="38">
        <v>410</v>
      </c>
      <c r="BW51" s="38">
        <v>443</v>
      </c>
      <c r="BX51" s="38">
        <v>368</v>
      </c>
      <c r="BY51" s="38">
        <v>446</v>
      </c>
      <c r="BZ51" s="38">
        <v>391</v>
      </c>
      <c r="CA51" s="38">
        <v>424</v>
      </c>
      <c r="CB51" s="38">
        <v>471</v>
      </c>
      <c r="CC51" s="38">
        <v>731</v>
      </c>
      <c r="CD51" s="38">
        <v>479</v>
      </c>
      <c r="CE51" s="38">
        <v>642</v>
      </c>
      <c r="CF51" s="38">
        <v>670</v>
      </c>
      <c r="CG51" s="38">
        <v>624</v>
      </c>
      <c r="CH51" s="38">
        <v>642</v>
      </c>
      <c r="CI51" s="38">
        <v>670</v>
      </c>
      <c r="CJ51" s="38">
        <v>624</v>
      </c>
      <c r="CK51" s="38">
        <v>588</v>
      </c>
      <c r="CL51" s="38">
        <v>522</v>
      </c>
      <c r="CM51" s="38">
        <v>538</v>
      </c>
      <c r="CN51" s="38">
        <v>572</v>
      </c>
      <c r="CO51" s="38">
        <v>574</v>
      </c>
      <c r="CP51" s="38">
        <v>533</v>
      </c>
      <c r="CQ51" s="38">
        <v>591</v>
      </c>
      <c r="CR51" s="38">
        <v>818</v>
      </c>
      <c r="CS51" s="38">
        <v>709</v>
      </c>
      <c r="CT51" s="38">
        <v>433</v>
      </c>
      <c r="CU51" s="38">
        <v>449</v>
      </c>
      <c r="CV51" s="38">
        <v>433</v>
      </c>
      <c r="CW51" s="38">
        <v>353</v>
      </c>
      <c r="CX51" s="38">
        <v>403</v>
      </c>
      <c r="CY51" s="38">
        <v>384</v>
      </c>
      <c r="CZ51" s="38">
        <v>412</v>
      </c>
      <c r="DA51" s="38">
        <v>394</v>
      </c>
      <c r="DB51" s="38">
        <v>380</v>
      </c>
      <c r="DC51" s="38">
        <v>438</v>
      </c>
      <c r="DD51" s="38">
        <v>571</v>
      </c>
      <c r="DE51" s="38">
        <v>464</v>
      </c>
      <c r="DF51" s="38">
        <v>489</v>
      </c>
      <c r="DG51" s="38">
        <v>469</v>
      </c>
      <c r="DH51" s="38">
        <v>397</v>
      </c>
      <c r="DI51" s="38">
        <v>441</v>
      </c>
      <c r="DJ51" s="38">
        <v>415</v>
      </c>
      <c r="DK51" s="38">
        <v>404</v>
      </c>
      <c r="DL51" s="38">
        <v>392</v>
      </c>
      <c r="DM51" s="38">
        <v>350</v>
      </c>
      <c r="DN51" s="38">
        <v>341</v>
      </c>
      <c r="DO51" s="38">
        <v>327</v>
      </c>
      <c r="DP51" s="38">
        <v>413</v>
      </c>
      <c r="DQ51" s="65">
        <v>431</v>
      </c>
      <c r="DR51" s="67">
        <v>411</v>
      </c>
      <c r="DS51" s="67">
        <v>381</v>
      </c>
      <c r="DT51" s="67">
        <v>380</v>
      </c>
      <c r="DU51" s="67">
        <v>329</v>
      </c>
      <c r="DV51" s="67">
        <v>309</v>
      </c>
      <c r="DW51" s="67">
        <v>242</v>
      </c>
      <c r="DX51" s="67">
        <v>313</v>
      </c>
      <c r="DY51" s="67">
        <v>319</v>
      </c>
      <c r="DZ51" s="67">
        <v>322</v>
      </c>
      <c r="EA51" s="67">
        <v>330</v>
      </c>
      <c r="EB51" s="67">
        <v>407</v>
      </c>
      <c r="EC51" s="67">
        <v>397</v>
      </c>
      <c r="ED51" s="67">
        <v>348</v>
      </c>
      <c r="EE51" s="67">
        <v>389</v>
      </c>
      <c r="EF51" s="67">
        <v>332</v>
      </c>
      <c r="EG51" s="67">
        <v>362</v>
      </c>
      <c r="EH51" s="67">
        <v>407</v>
      </c>
      <c r="EI51" s="67">
        <v>370</v>
      </c>
      <c r="EJ51" s="67">
        <v>413</v>
      </c>
      <c r="EK51" s="67">
        <v>386</v>
      </c>
      <c r="EL51" s="67">
        <v>390</v>
      </c>
      <c r="EM51" s="67">
        <v>419</v>
      </c>
      <c r="EN51" s="67">
        <v>523</v>
      </c>
      <c r="EO51" s="67">
        <v>551</v>
      </c>
      <c r="EP51" s="68">
        <v>446</v>
      </c>
      <c r="EQ51" s="68">
        <v>429</v>
      </c>
      <c r="ER51" s="68">
        <v>419</v>
      </c>
      <c r="ES51" s="68">
        <v>369</v>
      </c>
      <c r="ET51" s="68">
        <v>375</v>
      </c>
      <c r="EU51" s="68">
        <v>374</v>
      </c>
      <c r="EV51" s="68">
        <v>340</v>
      </c>
      <c r="EW51" s="68">
        <v>351</v>
      </c>
      <c r="EX51" s="68">
        <v>365</v>
      </c>
      <c r="EY51" s="68">
        <v>344</v>
      </c>
      <c r="EZ51" s="68">
        <v>424</v>
      </c>
      <c r="FA51" s="68">
        <v>434</v>
      </c>
      <c r="FB51" s="68">
        <v>375</v>
      </c>
      <c r="FC51" s="68">
        <v>346</v>
      </c>
      <c r="FD51" s="68">
        <v>296</v>
      </c>
      <c r="FE51" s="68">
        <v>286</v>
      </c>
      <c r="FF51" s="68">
        <v>317</v>
      </c>
      <c r="FG51" s="68">
        <v>305</v>
      </c>
      <c r="FH51" s="68">
        <v>275</v>
      </c>
      <c r="FI51" s="68">
        <v>271</v>
      </c>
      <c r="FJ51" s="68">
        <v>303</v>
      </c>
      <c r="FK51" s="68">
        <v>280</v>
      </c>
      <c r="FL51" s="68">
        <v>337</v>
      </c>
      <c r="FM51" s="68">
        <v>342</v>
      </c>
      <c r="FN51" s="69">
        <v>338</v>
      </c>
      <c r="FO51" s="69">
        <v>335</v>
      </c>
      <c r="FP51" s="69">
        <v>296</v>
      </c>
      <c r="FQ51" s="69">
        <v>302</v>
      </c>
      <c r="FR51" s="69">
        <v>301</v>
      </c>
      <c r="FS51" s="69">
        <v>272</v>
      </c>
      <c r="FT51" s="69">
        <v>294</v>
      </c>
      <c r="FU51" s="69">
        <v>345</v>
      </c>
      <c r="FV51" s="69">
        <v>336</v>
      </c>
      <c r="FW51" s="69">
        <v>310</v>
      </c>
      <c r="FX51" s="69">
        <v>348</v>
      </c>
      <c r="FY51" s="69">
        <v>359</v>
      </c>
      <c r="FZ51" s="67">
        <v>332</v>
      </c>
      <c r="GA51" s="67">
        <v>308</v>
      </c>
      <c r="GB51" s="67">
        <v>254</v>
      </c>
      <c r="GC51" s="67">
        <v>250</v>
      </c>
      <c r="GD51" s="67">
        <v>225</v>
      </c>
      <c r="GE51" s="67">
        <v>230</v>
      </c>
      <c r="GF51" s="67">
        <v>238</v>
      </c>
      <c r="GG51" s="67">
        <v>233</v>
      </c>
      <c r="GH51" s="67">
        <v>220</v>
      </c>
      <c r="GI51">
        <v>227</v>
      </c>
      <c r="GJ51">
        <v>260</v>
      </c>
      <c r="GK51">
        <v>290</v>
      </c>
      <c r="GL51">
        <v>292</v>
      </c>
      <c r="GM51">
        <v>267</v>
      </c>
      <c r="GN51">
        <v>269</v>
      </c>
      <c r="GO51">
        <v>225</v>
      </c>
      <c r="GP51">
        <v>220</v>
      </c>
      <c r="GQ51">
        <v>219</v>
      </c>
      <c r="GR51">
        <v>232</v>
      </c>
      <c r="GS51">
        <v>235</v>
      </c>
      <c r="GT51">
        <v>256</v>
      </c>
      <c r="GU51">
        <v>281</v>
      </c>
      <c r="GV51">
        <v>288</v>
      </c>
      <c r="GW51">
        <v>315</v>
      </c>
      <c r="GX51">
        <v>295</v>
      </c>
      <c r="GY51">
        <v>274</v>
      </c>
      <c r="GZ51">
        <v>259</v>
      </c>
      <c r="HA51">
        <v>228</v>
      </c>
      <c r="HB51">
        <v>231</v>
      </c>
      <c r="HC51">
        <v>211</v>
      </c>
      <c r="HD51">
        <v>188</v>
      </c>
      <c r="HE51">
        <v>194</v>
      </c>
      <c r="HF51">
        <v>238</v>
      </c>
      <c r="HG51">
        <v>210</v>
      </c>
      <c r="HH51">
        <v>234</v>
      </c>
      <c r="HI51">
        <v>246</v>
      </c>
      <c r="HJ51">
        <v>205</v>
      </c>
      <c r="HK51">
        <v>229</v>
      </c>
      <c r="HL51">
        <v>230</v>
      </c>
      <c r="HM51">
        <v>213</v>
      </c>
      <c r="HN51">
        <v>214</v>
      </c>
      <c r="HO51">
        <v>168</v>
      </c>
      <c r="HP51">
        <v>144</v>
      </c>
      <c r="HQ51">
        <v>195</v>
      </c>
      <c r="HR51">
        <v>224</v>
      </c>
      <c r="HS51">
        <v>197</v>
      </c>
      <c r="HT51">
        <v>209</v>
      </c>
      <c r="HU51">
        <v>208</v>
      </c>
      <c r="HV51">
        <v>201</v>
      </c>
      <c r="HW51">
        <v>189</v>
      </c>
      <c r="HX51">
        <v>172</v>
      </c>
      <c r="HY51">
        <v>172</v>
      </c>
      <c r="HZ51">
        <v>185</v>
      </c>
      <c r="IA51">
        <v>193</v>
      </c>
      <c r="IB51">
        <v>162</v>
      </c>
      <c r="IC51">
        <v>174</v>
      </c>
      <c r="ID51">
        <v>198</v>
      </c>
      <c r="IE51">
        <v>148</v>
      </c>
      <c r="IF51">
        <v>202</v>
      </c>
      <c r="IG51">
        <v>194</v>
      </c>
      <c r="IH51" s="106">
        <v>201</v>
      </c>
      <c r="II51" s="106">
        <v>185</v>
      </c>
      <c r="IJ51" s="106">
        <v>159</v>
      </c>
      <c r="IK51" s="111">
        <v>156</v>
      </c>
      <c r="IL51" s="111">
        <v>163</v>
      </c>
      <c r="IM51" s="111">
        <v>141</v>
      </c>
      <c r="IN51" s="111">
        <v>120</v>
      </c>
      <c r="IO51" s="111">
        <v>134</v>
      </c>
      <c r="IP51" s="111">
        <v>157</v>
      </c>
      <c r="IQ51" s="111">
        <v>109</v>
      </c>
      <c r="IR51" s="111">
        <v>120</v>
      </c>
      <c r="IS51" s="111">
        <v>161</v>
      </c>
      <c r="IT51" s="111">
        <v>199</v>
      </c>
      <c r="IU51" s="111">
        <v>179</v>
      </c>
      <c r="IV51" s="115">
        <v>160</v>
      </c>
    </row>
    <row r="52" spans="1:256">
      <c r="A52" s="7" t="s">
        <v>80</v>
      </c>
      <c r="B52" s="38">
        <v>404</v>
      </c>
      <c r="C52" s="38">
        <v>440</v>
      </c>
      <c r="D52" s="38">
        <v>410</v>
      </c>
      <c r="E52" s="38">
        <v>494</v>
      </c>
      <c r="F52" s="38">
        <v>352</v>
      </c>
      <c r="G52" s="38">
        <v>411</v>
      </c>
      <c r="H52" s="38">
        <v>415</v>
      </c>
      <c r="I52" s="38">
        <v>471</v>
      </c>
      <c r="J52" s="38">
        <v>561</v>
      </c>
      <c r="K52" s="38">
        <v>544</v>
      </c>
      <c r="L52" s="38">
        <v>501</v>
      </c>
      <c r="M52" s="38">
        <v>585</v>
      </c>
      <c r="N52" s="37">
        <v>466</v>
      </c>
      <c r="O52" s="37">
        <v>1094</v>
      </c>
      <c r="P52" s="38">
        <v>965</v>
      </c>
      <c r="Q52" s="37">
        <v>1347</v>
      </c>
      <c r="R52" s="37">
        <v>1090</v>
      </c>
      <c r="S52" s="37">
        <v>1277</v>
      </c>
      <c r="T52" s="37">
        <v>1262</v>
      </c>
      <c r="U52" s="37">
        <v>1423</v>
      </c>
      <c r="V52" s="37">
        <v>1493</v>
      </c>
      <c r="W52" s="37">
        <v>1340</v>
      </c>
      <c r="X52" s="37">
        <v>1092</v>
      </c>
      <c r="Y52" s="38">
        <v>954</v>
      </c>
      <c r="Z52" s="37">
        <v>1336</v>
      </c>
      <c r="AA52" s="37">
        <v>1409</v>
      </c>
      <c r="AB52" s="37">
        <v>1258</v>
      </c>
      <c r="AC52" s="37">
        <v>1914</v>
      </c>
      <c r="AD52" s="37">
        <v>1236</v>
      </c>
      <c r="AE52" s="37">
        <v>1330</v>
      </c>
      <c r="AF52" s="37">
        <v>1743</v>
      </c>
      <c r="AG52" s="37">
        <v>1854</v>
      </c>
      <c r="AH52" s="37">
        <v>1771</v>
      </c>
      <c r="AI52" s="37">
        <v>1986</v>
      </c>
      <c r="AJ52" s="37">
        <v>2017</v>
      </c>
      <c r="AK52" s="37">
        <v>1883</v>
      </c>
      <c r="AL52" s="37">
        <v>2085</v>
      </c>
      <c r="AM52" s="37">
        <v>1889</v>
      </c>
      <c r="AN52" s="37">
        <v>1875</v>
      </c>
      <c r="AO52" s="37">
        <v>2174</v>
      </c>
      <c r="AP52" s="37">
        <v>1789</v>
      </c>
      <c r="AQ52" s="37">
        <v>1807</v>
      </c>
      <c r="AR52" s="37">
        <v>1891</v>
      </c>
      <c r="AS52" s="37">
        <v>1960</v>
      </c>
      <c r="AT52" s="37">
        <v>1922</v>
      </c>
      <c r="AU52" s="37">
        <v>2075</v>
      </c>
      <c r="AV52" s="37">
        <v>1874</v>
      </c>
      <c r="AW52" s="37">
        <v>1871</v>
      </c>
      <c r="AX52" s="37">
        <v>2039</v>
      </c>
      <c r="AY52" s="37">
        <v>1745</v>
      </c>
      <c r="AZ52" s="37">
        <v>1728</v>
      </c>
      <c r="BA52" s="37">
        <v>2039</v>
      </c>
      <c r="BB52" s="37">
        <v>1745</v>
      </c>
      <c r="BC52" s="37">
        <v>1728</v>
      </c>
      <c r="BD52" s="37">
        <v>1903</v>
      </c>
      <c r="BE52" s="37">
        <v>1716</v>
      </c>
      <c r="BF52" s="37">
        <v>1922</v>
      </c>
      <c r="BG52" s="37">
        <v>1780</v>
      </c>
      <c r="BH52" s="37">
        <v>1782</v>
      </c>
      <c r="BI52" s="37">
        <v>2038</v>
      </c>
      <c r="BJ52" s="37">
        <v>1921</v>
      </c>
      <c r="BK52" s="37">
        <v>1751</v>
      </c>
      <c r="BL52" s="37">
        <v>1823</v>
      </c>
      <c r="BM52" s="37">
        <v>1831</v>
      </c>
      <c r="BN52" s="37">
        <v>1504</v>
      </c>
      <c r="BO52" s="37">
        <v>1870</v>
      </c>
      <c r="BP52" s="37">
        <v>2022</v>
      </c>
      <c r="BQ52" s="37">
        <v>2063</v>
      </c>
      <c r="BR52" s="37">
        <v>2119</v>
      </c>
      <c r="BS52" s="37">
        <v>1981</v>
      </c>
      <c r="BT52" s="37">
        <v>2113</v>
      </c>
      <c r="BU52" s="37">
        <v>2075</v>
      </c>
      <c r="BV52" s="37">
        <v>1652</v>
      </c>
      <c r="BW52" s="37">
        <v>1591</v>
      </c>
      <c r="BX52" s="37">
        <v>1956</v>
      </c>
      <c r="BY52" s="37">
        <v>1777</v>
      </c>
      <c r="BZ52" s="37">
        <v>1816</v>
      </c>
      <c r="CA52" s="37">
        <v>1561</v>
      </c>
      <c r="CB52" s="37">
        <v>1423</v>
      </c>
      <c r="CC52" s="37">
        <v>1598</v>
      </c>
      <c r="CD52" s="37">
        <v>1400</v>
      </c>
      <c r="CE52" s="37">
        <v>1036</v>
      </c>
      <c r="CF52" s="37">
        <v>1065</v>
      </c>
      <c r="CG52" s="38">
        <v>993</v>
      </c>
      <c r="CH52" s="37">
        <v>1036</v>
      </c>
      <c r="CI52" s="37">
        <v>1065</v>
      </c>
      <c r="CJ52" s="38">
        <v>993</v>
      </c>
      <c r="CK52" s="37">
        <v>1184</v>
      </c>
      <c r="CL52" s="38">
        <v>965</v>
      </c>
      <c r="CM52" s="37">
        <v>1079</v>
      </c>
      <c r="CN52" s="37">
        <v>1007</v>
      </c>
      <c r="CO52" s="37">
        <v>1070</v>
      </c>
      <c r="CP52" s="37">
        <v>1015</v>
      </c>
      <c r="CQ52" s="37">
        <v>1036</v>
      </c>
      <c r="CR52" s="37">
        <v>1065</v>
      </c>
      <c r="CS52" s="38">
        <v>993</v>
      </c>
      <c r="CT52" s="37">
        <v>1042</v>
      </c>
      <c r="CU52" s="38">
        <v>890</v>
      </c>
      <c r="CV52" s="38">
        <v>761</v>
      </c>
      <c r="CW52" s="38">
        <v>873</v>
      </c>
      <c r="CX52" s="38">
        <v>684</v>
      </c>
      <c r="CY52" s="38">
        <v>735</v>
      </c>
      <c r="CZ52" s="38">
        <v>756</v>
      </c>
      <c r="DA52" s="38">
        <v>800</v>
      </c>
      <c r="DB52" s="38">
        <v>764</v>
      </c>
      <c r="DC52" s="38">
        <v>852</v>
      </c>
      <c r="DD52" s="38">
        <v>864</v>
      </c>
      <c r="DE52" s="38">
        <v>866</v>
      </c>
      <c r="DF52" s="38">
        <v>874</v>
      </c>
      <c r="DG52" s="38">
        <v>768</v>
      </c>
      <c r="DH52" s="38">
        <v>781</v>
      </c>
      <c r="DI52" s="38">
        <v>736</v>
      </c>
      <c r="DJ52" s="38">
        <v>683</v>
      </c>
      <c r="DK52" s="38">
        <v>754</v>
      </c>
      <c r="DL52" s="38">
        <v>810</v>
      </c>
      <c r="DM52" s="38">
        <v>798</v>
      </c>
      <c r="DN52" s="38">
        <v>819</v>
      </c>
      <c r="DO52" s="38">
        <v>943</v>
      </c>
      <c r="DP52" s="38">
        <v>944</v>
      </c>
      <c r="DQ52" s="65">
        <v>934</v>
      </c>
      <c r="DR52" s="67">
        <v>1186</v>
      </c>
      <c r="DS52" s="67">
        <v>1229</v>
      </c>
      <c r="DT52" s="67">
        <v>1115</v>
      </c>
      <c r="DU52" s="67">
        <v>742</v>
      </c>
      <c r="DV52" s="67">
        <v>674</v>
      </c>
      <c r="DW52" s="67">
        <v>759</v>
      </c>
      <c r="DX52" s="67">
        <v>882</v>
      </c>
      <c r="DY52" s="67">
        <v>1002</v>
      </c>
      <c r="DZ52" s="67">
        <v>1147</v>
      </c>
      <c r="EA52" s="67">
        <v>1186</v>
      </c>
      <c r="EB52" s="67">
        <v>1229</v>
      </c>
      <c r="EC52" s="67">
        <v>1115</v>
      </c>
      <c r="ED52" s="67">
        <v>1048</v>
      </c>
      <c r="EE52" s="67">
        <v>950</v>
      </c>
      <c r="EF52" s="67">
        <v>840</v>
      </c>
      <c r="EG52" s="67">
        <v>825</v>
      </c>
      <c r="EH52" s="67">
        <v>640</v>
      </c>
      <c r="EI52" s="67">
        <v>877</v>
      </c>
      <c r="EJ52" s="67">
        <v>866</v>
      </c>
      <c r="EK52" s="67">
        <v>913</v>
      </c>
      <c r="EL52" s="67">
        <v>953</v>
      </c>
      <c r="EM52" s="67">
        <v>887</v>
      </c>
      <c r="EN52" s="67">
        <v>977</v>
      </c>
      <c r="EO52" s="67">
        <v>992</v>
      </c>
      <c r="EP52" s="68">
        <v>1034</v>
      </c>
      <c r="EQ52" s="68">
        <v>896</v>
      </c>
      <c r="ER52" s="68">
        <v>789</v>
      </c>
      <c r="ES52" s="68">
        <v>1034</v>
      </c>
      <c r="ET52" s="68">
        <v>896</v>
      </c>
      <c r="EU52" s="68">
        <v>789</v>
      </c>
      <c r="EV52" s="68">
        <v>1034</v>
      </c>
      <c r="EW52" s="68">
        <v>896</v>
      </c>
      <c r="EX52" s="68">
        <v>789</v>
      </c>
      <c r="EY52" s="68">
        <v>1034</v>
      </c>
      <c r="EZ52" s="68">
        <v>896</v>
      </c>
      <c r="FA52" s="68">
        <v>789</v>
      </c>
      <c r="FB52" s="68">
        <v>1034</v>
      </c>
      <c r="FC52" s="68">
        <v>896</v>
      </c>
      <c r="FD52" s="68">
        <v>789</v>
      </c>
      <c r="FE52" s="68">
        <v>617</v>
      </c>
      <c r="FF52" s="68">
        <v>598</v>
      </c>
      <c r="FG52" s="68">
        <v>767</v>
      </c>
      <c r="FH52" s="68">
        <v>807</v>
      </c>
      <c r="FI52" s="68">
        <v>880</v>
      </c>
      <c r="FJ52" s="68">
        <v>908</v>
      </c>
      <c r="FK52" s="68">
        <v>910</v>
      </c>
      <c r="FL52" s="68">
        <v>851</v>
      </c>
      <c r="FM52" s="68">
        <v>984</v>
      </c>
      <c r="FN52" s="69">
        <v>989</v>
      </c>
      <c r="FO52" s="69">
        <v>870</v>
      </c>
      <c r="FP52" s="69">
        <v>864</v>
      </c>
      <c r="FQ52" s="69">
        <v>884</v>
      </c>
      <c r="FR52" s="69">
        <v>826</v>
      </c>
      <c r="FS52" s="69">
        <v>961</v>
      </c>
      <c r="FT52" s="69">
        <v>932</v>
      </c>
      <c r="FU52" s="69">
        <v>991</v>
      </c>
      <c r="FV52" s="69">
        <v>1059</v>
      </c>
      <c r="FW52" s="69">
        <v>1005</v>
      </c>
      <c r="FX52" s="69">
        <v>1045</v>
      </c>
      <c r="FY52" s="69">
        <v>1067</v>
      </c>
      <c r="FZ52" s="67">
        <v>1045</v>
      </c>
      <c r="GA52" s="67">
        <v>889</v>
      </c>
      <c r="GB52" s="67">
        <v>929</v>
      </c>
      <c r="GC52" s="67">
        <v>866</v>
      </c>
      <c r="GD52" s="67">
        <v>745</v>
      </c>
      <c r="GE52" s="67">
        <v>900</v>
      </c>
      <c r="GF52" s="67">
        <v>819</v>
      </c>
      <c r="GG52" s="67">
        <v>852</v>
      </c>
      <c r="GH52" s="67">
        <v>855</v>
      </c>
      <c r="GI52">
        <v>865</v>
      </c>
      <c r="GJ52">
        <v>841</v>
      </c>
      <c r="GK52">
        <v>848</v>
      </c>
      <c r="GL52">
        <v>921</v>
      </c>
      <c r="GM52">
        <v>790</v>
      </c>
      <c r="GN52">
        <v>779</v>
      </c>
      <c r="GO52">
        <v>775</v>
      </c>
      <c r="GP52">
        <v>673</v>
      </c>
      <c r="GQ52">
        <v>817</v>
      </c>
      <c r="GR52">
        <v>787</v>
      </c>
      <c r="GS52">
        <v>822</v>
      </c>
      <c r="GT52">
        <v>921</v>
      </c>
      <c r="GU52">
        <v>787</v>
      </c>
      <c r="GV52">
        <v>864</v>
      </c>
      <c r="GW52">
        <v>828</v>
      </c>
      <c r="GX52">
        <v>777</v>
      </c>
      <c r="GY52">
        <v>737</v>
      </c>
      <c r="GZ52">
        <v>686</v>
      </c>
      <c r="HA52">
        <v>674</v>
      </c>
      <c r="HB52">
        <v>543</v>
      </c>
      <c r="HC52">
        <v>627</v>
      </c>
      <c r="HD52">
        <v>629</v>
      </c>
      <c r="HE52">
        <v>634</v>
      </c>
      <c r="HF52">
        <v>660</v>
      </c>
      <c r="HG52">
        <v>600</v>
      </c>
      <c r="HH52">
        <v>651</v>
      </c>
      <c r="HI52">
        <v>640</v>
      </c>
      <c r="HJ52">
        <v>583</v>
      </c>
      <c r="HK52">
        <v>529</v>
      </c>
      <c r="HL52">
        <v>501</v>
      </c>
      <c r="HM52">
        <v>549</v>
      </c>
      <c r="HN52">
        <v>497</v>
      </c>
      <c r="HO52">
        <v>513</v>
      </c>
      <c r="HP52">
        <v>521</v>
      </c>
      <c r="HQ52">
        <v>589</v>
      </c>
      <c r="HR52">
        <v>635</v>
      </c>
      <c r="HS52">
        <v>601</v>
      </c>
      <c r="HT52">
        <v>662</v>
      </c>
      <c r="HU52">
        <v>589</v>
      </c>
      <c r="HV52">
        <v>637</v>
      </c>
      <c r="HW52">
        <v>511</v>
      </c>
      <c r="HX52">
        <v>475</v>
      </c>
      <c r="HY52">
        <v>558</v>
      </c>
      <c r="HZ52">
        <v>452</v>
      </c>
      <c r="IA52">
        <v>498</v>
      </c>
      <c r="IB52">
        <v>538</v>
      </c>
      <c r="IC52">
        <v>502</v>
      </c>
      <c r="ID52">
        <v>554</v>
      </c>
      <c r="IE52">
        <v>591</v>
      </c>
      <c r="IF52">
        <v>661</v>
      </c>
      <c r="IG52">
        <v>600</v>
      </c>
      <c r="IH52" s="106">
        <v>499</v>
      </c>
      <c r="II52" s="106">
        <v>440</v>
      </c>
      <c r="IJ52" s="106">
        <v>418</v>
      </c>
      <c r="IK52" s="111">
        <v>455</v>
      </c>
      <c r="IL52" s="111">
        <v>431</v>
      </c>
      <c r="IM52" s="111">
        <v>392</v>
      </c>
      <c r="IN52" s="111">
        <v>367</v>
      </c>
      <c r="IO52" s="111">
        <v>328</v>
      </c>
      <c r="IP52" s="111">
        <v>371</v>
      </c>
      <c r="IQ52" s="111">
        <v>394</v>
      </c>
      <c r="IR52" s="111">
        <v>458</v>
      </c>
      <c r="IS52" s="111">
        <v>489</v>
      </c>
      <c r="IT52" s="111">
        <v>512</v>
      </c>
      <c r="IU52" s="111">
        <v>524</v>
      </c>
      <c r="IV52" s="115">
        <v>512</v>
      </c>
    </row>
    <row r="53" spans="1:256">
      <c r="A53" s="7" t="s">
        <v>81</v>
      </c>
      <c r="B53" s="38">
        <v>37</v>
      </c>
      <c r="C53" s="38">
        <v>33</v>
      </c>
      <c r="D53" s="38">
        <v>27</v>
      </c>
      <c r="E53" s="38">
        <v>31</v>
      </c>
      <c r="F53" s="38">
        <v>26</v>
      </c>
      <c r="G53" s="38">
        <v>43</v>
      </c>
      <c r="H53" s="38">
        <v>29</v>
      </c>
      <c r="I53" s="38">
        <v>33</v>
      </c>
      <c r="J53" s="38">
        <v>32</v>
      </c>
      <c r="K53" s="38">
        <v>28</v>
      </c>
      <c r="L53" s="38">
        <v>33</v>
      </c>
      <c r="M53" s="38">
        <v>21</v>
      </c>
      <c r="N53" s="38">
        <v>31</v>
      </c>
      <c r="O53" s="38">
        <v>27</v>
      </c>
      <c r="P53" s="38">
        <v>22</v>
      </c>
      <c r="Q53" s="38">
        <v>28</v>
      </c>
      <c r="R53" s="38">
        <v>16</v>
      </c>
      <c r="S53" s="38">
        <v>21</v>
      </c>
      <c r="T53" s="38">
        <v>24</v>
      </c>
      <c r="U53" s="38">
        <v>18</v>
      </c>
      <c r="V53" s="38">
        <v>31</v>
      </c>
      <c r="W53" s="38">
        <v>36</v>
      </c>
      <c r="X53" s="38">
        <v>24</v>
      </c>
      <c r="Y53" s="38">
        <v>24</v>
      </c>
      <c r="Z53" s="38">
        <v>2</v>
      </c>
      <c r="AA53" s="38">
        <v>30</v>
      </c>
      <c r="AB53" s="38">
        <v>36</v>
      </c>
      <c r="AC53" s="38">
        <v>34</v>
      </c>
      <c r="AD53" s="38">
        <v>45</v>
      </c>
      <c r="AE53" s="38">
        <v>39</v>
      </c>
      <c r="AF53" s="38">
        <v>42</v>
      </c>
      <c r="AG53" s="38">
        <v>31</v>
      </c>
      <c r="AH53" s="38">
        <v>33</v>
      </c>
      <c r="AI53" s="38">
        <v>40</v>
      </c>
      <c r="AJ53" s="38">
        <v>41</v>
      </c>
      <c r="AK53" s="38">
        <v>49</v>
      </c>
      <c r="AL53" s="38">
        <v>40</v>
      </c>
      <c r="AM53" s="38">
        <v>36</v>
      </c>
      <c r="AN53" s="38">
        <v>49</v>
      </c>
      <c r="AO53" s="38">
        <v>45</v>
      </c>
      <c r="AP53" s="38">
        <v>36</v>
      </c>
      <c r="AQ53" s="38">
        <v>45</v>
      </c>
      <c r="AR53" s="38">
        <v>57</v>
      </c>
      <c r="AS53" s="38">
        <v>47</v>
      </c>
      <c r="AT53" s="38">
        <v>39</v>
      </c>
      <c r="AU53" s="38">
        <v>66</v>
      </c>
      <c r="AV53" s="38">
        <v>69</v>
      </c>
      <c r="AW53" s="38">
        <v>60</v>
      </c>
      <c r="AX53" s="38">
        <v>43</v>
      </c>
      <c r="AY53" s="38">
        <v>58</v>
      </c>
      <c r="AZ53" s="38">
        <v>51</v>
      </c>
      <c r="BA53" s="38">
        <v>54</v>
      </c>
      <c r="BB53" s="38">
        <v>51</v>
      </c>
      <c r="BC53" s="38">
        <v>62</v>
      </c>
      <c r="BD53" s="38">
        <v>44</v>
      </c>
      <c r="BE53" s="38">
        <v>46</v>
      </c>
      <c r="BF53" s="38">
        <v>49</v>
      </c>
      <c r="BG53" s="38">
        <v>43</v>
      </c>
      <c r="BH53" s="38">
        <v>76</v>
      </c>
      <c r="BI53" s="38">
        <v>51</v>
      </c>
      <c r="BJ53" s="38">
        <v>56</v>
      </c>
      <c r="BK53" s="38">
        <v>58</v>
      </c>
      <c r="BL53" s="38">
        <v>45</v>
      </c>
      <c r="BM53" s="38">
        <v>66</v>
      </c>
      <c r="BN53" s="38">
        <v>46</v>
      </c>
      <c r="BO53" s="38">
        <v>71</v>
      </c>
      <c r="BP53" s="38">
        <v>55</v>
      </c>
      <c r="BQ53" s="38">
        <v>45</v>
      </c>
      <c r="BR53" s="38">
        <v>56</v>
      </c>
      <c r="BS53" s="38">
        <v>76</v>
      </c>
      <c r="BT53" s="38">
        <v>74</v>
      </c>
      <c r="BU53" s="38">
        <v>65</v>
      </c>
      <c r="BV53" s="38">
        <v>51</v>
      </c>
      <c r="BW53" s="38">
        <v>49</v>
      </c>
      <c r="BX53" s="38">
        <v>48</v>
      </c>
      <c r="BY53" s="38">
        <v>47</v>
      </c>
      <c r="BZ53" s="38">
        <v>85</v>
      </c>
      <c r="CA53" s="38">
        <v>54</v>
      </c>
      <c r="CB53" s="38">
        <v>47</v>
      </c>
      <c r="CC53" s="38">
        <v>85</v>
      </c>
      <c r="CD53" s="38">
        <v>54</v>
      </c>
      <c r="CE53" s="38">
        <v>47</v>
      </c>
      <c r="CF53" s="38">
        <v>75</v>
      </c>
      <c r="CG53" s="38">
        <v>43</v>
      </c>
      <c r="CH53" s="38">
        <v>47</v>
      </c>
      <c r="CI53" s="38">
        <v>75</v>
      </c>
      <c r="CJ53" s="38">
        <v>43</v>
      </c>
      <c r="CK53" s="38">
        <v>68</v>
      </c>
      <c r="CL53" s="38">
        <v>47</v>
      </c>
      <c r="CM53" s="38">
        <v>58</v>
      </c>
      <c r="CN53" s="38">
        <v>44</v>
      </c>
      <c r="CO53" s="38">
        <v>43</v>
      </c>
      <c r="CP53" s="38">
        <v>55</v>
      </c>
      <c r="CQ53" s="38">
        <v>50</v>
      </c>
      <c r="CR53" s="38">
        <v>60</v>
      </c>
      <c r="CS53" s="38">
        <v>53</v>
      </c>
      <c r="CT53" s="38">
        <v>77</v>
      </c>
      <c r="CU53" s="38">
        <v>58</v>
      </c>
      <c r="CV53" s="38">
        <v>45</v>
      </c>
      <c r="CW53" s="38">
        <v>69</v>
      </c>
      <c r="CX53" s="38">
        <v>40</v>
      </c>
      <c r="CY53" s="38">
        <v>49</v>
      </c>
      <c r="CZ53" s="38">
        <v>43</v>
      </c>
      <c r="DA53" s="38">
        <v>58</v>
      </c>
      <c r="DB53" s="38">
        <v>49</v>
      </c>
      <c r="DC53" s="38">
        <v>58</v>
      </c>
      <c r="DD53" s="38">
        <v>49</v>
      </c>
      <c r="DE53" s="38">
        <v>49</v>
      </c>
      <c r="DF53" s="38">
        <v>49</v>
      </c>
      <c r="DG53" s="38">
        <v>62</v>
      </c>
      <c r="DH53" s="38">
        <v>57</v>
      </c>
      <c r="DI53" s="38">
        <v>43</v>
      </c>
      <c r="DJ53" s="38">
        <v>68</v>
      </c>
      <c r="DK53" s="38">
        <v>68</v>
      </c>
      <c r="DL53" s="38">
        <v>48</v>
      </c>
      <c r="DM53" s="38">
        <v>82</v>
      </c>
      <c r="DN53" s="38">
        <v>97</v>
      </c>
      <c r="DO53" s="38">
        <v>63</v>
      </c>
      <c r="DP53" s="38">
        <v>87</v>
      </c>
      <c r="DQ53" s="65">
        <v>73</v>
      </c>
      <c r="DR53" s="67">
        <v>84</v>
      </c>
      <c r="DS53" s="67">
        <v>110</v>
      </c>
      <c r="DT53" s="67">
        <v>90</v>
      </c>
      <c r="DU53" s="67">
        <v>64</v>
      </c>
      <c r="DV53" s="67">
        <v>90</v>
      </c>
      <c r="DW53" s="67">
        <v>47</v>
      </c>
      <c r="DX53" s="67">
        <v>47</v>
      </c>
      <c r="DY53" s="67">
        <v>86</v>
      </c>
      <c r="DZ53" s="67">
        <v>75</v>
      </c>
      <c r="EA53" s="67">
        <v>64</v>
      </c>
      <c r="EB53" s="67">
        <v>73</v>
      </c>
      <c r="EC53" s="67">
        <v>82</v>
      </c>
      <c r="ED53" s="67">
        <v>80</v>
      </c>
      <c r="EE53" s="67">
        <v>80</v>
      </c>
      <c r="EF53" s="67">
        <v>60</v>
      </c>
      <c r="EG53" s="67">
        <v>76</v>
      </c>
      <c r="EH53" s="67">
        <v>42</v>
      </c>
      <c r="EI53" s="67">
        <v>70</v>
      </c>
      <c r="EJ53" s="67">
        <v>70</v>
      </c>
      <c r="EK53" s="67">
        <v>55</v>
      </c>
      <c r="EL53" s="67">
        <v>59</v>
      </c>
      <c r="EM53" s="67">
        <v>83</v>
      </c>
      <c r="EN53" s="67">
        <v>68</v>
      </c>
      <c r="EO53" s="67">
        <v>90</v>
      </c>
      <c r="EP53" s="68">
        <v>51</v>
      </c>
      <c r="EQ53" s="68">
        <v>51</v>
      </c>
      <c r="ER53" s="68">
        <v>51</v>
      </c>
      <c r="ES53" s="68">
        <v>59</v>
      </c>
      <c r="ET53" s="68">
        <v>44</v>
      </c>
      <c r="EU53" s="68">
        <v>66</v>
      </c>
      <c r="EV53" s="68">
        <v>56</v>
      </c>
      <c r="EW53" s="68">
        <v>51</v>
      </c>
      <c r="EX53" s="68">
        <v>44</v>
      </c>
      <c r="EY53" s="68">
        <v>69</v>
      </c>
      <c r="EZ53" s="68">
        <v>85</v>
      </c>
      <c r="FA53" s="68">
        <v>56</v>
      </c>
      <c r="FB53" s="68">
        <v>64</v>
      </c>
      <c r="FC53" s="68">
        <v>47</v>
      </c>
      <c r="FD53" s="68">
        <v>49</v>
      </c>
      <c r="FE53" s="68">
        <v>68</v>
      </c>
      <c r="FF53" s="68">
        <v>36</v>
      </c>
      <c r="FG53" s="68">
        <v>52</v>
      </c>
      <c r="FH53" s="68">
        <v>42</v>
      </c>
      <c r="FI53" s="68">
        <v>58</v>
      </c>
      <c r="FJ53" s="68">
        <v>55</v>
      </c>
      <c r="FK53" s="68">
        <v>63</v>
      </c>
      <c r="FL53" s="68">
        <v>84</v>
      </c>
      <c r="FM53" s="68">
        <v>57</v>
      </c>
      <c r="FN53" s="69">
        <v>41</v>
      </c>
      <c r="FO53" s="69">
        <v>38</v>
      </c>
      <c r="FP53" s="69">
        <v>56</v>
      </c>
      <c r="FQ53" s="69">
        <v>66</v>
      </c>
      <c r="FR53" s="69">
        <v>49</v>
      </c>
      <c r="FS53" s="69">
        <v>72</v>
      </c>
      <c r="FT53" s="69">
        <v>71</v>
      </c>
      <c r="FU53" s="69">
        <v>54</v>
      </c>
      <c r="FV53" s="69">
        <v>56</v>
      </c>
      <c r="FW53" s="69">
        <v>72</v>
      </c>
      <c r="FX53" s="69">
        <v>67</v>
      </c>
      <c r="FY53" s="69">
        <v>77</v>
      </c>
      <c r="FZ53" s="67">
        <v>78</v>
      </c>
      <c r="GA53" s="67">
        <v>49</v>
      </c>
      <c r="GB53" s="67">
        <v>64</v>
      </c>
      <c r="GC53" s="67">
        <v>72</v>
      </c>
      <c r="GD53" s="67">
        <v>54</v>
      </c>
      <c r="GE53" s="67">
        <v>54</v>
      </c>
      <c r="GF53" s="67">
        <v>69</v>
      </c>
      <c r="GG53" s="67">
        <v>58</v>
      </c>
      <c r="GH53" s="67">
        <v>78</v>
      </c>
      <c r="GI53">
        <v>89</v>
      </c>
      <c r="GJ53">
        <v>96</v>
      </c>
      <c r="GK53">
        <v>89</v>
      </c>
      <c r="GL53">
        <v>86</v>
      </c>
      <c r="GM53">
        <v>63</v>
      </c>
      <c r="GN53">
        <v>70</v>
      </c>
      <c r="GO53">
        <v>96</v>
      </c>
      <c r="GP53">
        <v>70</v>
      </c>
      <c r="GQ53">
        <v>74</v>
      </c>
      <c r="GR53">
        <v>92</v>
      </c>
      <c r="GS53">
        <v>75</v>
      </c>
      <c r="GT53">
        <v>95</v>
      </c>
      <c r="GU53">
        <v>73</v>
      </c>
      <c r="GV53">
        <v>118</v>
      </c>
      <c r="GW53">
        <v>84</v>
      </c>
      <c r="GX53">
        <v>88</v>
      </c>
      <c r="GY53">
        <v>82</v>
      </c>
      <c r="GZ53">
        <v>81</v>
      </c>
      <c r="HA53">
        <v>93</v>
      </c>
      <c r="HB53">
        <v>72</v>
      </c>
      <c r="HC53">
        <v>103</v>
      </c>
      <c r="HD53">
        <v>68</v>
      </c>
      <c r="HE53">
        <v>95</v>
      </c>
      <c r="HF53">
        <v>95</v>
      </c>
      <c r="HG53">
        <v>89</v>
      </c>
      <c r="HH53">
        <v>132</v>
      </c>
      <c r="HI53">
        <v>94</v>
      </c>
      <c r="HJ53">
        <v>70</v>
      </c>
      <c r="HK53">
        <v>93</v>
      </c>
      <c r="HL53">
        <v>71</v>
      </c>
      <c r="HM53">
        <v>80</v>
      </c>
      <c r="HN53">
        <v>80</v>
      </c>
      <c r="HO53">
        <v>74</v>
      </c>
      <c r="HP53">
        <v>99</v>
      </c>
      <c r="HQ53">
        <v>86</v>
      </c>
      <c r="HR53">
        <v>71</v>
      </c>
      <c r="HS53">
        <v>78</v>
      </c>
      <c r="HT53">
        <v>89</v>
      </c>
      <c r="HU53">
        <v>59</v>
      </c>
      <c r="HV53">
        <v>73</v>
      </c>
      <c r="HW53">
        <v>64</v>
      </c>
      <c r="HX53">
        <v>72</v>
      </c>
      <c r="HY53">
        <v>68</v>
      </c>
      <c r="HZ53">
        <v>57</v>
      </c>
      <c r="IA53">
        <v>58</v>
      </c>
      <c r="IB53">
        <v>72</v>
      </c>
      <c r="IC53">
        <v>83</v>
      </c>
      <c r="ID53">
        <v>74</v>
      </c>
      <c r="IE53">
        <v>81</v>
      </c>
      <c r="IF53">
        <v>90</v>
      </c>
      <c r="IG53">
        <v>60</v>
      </c>
      <c r="IH53" s="107">
        <v>61</v>
      </c>
      <c r="II53" s="107">
        <v>41</v>
      </c>
      <c r="IJ53" s="107">
        <v>69</v>
      </c>
      <c r="IK53" s="112">
        <v>81</v>
      </c>
      <c r="IL53" s="112">
        <v>57</v>
      </c>
      <c r="IM53" s="112">
        <v>64</v>
      </c>
      <c r="IN53" s="112">
        <v>58</v>
      </c>
      <c r="IO53" s="112">
        <v>45</v>
      </c>
      <c r="IP53" s="112">
        <v>91</v>
      </c>
      <c r="IQ53" s="112">
        <v>90</v>
      </c>
      <c r="IR53" s="112">
        <v>101</v>
      </c>
      <c r="IS53" s="112">
        <v>82</v>
      </c>
      <c r="IT53" s="112">
        <v>67</v>
      </c>
      <c r="IU53" s="112">
        <v>86</v>
      </c>
      <c r="IV53" s="116">
        <v>110</v>
      </c>
    </row>
    <row r="54" spans="1:25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7"/>
      <c r="BZ54" s="17"/>
      <c r="CA54" s="17"/>
      <c r="CB54" s="17"/>
      <c r="CC54" s="17"/>
      <c r="CD54" s="17"/>
      <c r="CE54" s="17"/>
      <c r="CF54" s="16"/>
      <c r="EE54" s="19"/>
      <c r="IQ54" s="106"/>
      <c r="IR54" s="106"/>
      <c r="IS54" s="106"/>
    </row>
    <row r="55" spans="1:256">
      <c r="A55" s="8"/>
      <c r="B55" s="16"/>
      <c r="C55" s="16"/>
      <c r="D55" s="16"/>
      <c r="EG55" s="5"/>
      <c r="IQ55" s="106"/>
      <c r="IR55" s="106"/>
      <c r="IS55" s="106"/>
    </row>
    <row r="56" spans="1:256">
      <c r="DR56" s="21"/>
      <c r="DS56" s="21"/>
      <c r="DT56" s="21"/>
      <c r="DU56" s="21"/>
      <c r="DV56" s="21"/>
      <c r="DW56" s="21"/>
      <c r="DX56" s="21"/>
      <c r="DY56" s="21"/>
      <c r="DZ56" s="21"/>
      <c r="EA56" s="21"/>
      <c r="EB56" s="21"/>
      <c r="EC56" s="21"/>
      <c r="ED56" s="21"/>
      <c r="EE56" s="22"/>
      <c r="IQ56" s="107"/>
      <c r="IR56" s="107"/>
      <c r="IS56" s="107"/>
    </row>
    <row r="57" spans="1:256">
      <c r="CV57" s="5"/>
      <c r="DR57" s="21"/>
      <c r="DS57" s="21"/>
      <c r="DT57" s="21"/>
      <c r="DU57" s="21"/>
      <c r="DV57" s="21"/>
      <c r="DW57" s="21"/>
      <c r="DX57" s="21"/>
      <c r="DY57" s="21"/>
      <c r="DZ57" s="21"/>
      <c r="EA57" s="21"/>
      <c r="EB57" s="21"/>
      <c r="EC57" s="21"/>
      <c r="ED57" s="21"/>
      <c r="EE57" s="19"/>
    </row>
    <row r="58" spans="1:256">
      <c r="CI58" s="5"/>
    </row>
    <row r="60" spans="1:256">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row>
    <row r="61" spans="1:256">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row>
    <row r="62" spans="1:256">
      <c r="CG62" s="5"/>
      <c r="CI62" s="23"/>
      <c r="CJ62" s="23"/>
      <c r="CK62" s="23"/>
      <c r="CL62" s="23"/>
      <c r="CM62" s="23"/>
      <c r="CN62" s="23"/>
      <c r="CO62" s="23"/>
      <c r="CP62" s="23"/>
      <c r="CQ62" s="23"/>
      <c r="CR62" s="23"/>
      <c r="CS62" s="23"/>
      <c r="CT62" s="23"/>
    </row>
  </sheetData>
  <conditionalFormatting sqref="DR42">
    <cfRule type="top10" dxfId="1" priority="9" bottom="1" rank="1"/>
    <cfRule type="cellIs" dxfId="0" priority="10" operator="equal">
      <formula>MIN(FT45:FT97)</formula>
    </cfRule>
  </conditionalFormatting>
  <printOptions headings="1" gridLines="1"/>
  <pageMargins left="0.7" right="0.7" top="0.75" bottom="0.75" header="0.3" footer="0.3"/>
  <pageSetup scale="87"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255e60b3-29ad-416e-a5dc-5a5db9ddbd8c">
      <Terms xmlns="http://schemas.microsoft.com/office/infopath/2007/PartnerControls"/>
    </TaxKeywordTaxHTField>
    <d06d8d640fee472b9058e03e288c0984 xmlns="255e60b3-29ad-416e-a5dc-5a5db9ddbd8c">
      <Terms xmlns="http://schemas.microsoft.com/office/infopath/2007/PartnerControls"/>
    </d06d8d640fee472b9058e03e288c0984>
    <pfb95992ca3e4a8e98ec844ebb61c72b xmlns="255e60b3-29ad-416e-a5dc-5a5db9ddbd8c">
      <Terms xmlns="http://schemas.microsoft.com/office/infopath/2007/PartnerControls"/>
    </pfb95992ca3e4a8e98ec844ebb61c72b>
    <m4dad349a9ed4ee5920796d56c660442 xmlns="255e60b3-29ad-416e-a5dc-5a5db9ddbd8c">Applications data|dec44ee9-e19e-4545-99a9-49abfaf42d91</m4dad349a9ed4ee5920796d56c660442>
    <TaxCatchAll xmlns="cb32bb7e-e0f8-47a5-9201-a2d805121534">
      <Value>110</Value>
    </TaxCatchAll>
    <je69967f97cf4f37ab19cba000b8913d xmlns="255e60b3-29ad-416e-a5dc-5a5db9ddbd8c">
      <Terms xmlns="http://schemas.microsoft.com/office/infopath/2007/PartnerControls">
        <TermInfo xmlns="http://schemas.microsoft.com/office/infopath/2007/PartnerControls">
          <TermName xmlns="http://schemas.microsoft.com/office/infopath/2007/PartnerControls">Excel</TermName>
          <TermId xmlns="http://schemas.microsoft.com/office/infopath/2007/PartnerControls">e5f03e8d-7baf-4c25-8e46-ca8b0442ef63</TermId>
        </TermInfo>
      </Terms>
    </je69967f97cf4f37ab19cba000b8913d>
    <oef2483cf2d840baaf133d9028d812f2 xmlns="255e60b3-29ad-416e-a5dc-5a5db9ddbd8c">
      <Terms xmlns="http://schemas.microsoft.com/office/infopath/2007/PartnerControls"/>
    </oef2483cf2d840baaf133d9028d812f2>
    <ff335728d40e4314b1ce8b4c66f3e38d xmlns="255e60b3-29ad-416e-a5dc-5a5db9ddbd8c">
      <Terms xmlns="http://schemas.microsoft.com/office/infopath/2007/PartnerControls"/>
    </ff335728d40e4314b1ce8b4c66f3e38d>
    <dcd268622ae64b55b52f861eaf6c128a xmlns="255e60b3-29ad-416e-a5dc-5a5db9ddbd8c">
      <Terms xmlns="http://schemas.microsoft.com/office/infopath/2007/PartnerControls"/>
    </dcd268622ae64b55b52f861eaf6c128a>
    <k8992d41a6ac466bba88df36e3780101 xmlns="255e60b3-29ad-416e-a5dc-5a5db9ddbd8c" xsi:nil="true"/>
    <lcf76f155ced4ddcb4097134ff3c332f xmlns="3560caa3-4886-483b-8937-92654efa8b3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TANF Document" ma:contentTypeID="0x010100073E4A3F32407C4B8921C46F985D078800ED759FB1CF6DF84BB0AE933E7A1C99B6" ma:contentTypeVersion="33" ma:contentTypeDescription="" ma:contentTypeScope="" ma:versionID="64bddd56c618c2c29236e1555d65787f">
  <xsd:schema xmlns:xsd="http://www.w3.org/2001/XMLSchema" xmlns:xs="http://www.w3.org/2001/XMLSchema" xmlns:p="http://schemas.microsoft.com/office/2006/metadata/properties" xmlns:ns2="255e60b3-29ad-416e-a5dc-5a5db9ddbd8c" xmlns:ns3="cb32bb7e-e0f8-47a5-9201-a2d805121534" xmlns:ns4="3560caa3-4886-483b-8937-92654efa8b3d" targetNamespace="http://schemas.microsoft.com/office/2006/metadata/properties" ma:root="true" ma:fieldsID="5976f0d69c187014c328b58b44a3a3b3" ns2:_="" ns3:_="" ns4:_="">
    <xsd:import namespace="255e60b3-29ad-416e-a5dc-5a5db9ddbd8c"/>
    <xsd:import namespace="cb32bb7e-e0f8-47a5-9201-a2d805121534"/>
    <xsd:import namespace="3560caa3-4886-483b-8937-92654efa8b3d"/>
    <xsd:element name="properties">
      <xsd:complexType>
        <xsd:sequence>
          <xsd:element name="documentManagement">
            <xsd:complexType>
              <xsd:all>
                <xsd:element ref="ns3:TaxCatchAllLabel" minOccurs="0"/>
                <xsd:element ref="ns2:je69967f97cf4f37ab19cba000b8913d" minOccurs="0"/>
                <xsd:element ref="ns2:d06d8d640fee472b9058e03e288c0984" minOccurs="0"/>
                <xsd:element ref="ns2:oef2483cf2d840baaf133d9028d812f2" minOccurs="0"/>
                <xsd:element ref="ns2:TaxKeywordTaxHTField" minOccurs="0"/>
                <xsd:element ref="ns2:dcd268622ae64b55b52f861eaf6c128a" minOccurs="0"/>
                <xsd:element ref="ns2:m4dad349a9ed4ee5920796d56c660442" minOccurs="0"/>
                <xsd:element ref="ns2:pfb95992ca3e4a8e98ec844ebb61c72b" minOccurs="0"/>
                <xsd:element ref="ns3:TaxCatchAll" minOccurs="0"/>
                <xsd:element ref="ns2:k8992d41a6ac466bba88df36e3780101" minOccurs="0"/>
                <xsd:element ref="ns2:ff335728d40e4314b1ce8b4c66f3e38d"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5e60b3-29ad-416e-a5dc-5a5db9ddbd8c" elementFormDefault="qualified">
    <xsd:import namespace="http://schemas.microsoft.com/office/2006/documentManagement/types"/>
    <xsd:import namespace="http://schemas.microsoft.com/office/infopath/2007/PartnerControls"/>
    <xsd:element name="je69967f97cf4f37ab19cba000b8913d" ma:index="10" nillable="true" ma:taxonomy="true" ma:internalName="je69967f97cf4f37ab19cba000b8913d" ma:taxonomyFieldName="Document_x0020_Type" ma:displayName="Document Type" ma:readOnly="false" ma:fieldId="{3e69967f-97cf-4f37-ab19-cba000b8913d}" ma:taxonomyMulti="true" ma:sspId="212b4091-ca68-41b3-bdf0-84808130bdfe" ma:termSetId="fcb45813-2d54-44b7-873a-a04c1f611f0f" ma:anchorId="00000000-0000-0000-0000-000000000000" ma:open="false" ma:isKeyword="false">
      <xsd:complexType>
        <xsd:sequence>
          <xsd:element ref="pc:Terms" minOccurs="0" maxOccurs="1"/>
        </xsd:sequence>
      </xsd:complexType>
    </xsd:element>
    <xsd:element name="d06d8d640fee472b9058e03e288c0984" ma:index="11" nillable="true" ma:taxonomy="true" ma:internalName="d06d8d640fee472b9058e03e288c0984" ma:taxonomyFieldName="Year" ma:displayName="Year" ma:readOnly="false" ma:fieldId="{d06d8d64-0fee-472b-9058-e03e288c0984}" ma:sspId="212b4091-ca68-41b3-bdf0-84808130bdfe" ma:termSetId="3465d17d-64d8-46c6-8150-8560cd4a4593" ma:anchorId="00000000-0000-0000-0000-000000000000" ma:open="false" ma:isKeyword="false">
      <xsd:complexType>
        <xsd:sequence>
          <xsd:element ref="pc:Terms" minOccurs="0" maxOccurs="1"/>
        </xsd:sequence>
      </xsd:complexType>
    </xsd:element>
    <xsd:element name="oef2483cf2d840baaf133d9028d812f2" ma:index="14" nillable="true" ma:taxonomy="true" ma:internalName="oef2483cf2d840baaf133d9028d812f2" ma:taxonomyFieldName="Document_x0020_Source" ma:displayName="Document Source" ma:readOnly="false" ma:fieldId="{8ef2483c-f2d8-40ba-af13-3d9028d812f2}" ma:taxonomyMulti="true" ma:sspId="212b4091-ca68-41b3-bdf0-84808130bdfe" ma:termSetId="7fc5ba8d-60ad-44dd-88a5-5a4b0cb47619" ma:anchorId="00000000-0000-0000-0000-000000000000" ma:open="false" ma:isKeyword="false">
      <xsd:complexType>
        <xsd:sequence>
          <xsd:element ref="pc:Terms" minOccurs="0" maxOccurs="1"/>
        </xsd:sequence>
      </xsd:complexType>
    </xsd:element>
    <xsd:element name="TaxKeywordTaxHTField" ma:index="16" nillable="true" ma:taxonomy="true" ma:internalName="TaxKeywordTaxHTField" ma:taxonomyFieldName="TaxKeyword" ma:displayName="Enterprise Keywords" ma:readOnly="false" ma:fieldId="{23f27201-bee3-471e-b2e7-b64fd8b7ca38}" ma:taxonomyMulti="true" ma:sspId="212b4091-ca68-41b3-bdf0-84808130bdfe" ma:termSetId="00000000-0000-0000-0000-000000000000" ma:anchorId="00000000-0000-0000-0000-000000000000" ma:open="true" ma:isKeyword="true">
      <xsd:complexType>
        <xsd:sequence>
          <xsd:element ref="pc:Terms" minOccurs="0" maxOccurs="1"/>
        </xsd:sequence>
      </xsd:complexType>
    </xsd:element>
    <xsd:element name="dcd268622ae64b55b52f861eaf6c128a" ma:index="18" nillable="true" ma:taxonomy="true" ma:internalName="dcd268622ae64b55b52f861eaf6c128a" ma:taxonomyFieldName="TANF_x0020_State" ma:displayName="TANF State" ma:readOnly="false" ma:fieldId="{dcd26862-2ae6-4b55-b52f-861eaf6c128a}" ma:taxonomyMulti="true" ma:sspId="212b4091-ca68-41b3-bdf0-84808130bdfe" ma:termSetId="bb0b3c01-7953-416d-b03f-4c39f7667d10" ma:anchorId="00000000-0000-0000-0000-000000000000" ma:open="false" ma:isKeyword="false">
      <xsd:complexType>
        <xsd:sequence>
          <xsd:element ref="pc:Terms" minOccurs="0" maxOccurs="1"/>
        </xsd:sequence>
      </xsd:complexType>
    </xsd:element>
    <xsd:element name="m4dad349a9ed4ee5920796d56c660442" ma:index="20" nillable="true" ma:displayName="TANF Topic_0" ma:hidden="true" ma:internalName="m4dad349a9ed4ee5920796d56c660442" ma:readOnly="false">
      <xsd:simpleType>
        <xsd:restriction base="dms:Note"/>
      </xsd:simpleType>
    </xsd:element>
    <xsd:element name="pfb95992ca3e4a8e98ec844ebb61c72b" ma:index="21" nillable="true" ma:taxonomy="true" ma:internalName="pfb95992ca3e4a8e98ec844ebb61c72b" ma:taxonomyFieldName="Document_x0020_Status" ma:displayName="Document Status" ma:readOnly="false" ma:default="" ma:fieldId="{9fb95992-ca3e-4a8e-98ec-844ebb61c72b}" ma:sspId="212b4091-ca68-41b3-bdf0-84808130bdfe" ma:termSetId="57499007-61a3-4fe7-a9f7-ff5733e71a28" ma:anchorId="00000000-0000-0000-0000-000000000000" ma:open="false" ma:isKeyword="false">
      <xsd:complexType>
        <xsd:sequence>
          <xsd:element ref="pc:Terms" minOccurs="0" maxOccurs="1"/>
        </xsd:sequence>
      </xsd:complexType>
    </xsd:element>
    <xsd:element name="k8992d41a6ac466bba88df36e3780101" ma:index="23" nillable="true" ma:displayName="TANF Document Type_0" ma:hidden="true" ma:internalName="k8992d41a6ac466bba88df36e3780101" ma:readOnly="false">
      <xsd:simpleType>
        <xsd:restriction base="dms:Note"/>
      </xsd:simpleType>
    </xsd:element>
    <xsd:element name="ff335728d40e4314b1ce8b4c66f3e38d" ma:index="24" nillable="true" ma:taxonomy="true" ma:internalName="ff335728d40e4314b1ce8b4c66f3e38d" ma:taxonomyFieldName="TANFTopic" ma:displayName="TANF Topic" ma:readOnly="false" ma:default="" ma:fieldId="{ff335728-d40e-4314-b1ce-8b4c66f3e38d}" ma:sspId="212b4091-ca68-41b3-bdf0-84808130bdfe" ma:termSetId="0323e293-9abf-4dac-a52d-d540f470655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32bb7e-e0f8-47a5-9201-a2d805121534" elementFormDefault="qualified">
    <xsd:import namespace="http://schemas.microsoft.com/office/2006/documentManagement/types"/>
    <xsd:import namespace="http://schemas.microsoft.com/office/infopath/2007/PartnerControls"/>
    <xsd:element name="TaxCatchAllLabel" ma:index="9" nillable="true" ma:displayName="Taxonomy Catch All Column1" ma:hidden="true" ma:list="{45e0b0e8-a8b6-46f3-a470-3a500a2c038d}" ma:internalName="TaxCatchAllLabel" ma:readOnly="true" ma:showField="CatchAllDataLabel" ma:web="255e60b3-29ad-416e-a5dc-5a5db9ddbd8c">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45e0b0e8-a8b6-46f3-a470-3a500a2c038d}" ma:internalName="TaxCatchAll" ma:readOnly="false" ma:showField="CatchAllData" ma:web="255e60b3-29ad-416e-a5dc-5a5db9ddbd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60caa3-4886-483b-8937-92654efa8b3d" elementFormDefault="qualified">
    <xsd:import namespace="http://schemas.microsoft.com/office/2006/documentManagement/types"/>
    <xsd:import namespace="http://schemas.microsoft.com/office/infopath/2007/PartnerControls"/>
    <xsd:element name="lcf76f155ced4ddcb4097134ff3c332f" ma:index="26"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605FF4-2A8C-40F3-93E6-8ED15EE2FB8A}"/>
</file>

<file path=customXml/itemProps2.xml><?xml version="1.0" encoding="utf-8"?>
<ds:datastoreItem xmlns:ds="http://schemas.openxmlformats.org/officeDocument/2006/customXml" ds:itemID="{1A5DC3FC-C34B-422F-B21E-77999B7BF074}"/>
</file>

<file path=customXml/itemProps3.xml><?xml version="1.0" encoding="utf-8"?>
<ds:datastoreItem xmlns:ds="http://schemas.openxmlformats.org/officeDocument/2006/customXml" ds:itemID="{DE7A2F51-5D12-4473-A251-9D90A5048F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finch</dc:creator>
  <cp:keywords/>
  <dc:description/>
  <cp:lastModifiedBy>Donna Pavetti</cp:lastModifiedBy>
  <cp:revision/>
  <dcterms:created xsi:type="dcterms:W3CDTF">2013-09-24T21:08:57Z</dcterms:created>
  <dcterms:modified xsi:type="dcterms:W3CDTF">2023-09-11T20:25:55Z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0x010100073E4A3F32407C4B8921C46F985D078800ED759FB1CF6DF84BB0AE933E7A1C99B6</vt:lpwstr>
  </property>
  <property fmtid="{D5CDD505-2E9C-101B-9397-08002B2CF9AE}" pid="3" name="TaxKeyword">
    <vt:lpwstr/>
  </property>
  <property fmtid="{D5CDD505-2E9C-101B-9397-08002B2CF9AE}" pid="4" name="Document Status">
    <vt:lpwstr/>
  </property>
  <property fmtid="{D5CDD505-2E9C-101B-9397-08002B2CF9AE}" pid="5" name="Year">
    <vt:lpwstr/>
  </property>
  <property fmtid="{D5CDD505-2E9C-101B-9397-08002B2CF9AE}" pid="6" name="Document Source">
    <vt:lpwstr/>
  </property>
  <property fmtid="{D5CDD505-2E9C-101B-9397-08002B2CF9AE}" pid="7" name="TANF Topic">
    <vt:lpwstr>41;#Applications data|dec44ee9-e19e-4545-99a9-49abfaf42d91</vt:lpwstr>
  </property>
  <property fmtid="{D5CDD505-2E9C-101B-9397-08002B2CF9AE}" pid="8" name="Viewing Type">
    <vt:lpwstr/>
  </property>
  <property fmtid="{D5CDD505-2E9C-101B-9397-08002B2CF9AE}" pid="9" name="Document Type">
    <vt:lpwstr>110;#Excel|e5f03e8d-7baf-4c25-8e46-ca8b0442ef63</vt:lpwstr>
  </property>
  <property fmtid="{D5CDD505-2E9C-101B-9397-08002B2CF9AE}" pid="10" name="TANF State">
    <vt:lpwstr/>
  </property>
  <property fmtid="{D5CDD505-2E9C-101B-9397-08002B2CF9AE}" pid="11" name="TANFTopic">
    <vt:lpwstr/>
  </property>
  <property fmtid="{D5CDD505-2E9C-101B-9397-08002B2CF9AE}" pid="12" name="TaxCatchAll">
    <vt:lpwstr>41;#;#36;#</vt:lpwstr>
  </property>
  <property fmtid="{D5CDD505-2E9C-101B-9397-08002B2CF9AE}" pid="13" name="Send Paper Process Notification">
    <vt:bool>false</vt:bool>
  </property>
  <property fmtid="{D5CDD505-2E9C-101B-9397-08002B2CF9AE}" pid="14" name="je69967f97cf4f37ab19cba000b8913d">
    <vt:lpwstr>Excel|e5f03e8d-7baf-4c25-8e46-ca8b0442ef63</vt:lpwstr>
  </property>
  <property fmtid="{D5CDD505-2E9C-101B-9397-08002B2CF9AE}" pid="15" name="m4dad349a9ed4ee5920796d56c660442">
    <vt:lpwstr>Applications data|dec44ee9-e19e-4545-99a9-49abfaf42d91</vt:lpwstr>
  </property>
  <property fmtid="{D5CDD505-2E9C-101B-9397-08002B2CF9AE}" pid="16" name="Paper Process Additional Program Team Reviewers">
    <vt:lpwstr/>
  </property>
  <property fmtid="{D5CDD505-2E9C-101B-9397-08002B2CF9AE}" pid="17" name="Paper Process Program Team Review Recipient">
    <vt:lpwstr/>
  </property>
  <property fmtid="{D5CDD505-2E9C-101B-9397-08002B2CF9AE}" pid="18" name="BBP_x0020_Document_x0020_Type">
    <vt:lpwstr/>
  </property>
  <property fmtid="{D5CDD505-2E9C-101B-9397-08002B2CF9AE}" pid="19" name="BBP Program Name">
    <vt:lpwstr/>
  </property>
  <property fmtid="{D5CDD505-2E9C-101B-9397-08002B2CF9AE}" pid="20" name="BBP Program Focus">
    <vt:lpwstr/>
  </property>
  <property fmtid="{D5CDD505-2E9C-101B-9397-08002B2CF9AE}" pid="21" name="nf44b40686e5464a93bc2c0d30294c1f">
    <vt:lpwstr/>
  </property>
  <property fmtid="{D5CDD505-2E9C-101B-9397-08002B2CF9AE}" pid="22" name="BBP Document Type">
    <vt:lpwstr/>
  </property>
  <property fmtid="{D5CDD505-2E9C-101B-9397-08002B2CF9AE}" pid="23" name="pcec92ff52964be8a3d948051b51b2ea">
    <vt:lpwstr/>
  </property>
  <property fmtid="{D5CDD505-2E9C-101B-9397-08002B2CF9AE}" pid="24" name="BBP_x0020_Program_x0020_Focus">
    <vt:lpwstr/>
  </property>
  <property fmtid="{D5CDD505-2E9C-101B-9397-08002B2CF9AE}" pid="25" name="BBP_x0020_Event_x0020_Title">
    <vt:lpwstr/>
  </property>
  <property fmtid="{D5CDD505-2E9C-101B-9397-08002B2CF9AE}" pid="26" name="BBP Event Title">
    <vt:lpwstr/>
  </property>
  <property fmtid="{D5CDD505-2E9C-101B-9397-08002B2CF9AE}" pid="27" name="BBP_x0020_Program_x0020_Name">
    <vt:lpwstr/>
  </property>
  <property fmtid="{D5CDD505-2E9C-101B-9397-08002B2CF9AE}" pid="28" name="d033acedc67b441ca0df9a59c72edd18">
    <vt:lpwstr/>
  </property>
  <property fmtid="{D5CDD505-2E9C-101B-9397-08002B2CF9AE}" pid="29" name="SharedWithUsers">
    <vt:lpwstr>5;#Family Income Support Visitors;#6;#Family Income Support Members</vt:lpwstr>
  </property>
  <property fmtid="{D5CDD505-2E9C-101B-9397-08002B2CF9AE}" pid="30" name="ma007804401e49f99b45acec67683b43">
    <vt:lpwstr/>
  </property>
  <property fmtid="{D5CDD505-2E9C-101B-9397-08002B2CF9AE}" pid="31" name="MediaServiceImageTags">
    <vt:lpwstr/>
  </property>
</Properties>
</file>